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870" activeTab="1"/>
  </bookViews>
  <sheets>
    <sheet name="Devis" sheetId="4" r:id="rId1"/>
    <sheet name="Facture" sheetId="7" r:id="rId2"/>
    <sheet name="Fiches de chantier" sheetId="8" r:id="rId3"/>
    <sheet name="Offre commerciale" sheetId="1" r:id="rId4"/>
    <sheet name="Prospect" sheetId="2" r:id="rId5"/>
    <sheet name="Fiche Prospect" sheetId="9" r:id="rId6"/>
    <sheet name="Client" sheetId="3" r:id="rId7"/>
    <sheet name="TVA" sheetId="5" r:id="rId8"/>
    <sheet name="Offre Commerciale peinture" sheetId="10" r:id="rId9"/>
  </sheets>
  <definedNames>
    <definedName name="_xlnm._FilterDatabase" localSheetId="4" hidden="1">Prospect!$A$1:$X$657</definedName>
    <definedName name="Client">OFFSET(Client!$A$2,,,COUNTA(Client!$A:$A)-1,10)</definedName>
    <definedName name="Numéro_Client">INDEX(Client,,1)</definedName>
    <definedName name="Numéro_Prospect">INDEX(Prospect,,1)</definedName>
    <definedName name="Offre">'Offre commerciale'!$A:$A</definedName>
    <definedName name="Prospect">OFFSET(Prospect!$A$2,,,COUNTA(Prospect!$A:$A)-1,20)</definedName>
    <definedName name="Taux_tva">tva+TVA!$A$2:$A$91</definedName>
    <definedName name="tva">TVA!$A$2:$A$10</definedName>
    <definedName name="_xlnm.Print_Area" localSheetId="0">Devis!$A$1:$I$66</definedName>
    <definedName name="_xlnm.Print_Area" localSheetId="1">Facture!$A$1:$I$40</definedName>
    <definedName name="_xlnm.Print_Area" localSheetId="2">'Fiches de chantier'!$A$1:$J$49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3" i="4" l="1"/>
  <c r="B23" i="4" l="1"/>
  <c r="G363" i="1"/>
  <c r="C314" i="1"/>
  <c r="G307" i="1"/>
  <c r="C307" i="1" s="1"/>
  <c r="G306" i="1"/>
  <c r="C306" i="1" s="1"/>
  <c r="G303" i="1"/>
  <c r="C303" i="1" s="1"/>
  <c r="G305" i="1"/>
  <c r="C305" i="1" s="1"/>
  <c r="G231" i="1"/>
  <c r="G232" i="1"/>
  <c r="C232" i="1" s="1"/>
  <c r="G233" i="1"/>
  <c r="C233" i="1" s="1"/>
  <c r="G234" i="1"/>
  <c r="C234" i="1" s="1"/>
  <c r="G235" i="1"/>
  <c r="C235" i="1" s="1"/>
  <c r="C231" i="1"/>
  <c r="G215" i="1"/>
  <c r="C215" i="1" s="1"/>
  <c r="G216" i="1"/>
  <c r="G217" i="1"/>
  <c r="C217" i="1" s="1"/>
  <c r="G218" i="1"/>
  <c r="C218" i="1" s="1"/>
  <c r="G219" i="1"/>
  <c r="C219" i="1" s="1"/>
  <c r="C216" i="1"/>
  <c r="G174" i="1"/>
  <c r="C174" i="1" s="1"/>
  <c r="G175" i="1"/>
  <c r="C175" i="1" s="1"/>
  <c r="G176" i="1"/>
  <c r="C176" i="1" s="1"/>
  <c r="G177" i="1"/>
  <c r="C177" i="1" s="1"/>
  <c r="G178" i="1"/>
  <c r="C178" i="1"/>
  <c r="G142" i="1"/>
  <c r="C142" i="1" s="1"/>
  <c r="G143" i="1"/>
  <c r="C143" i="1" s="1"/>
  <c r="G144" i="1"/>
  <c r="C144" i="1" s="1"/>
  <c r="G145" i="1"/>
  <c r="C145" i="1" s="1"/>
  <c r="G146" i="1"/>
  <c r="C146" i="1" s="1"/>
  <c r="G147" i="1"/>
  <c r="C147" i="1" s="1"/>
  <c r="G102" i="1"/>
  <c r="C102" i="1" s="1"/>
  <c r="G101" i="1"/>
  <c r="C101" i="1" s="1"/>
  <c r="G100" i="1"/>
  <c r="C100" i="1" s="1"/>
  <c r="G99" i="1"/>
  <c r="C99" i="1" s="1"/>
  <c r="G388" i="1"/>
  <c r="C388" i="1" s="1"/>
  <c r="G387" i="1"/>
  <c r="C387" i="1" s="1"/>
  <c r="G386" i="1"/>
  <c r="C386" i="1" s="1"/>
  <c r="G385" i="1"/>
  <c r="C385" i="1" s="1"/>
  <c r="G384" i="1"/>
  <c r="C384" i="1" s="1"/>
  <c r="G383" i="1"/>
  <c r="C383" i="1" s="1"/>
  <c r="G382" i="1"/>
  <c r="C382" i="1" s="1"/>
  <c r="G381" i="1"/>
  <c r="C381" i="1" s="1"/>
  <c r="G380" i="1"/>
  <c r="C380" i="1" s="1"/>
  <c r="G378" i="1"/>
  <c r="C378" i="1" s="1"/>
  <c r="G377" i="1"/>
  <c r="C377" i="1" s="1"/>
  <c r="G376" i="1"/>
  <c r="C376" i="1" s="1"/>
  <c r="G375" i="1"/>
  <c r="C375" i="1" s="1"/>
  <c r="G374" i="1"/>
  <c r="C374" i="1" s="1"/>
  <c r="G373" i="1"/>
  <c r="C373" i="1" s="1"/>
  <c r="G372" i="1"/>
  <c r="C372" i="1" s="1"/>
  <c r="G371" i="1"/>
  <c r="C371" i="1" s="1"/>
  <c r="G370" i="1"/>
  <c r="C370" i="1" s="1"/>
  <c r="G369" i="1"/>
  <c r="C369" i="1" s="1"/>
  <c r="G368" i="1"/>
  <c r="C368" i="1" s="1"/>
  <c r="G367" i="1"/>
  <c r="C367" i="1" s="1"/>
  <c r="G366" i="1"/>
  <c r="C366" i="1" s="1"/>
  <c r="G365" i="1"/>
  <c r="C365" i="1" s="1"/>
  <c r="G364" i="1"/>
  <c r="C364" i="1" s="1"/>
  <c r="C363" i="1"/>
  <c r="G362" i="1"/>
  <c r="C362" i="1" s="1"/>
  <c r="G361" i="1"/>
  <c r="C361" i="1" s="1"/>
  <c r="G360" i="1"/>
  <c r="C360" i="1" s="1"/>
  <c r="G359" i="1"/>
  <c r="C359" i="1" s="1"/>
  <c r="G358" i="1"/>
  <c r="C358" i="1" s="1"/>
  <c r="G357" i="1"/>
  <c r="C357" i="1" s="1"/>
  <c r="G356" i="1"/>
  <c r="C356" i="1" s="1"/>
  <c r="G354" i="1"/>
  <c r="C354" i="1" s="1"/>
  <c r="G353" i="1"/>
  <c r="C353" i="1" s="1"/>
  <c r="G352" i="1"/>
  <c r="C352" i="1" s="1"/>
  <c r="G351" i="1"/>
  <c r="C351" i="1" s="1"/>
  <c r="G350" i="1"/>
  <c r="C350" i="1" s="1"/>
  <c r="G349" i="1"/>
  <c r="C349" i="1" s="1"/>
  <c r="G348" i="1"/>
  <c r="C348" i="1" s="1"/>
  <c r="G347" i="1"/>
  <c r="C347" i="1" s="1"/>
  <c r="G346" i="1"/>
  <c r="C346" i="1" s="1"/>
  <c r="G345" i="1"/>
  <c r="C345" i="1" s="1"/>
  <c r="G344" i="1"/>
  <c r="C344" i="1" s="1"/>
  <c r="G343" i="1"/>
  <c r="C343" i="1" s="1"/>
  <c r="G341" i="1"/>
  <c r="C341" i="1" s="1"/>
  <c r="G340" i="1"/>
  <c r="C340" i="1" s="1"/>
  <c r="G339" i="1"/>
  <c r="C339" i="1" s="1"/>
  <c r="G338" i="1"/>
  <c r="C338" i="1" s="1"/>
  <c r="G337" i="1"/>
  <c r="C337" i="1" s="1"/>
  <c r="G336" i="1"/>
  <c r="C336" i="1" s="1"/>
  <c r="G335" i="1"/>
  <c r="C335" i="1" s="1"/>
  <c r="G334" i="1"/>
  <c r="C334" i="1" s="1"/>
  <c r="G333" i="1"/>
  <c r="C333" i="1" s="1"/>
  <c r="G332" i="1"/>
  <c r="C332" i="1" s="1"/>
  <c r="G331" i="1"/>
  <c r="C331" i="1" s="1"/>
  <c r="G330" i="1"/>
  <c r="C330" i="1" s="1"/>
  <c r="G329" i="1"/>
  <c r="C329" i="1" s="1"/>
  <c r="G328" i="1"/>
  <c r="C328" i="1" s="1"/>
  <c r="G327" i="1"/>
  <c r="C327" i="1" s="1"/>
  <c r="G326" i="1"/>
  <c r="C326" i="1" s="1"/>
  <c r="G325" i="1"/>
  <c r="C325" i="1" s="1"/>
  <c r="G323" i="1"/>
  <c r="C323" i="1" s="1"/>
  <c r="G322" i="1"/>
  <c r="C322" i="1" s="1"/>
  <c r="G321" i="1"/>
  <c r="C321" i="1" s="1"/>
  <c r="G320" i="1"/>
  <c r="C320" i="1" s="1"/>
  <c r="G319" i="1"/>
  <c r="C319" i="1" s="1"/>
  <c r="G318" i="1"/>
  <c r="C318" i="1" s="1"/>
  <c r="G317" i="1"/>
  <c r="C317" i="1" s="1"/>
  <c r="G315" i="1"/>
  <c r="C315" i="1" s="1"/>
  <c r="G314" i="1"/>
  <c r="G313" i="1"/>
  <c r="C313" i="1" s="1"/>
  <c r="G312" i="1"/>
  <c r="C312" i="1" s="1"/>
  <c r="G311" i="1"/>
  <c r="C311" i="1" s="1"/>
  <c r="G310" i="1"/>
  <c r="C310" i="1" s="1"/>
  <c r="G309" i="1"/>
  <c r="C309" i="1" s="1"/>
  <c r="G308" i="1"/>
  <c r="C308" i="1" s="1"/>
  <c r="G304" i="1"/>
  <c r="C304" i="1" s="1"/>
  <c r="G302" i="1"/>
  <c r="C302" i="1" s="1"/>
  <c r="G301" i="1"/>
  <c r="C301" i="1" s="1"/>
  <c r="G300" i="1"/>
  <c r="C300" i="1" s="1"/>
  <c r="G299" i="1"/>
  <c r="C299" i="1" s="1"/>
  <c r="G298" i="1"/>
  <c r="C298" i="1" s="1"/>
  <c r="G297" i="1"/>
  <c r="C297" i="1" s="1"/>
  <c r="G296" i="1"/>
  <c r="C296" i="1" s="1"/>
  <c r="G295" i="1"/>
  <c r="C295" i="1" s="1"/>
  <c r="G294" i="1"/>
  <c r="C294" i="1" s="1"/>
  <c r="G293" i="1"/>
  <c r="C293" i="1" s="1"/>
  <c r="G292" i="1"/>
  <c r="C292" i="1" s="1"/>
  <c r="G291" i="1"/>
  <c r="C291" i="1" s="1"/>
  <c r="G290" i="1"/>
  <c r="C290" i="1" s="1"/>
  <c r="G289" i="1"/>
  <c r="C289" i="1" s="1"/>
  <c r="G288" i="1"/>
  <c r="C288" i="1" s="1"/>
  <c r="G287" i="1"/>
  <c r="C287" i="1" s="1"/>
  <c r="G286" i="1"/>
  <c r="C286" i="1" s="1"/>
  <c r="G285" i="1"/>
  <c r="C285" i="1" s="1"/>
  <c r="G284" i="1"/>
  <c r="C284" i="1" s="1"/>
  <c r="G283" i="1"/>
  <c r="C283" i="1" s="1"/>
  <c r="G282" i="1"/>
  <c r="C282" i="1" s="1"/>
  <c r="G281" i="1"/>
  <c r="C281" i="1" s="1"/>
  <c r="G280" i="1"/>
  <c r="C280" i="1" s="1"/>
  <c r="G279" i="1"/>
  <c r="C279" i="1" s="1"/>
  <c r="G278" i="1"/>
  <c r="C278" i="1" s="1"/>
  <c r="G277" i="1"/>
  <c r="C277" i="1" s="1"/>
  <c r="G275" i="1"/>
  <c r="C275" i="1" s="1"/>
  <c r="G274" i="1"/>
  <c r="C274" i="1" s="1"/>
  <c r="G273" i="1"/>
  <c r="C273" i="1" s="1"/>
  <c r="G272" i="1"/>
  <c r="C272" i="1" s="1"/>
  <c r="G271" i="1"/>
  <c r="C271" i="1" s="1"/>
  <c r="G270" i="1"/>
  <c r="C270" i="1" s="1"/>
  <c r="G269" i="1"/>
  <c r="C269" i="1" s="1"/>
  <c r="G267" i="1"/>
  <c r="C267" i="1" s="1"/>
  <c r="G266" i="1"/>
  <c r="C266" i="1" s="1"/>
  <c r="G265" i="1"/>
  <c r="C265" i="1" s="1"/>
  <c r="G264" i="1"/>
  <c r="C264" i="1" s="1"/>
  <c r="G263" i="1"/>
  <c r="C263" i="1" s="1"/>
  <c r="G262" i="1"/>
  <c r="C262" i="1" s="1"/>
  <c r="G260" i="1"/>
  <c r="C260" i="1" s="1"/>
  <c r="G259" i="1"/>
  <c r="C259" i="1" s="1"/>
  <c r="G258" i="1"/>
  <c r="C258" i="1" s="1"/>
  <c r="G257" i="1"/>
  <c r="C257" i="1" s="1"/>
  <c r="G256" i="1"/>
  <c r="C256" i="1" s="1"/>
  <c r="G255" i="1"/>
  <c r="C255" i="1" s="1"/>
  <c r="G254" i="1"/>
  <c r="C254" i="1" s="1"/>
  <c r="G253" i="1"/>
  <c r="C253" i="1" s="1"/>
  <c r="G252" i="1"/>
  <c r="C252" i="1" s="1"/>
  <c r="G251" i="1"/>
  <c r="C251" i="1" s="1"/>
  <c r="G250" i="1"/>
  <c r="C250" i="1" s="1"/>
  <c r="G249" i="1"/>
  <c r="C249" i="1" s="1"/>
  <c r="G248" i="1"/>
  <c r="C248" i="1" s="1"/>
  <c r="G247" i="1"/>
  <c r="C247" i="1" s="1"/>
  <c r="G246" i="1"/>
  <c r="C246" i="1" s="1"/>
  <c r="G245" i="1"/>
  <c r="C245" i="1" s="1"/>
  <c r="G244" i="1"/>
  <c r="C244" i="1" s="1"/>
  <c r="G243" i="1"/>
  <c r="C243" i="1" s="1"/>
  <c r="G242" i="1"/>
  <c r="C242" i="1" s="1"/>
  <c r="G241" i="1"/>
  <c r="C241" i="1" s="1"/>
  <c r="G240" i="1"/>
  <c r="C240" i="1" s="1"/>
  <c r="G239" i="1"/>
  <c r="C239" i="1" s="1"/>
  <c r="G238" i="1"/>
  <c r="C238" i="1" s="1"/>
  <c r="G237" i="1"/>
  <c r="C237" i="1" s="1"/>
  <c r="G230" i="1"/>
  <c r="C230" i="1" s="1"/>
  <c r="G229" i="1"/>
  <c r="C229" i="1" s="1"/>
  <c r="G228" i="1"/>
  <c r="C228" i="1" s="1"/>
  <c r="G227" i="1"/>
  <c r="C227" i="1" s="1"/>
  <c r="G226" i="1"/>
  <c r="C226" i="1" s="1"/>
  <c r="G225" i="1"/>
  <c r="C225" i="1" s="1"/>
  <c r="G224" i="1"/>
  <c r="C224" i="1" s="1"/>
  <c r="G223" i="1"/>
  <c r="C223" i="1" s="1"/>
  <c r="G222" i="1"/>
  <c r="C222" i="1" s="1"/>
  <c r="G221" i="1"/>
  <c r="C221" i="1" s="1"/>
  <c r="G214" i="1"/>
  <c r="C214" i="1" s="1"/>
  <c r="G213" i="1"/>
  <c r="C213" i="1" s="1"/>
  <c r="G212" i="1"/>
  <c r="C212" i="1" s="1"/>
  <c r="G211" i="1"/>
  <c r="C211" i="1" s="1"/>
  <c r="G210" i="1"/>
  <c r="C210" i="1" s="1"/>
  <c r="G209" i="1"/>
  <c r="C209" i="1" s="1"/>
  <c r="G208" i="1"/>
  <c r="C208" i="1" s="1"/>
  <c r="G207" i="1"/>
  <c r="C207" i="1" s="1"/>
  <c r="G206" i="1"/>
  <c r="C206" i="1" s="1"/>
  <c r="G205" i="1"/>
  <c r="C205" i="1" s="1"/>
  <c r="G204" i="1"/>
  <c r="C204" i="1" s="1"/>
  <c r="G203" i="1"/>
  <c r="C203" i="1" s="1"/>
  <c r="G202" i="1"/>
  <c r="C202" i="1" s="1"/>
  <c r="G201" i="1"/>
  <c r="C201" i="1" s="1"/>
  <c r="G200" i="1"/>
  <c r="C200" i="1" s="1"/>
  <c r="G199" i="1"/>
  <c r="C199" i="1" s="1"/>
  <c r="G198" i="1"/>
  <c r="C198" i="1" s="1"/>
  <c r="G197" i="1"/>
  <c r="C197" i="1" s="1"/>
  <c r="G196" i="1"/>
  <c r="C196" i="1" s="1"/>
  <c r="G195" i="1"/>
  <c r="C195" i="1" s="1"/>
  <c r="G194" i="1"/>
  <c r="C194" i="1" s="1"/>
  <c r="G193" i="1"/>
  <c r="C193" i="1" s="1"/>
  <c r="G192" i="1"/>
  <c r="C192" i="1" s="1"/>
  <c r="G191" i="1"/>
  <c r="C191" i="1" s="1"/>
  <c r="G190" i="1"/>
  <c r="C190" i="1" s="1"/>
  <c r="G189" i="1"/>
  <c r="C189" i="1" s="1"/>
  <c r="G188" i="1"/>
  <c r="C188" i="1" s="1"/>
  <c r="G187" i="1"/>
  <c r="C187" i="1" s="1"/>
  <c r="G186" i="1"/>
  <c r="C186" i="1" s="1"/>
  <c r="G185" i="1"/>
  <c r="C185" i="1" s="1"/>
  <c r="G184" i="1"/>
  <c r="C184" i="1" s="1"/>
  <c r="G183" i="1"/>
  <c r="C183" i="1" s="1"/>
  <c r="G182" i="1"/>
  <c r="C182" i="1" s="1"/>
  <c r="G181" i="1"/>
  <c r="C181" i="1" s="1"/>
  <c r="G180" i="1"/>
  <c r="C180" i="1" s="1"/>
  <c r="G173" i="1"/>
  <c r="C173" i="1" s="1"/>
  <c r="G172" i="1"/>
  <c r="C172" i="1" s="1"/>
  <c r="G171" i="1"/>
  <c r="C171" i="1" s="1"/>
  <c r="G170" i="1"/>
  <c r="C170" i="1" s="1"/>
  <c r="G169" i="1"/>
  <c r="C169" i="1" s="1"/>
  <c r="G168" i="1"/>
  <c r="C168" i="1" s="1"/>
  <c r="G167" i="1"/>
  <c r="C167" i="1" s="1"/>
  <c r="G166" i="1"/>
  <c r="C166" i="1" s="1"/>
  <c r="G165" i="1"/>
  <c r="C165" i="1" s="1"/>
  <c r="G164" i="1"/>
  <c r="C164" i="1" s="1"/>
  <c r="G163" i="1"/>
  <c r="C163" i="1" s="1"/>
  <c r="G162" i="1"/>
  <c r="C162" i="1" s="1"/>
  <c r="G161" i="1"/>
  <c r="C161" i="1" s="1"/>
  <c r="G160" i="1"/>
  <c r="C160" i="1" s="1"/>
  <c r="G159" i="1"/>
  <c r="C159" i="1" s="1"/>
  <c r="G158" i="1"/>
  <c r="C158" i="1" s="1"/>
  <c r="G157" i="1"/>
  <c r="C157" i="1" s="1"/>
  <c r="G156" i="1"/>
  <c r="C156" i="1" s="1"/>
  <c r="G155" i="1"/>
  <c r="C155" i="1" s="1"/>
  <c r="G154" i="1"/>
  <c r="C154" i="1" s="1"/>
  <c r="G153" i="1"/>
  <c r="C153" i="1" s="1"/>
  <c r="G152" i="1"/>
  <c r="C152" i="1" s="1"/>
  <c r="G151" i="1"/>
  <c r="C151" i="1" s="1"/>
  <c r="G150" i="1"/>
  <c r="C150" i="1" s="1"/>
  <c r="G149" i="1"/>
  <c r="C149" i="1" s="1"/>
  <c r="G141" i="1"/>
  <c r="C141" i="1" s="1"/>
  <c r="G140" i="1"/>
  <c r="C140" i="1" s="1"/>
  <c r="G139" i="1"/>
  <c r="C139" i="1" s="1"/>
  <c r="G138" i="1"/>
  <c r="C138" i="1" s="1"/>
  <c r="G137" i="1"/>
  <c r="C137" i="1" s="1"/>
  <c r="G136" i="1"/>
  <c r="C136" i="1" s="1"/>
  <c r="G135" i="1"/>
  <c r="C135" i="1" s="1"/>
  <c r="G134" i="1"/>
  <c r="C134" i="1" s="1"/>
  <c r="G133" i="1"/>
  <c r="C133" i="1" s="1"/>
  <c r="G132" i="1"/>
  <c r="C132" i="1" s="1"/>
  <c r="G131" i="1"/>
  <c r="C131" i="1" s="1"/>
  <c r="G130" i="1"/>
  <c r="C130" i="1" s="1"/>
  <c r="G129" i="1"/>
  <c r="C129" i="1" s="1"/>
  <c r="G127" i="1"/>
  <c r="C127" i="1" s="1"/>
  <c r="G126" i="1"/>
  <c r="C126" i="1" s="1"/>
  <c r="G125" i="1"/>
  <c r="C125" i="1" s="1"/>
  <c r="G124" i="1"/>
  <c r="C124" i="1" s="1"/>
  <c r="G123" i="1"/>
  <c r="C123" i="1" s="1"/>
  <c r="G122" i="1"/>
  <c r="C122" i="1" s="1"/>
  <c r="G121" i="1"/>
  <c r="C121" i="1" s="1"/>
  <c r="G120" i="1"/>
  <c r="C120" i="1" s="1"/>
  <c r="G119" i="1"/>
  <c r="C119" i="1" s="1"/>
  <c r="G118" i="1"/>
  <c r="C118" i="1" s="1"/>
  <c r="G117" i="1"/>
  <c r="C117" i="1" s="1"/>
  <c r="G116" i="1"/>
  <c r="C116" i="1" s="1"/>
  <c r="G115" i="1"/>
  <c r="C115" i="1" s="1"/>
  <c r="G114" i="1"/>
  <c r="C114" i="1" s="1"/>
  <c r="G113" i="1"/>
  <c r="C113" i="1" s="1"/>
  <c r="G112" i="1"/>
  <c r="C112" i="1" s="1"/>
  <c r="G111" i="1"/>
  <c r="C111" i="1" s="1"/>
  <c r="G110" i="1"/>
  <c r="C110" i="1" s="1"/>
  <c r="G107" i="1"/>
  <c r="C107" i="1" s="1"/>
  <c r="G106" i="1"/>
  <c r="C106" i="1" s="1"/>
  <c r="G105" i="1"/>
  <c r="C105" i="1" s="1"/>
  <c r="G104" i="1"/>
  <c r="C104" i="1" s="1"/>
  <c r="G103" i="1"/>
  <c r="C103" i="1" s="1"/>
  <c r="G97" i="1"/>
  <c r="C97" i="1" s="1"/>
  <c r="G96" i="1"/>
  <c r="C96" i="1" s="1"/>
  <c r="G95" i="1"/>
  <c r="C95" i="1" s="1"/>
  <c r="G94" i="1"/>
  <c r="C94" i="1" s="1"/>
  <c r="G93" i="1"/>
  <c r="C93" i="1" s="1"/>
  <c r="G92" i="1"/>
  <c r="C92" i="1" s="1"/>
  <c r="G91" i="1"/>
  <c r="C91" i="1" s="1"/>
  <c r="G90" i="1"/>
  <c r="C90" i="1" s="1"/>
  <c r="G89" i="1"/>
  <c r="C89" i="1" s="1"/>
  <c r="G88" i="1"/>
  <c r="C88" i="1" s="1"/>
  <c r="G87" i="1"/>
  <c r="C87" i="1" s="1"/>
  <c r="G86" i="1"/>
  <c r="C86" i="1" s="1"/>
  <c r="G85" i="1"/>
  <c r="C85" i="1" s="1"/>
  <c r="G84" i="1"/>
  <c r="C84" i="1" s="1"/>
  <c r="G83" i="1"/>
  <c r="C83" i="1" s="1"/>
  <c r="G80" i="1"/>
  <c r="C80" i="1" s="1"/>
  <c r="G79" i="1"/>
  <c r="C79" i="1" s="1"/>
  <c r="G78" i="1"/>
  <c r="C78" i="1" s="1"/>
  <c r="G77" i="1"/>
  <c r="C77" i="1" s="1"/>
  <c r="G76" i="1"/>
  <c r="C76" i="1" s="1"/>
  <c r="G75" i="1"/>
  <c r="C75" i="1" s="1"/>
  <c r="G74" i="1"/>
  <c r="C74" i="1" s="1"/>
  <c r="G73" i="1"/>
  <c r="C73" i="1" s="1"/>
  <c r="G72" i="1"/>
  <c r="C72" i="1" s="1"/>
  <c r="G71" i="1"/>
  <c r="C71" i="1" s="1"/>
  <c r="G70" i="1"/>
  <c r="C70" i="1" s="1"/>
  <c r="G69" i="1"/>
  <c r="C69" i="1" s="1"/>
  <c r="G68" i="1"/>
  <c r="C68" i="1" s="1"/>
  <c r="G67" i="1"/>
  <c r="C67" i="1" s="1"/>
  <c r="F66" i="1"/>
  <c r="D66" i="1"/>
  <c r="G66" i="1" s="1"/>
  <c r="G65" i="1"/>
  <c r="C65" i="1" s="1"/>
  <c r="G64" i="1"/>
  <c r="C64" i="1" s="1"/>
  <c r="G62" i="1"/>
  <c r="C62" i="1" s="1"/>
  <c r="G61" i="1"/>
  <c r="C61" i="1" s="1"/>
  <c r="G60" i="1"/>
  <c r="C60" i="1" s="1"/>
  <c r="G59" i="1"/>
  <c r="C59" i="1" s="1"/>
  <c r="G58" i="1"/>
  <c r="C58" i="1" s="1"/>
  <c r="G57" i="1"/>
  <c r="C57" i="1" s="1"/>
  <c r="G56" i="1"/>
  <c r="C56" i="1" s="1"/>
  <c r="G55" i="1"/>
  <c r="C55" i="1" s="1"/>
  <c r="G54" i="1"/>
  <c r="C54" i="1" s="1"/>
  <c r="G53" i="1"/>
  <c r="C53" i="1" s="1"/>
  <c r="G52" i="1"/>
  <c r="C52" i="1" s="1"/>
  <c r="G51" i="1"/>
  <c r="C51" i="1" s="1"/>
  <c r="G50" i="1"/>
  <c r="C50" i="1" s="1"/>
  <c r="G49" i="1"/>
  <c r="C49" i="1" s="1"/>
  <c r="G48" i="1"/>
  <c r="C48" i="1" s="1"/>
  <c r="G47" i="1"/>
  <c r="C47" i="1" s="1"/>
  <c r="G46" i="1"/>
  <c r="C46" i="1" s="1"/>
  <c r="G45" i="1"/>
  <c r="C45" i="1" s="1"/>
  <c r="G44" i="1"/>
  <c r="C44" i="1" s="1"/>
  <c r="G43" i="1"/>
  <c r="C43" i="1" s="1"/>
  <c r="G42" i="1"/>
  <c r="C42" i="1" s="1"/>
  <c r="G41" i="1"/>
  <c r="C41" i="1" s="1"/>
  <c r="G40" i="1"/>
  <c r="C40" i="1" s="1"/>
  <c r="G39" i="1"/>
  <c r="C39" i="1" s="1"/>
  <c r="G38" i="1"/>
  <c r="C38" i="1" s="1"/>
  <c r="G37" i="1"/>
  <c r="C37" i="1" s="1"/>
  <c r="G36" i="1"/>
  <c r="C36" i="1" s="1"/>
  <c r="G35" i="1"/>
  <c r="C35" i="1" s="1"/>
  <c r="G34" i="1"/>
  <c r="C34" i="1" s="1"/>
  <c r="G33" i="1"/>
  <c r="C33" i="1" s="1"/>
  <c r="G32" i="1"/>
  <c r="C32" i="1" s="1"/>
  <c r="G31" i="1"/>
  <c r="C31" i="1" s="1"/>
  <c r="G30" i="1"/>
  <c r="C30" i="1" s="1"/>
  <c r="G29" i="1"/>
  <c r="C29" i="1" s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C12" i="1" s="1"/>
  <c r="G11" i="1"/>
  <c r="C11" i="1" s="1"/>
  <c r="G10" i="1"/>
  <c r="C10" i="1" s="1"/>
  <c r="G9" i="1"/>
  <c r="C9" i="1" s="1"/>
  <c r="G8" i="1"/>
  <c r="C8" i="1" s="1"/>
  <c r="G7" i="1"/>
  <c r="C7" i="1" s="1"/>
  <c r="G6" i="1"/>
  <c r="C6" i="1" s="1"/>
  <c r="G5" i="1"/>
  <c r="C5" i="1" s="1"/>
  <c r="G4" i="1"/>
  <c r="C4" i="1" s="1"/>
  <c r="C66" i="1" l="1"/>
  <c r="C20" i="1"/>
  <c r="C28" i="1"/>
  <c r="C16" i="1"/>
  <c r="C14" i="1"/>
  <c r="C13" i="1"/>
  <c r="C15" i="1"/>
  <c r="C24" i="1"/>
  <c r="C26" i="1"/>
  <c r="C25" i="1"/>
  <c r="C27" i="1"/>
  <c r="C18" i="1"/>
  <c r="C17" i="1"/>
  <c r="C19" i="1"/>
  <c r="C22" i="1"/>
  <c r="C21" i="1"/>
  <c r="C23" i="1"/>
  <c r="B24" i="4" l="1"/>
  <c r="B25" i="4"/>
  <c r="B26" i="4"/>
  <c r="B27" i="4"/>
  <c r="B28" i="4"/>
  <c r="B29" i="4"/>
  <c r="B30" i="4"/>
  <c r="B31" i="4"/>
  <c r="B32" i="4"/>
  <c r="B43" i="4" l="1"/>
  <c r="B44" i="4"/>
  <c r="B45" i="4"/>
  <c r="B46" i="4"/>
  <c r="B47" i="4"/>
  <c r="B48" i="4"/>
  <c r="B49" i="4"/>
  <c r="B50" i="4"/>
  <c r="B51" i="4"/>
  <c r="B52" i="4"/>
  <c r="B42" i="4" l="1"/>
  <c r="E27" i="4" l="1"/>
  <c r="G27" i="4" s="1"/>
  <c r="E25" i="4"/>
  <c r="G25" i="4" s="1"/>
  <c r="E24" i="4"/>
  <c r="G24" i="4" s="1"/>
  <c r="H25" i="4" l="1"/>
  <c r="I25" i="4" s="1"/>
  <c r="H27" i="4"/>
  <c r="I27" i="4" s="1"/>
  <c r="H24" i="4"/>
  <c r="I24" i="4" s="1"/>
  <c r="B53" i="4"/>
  <c r="E29" i="4" l="1"/>
  <c r="G29" i="4" s="1"/>
  <c r="H29" i="4" s="1"/>
  <c r="I29" i="4" s="1"/>
  <c r="E28" i="4"/>
  <c r="G28" i="4" s="1"/>
  <c r="H28" i="4" s="1"/>
  <c r="I28" i="4" s="1"/>
  <c r="E26" i="4"/>
  <c r="G26" i="4" s="1"/>
  <c r="H26" i="4" s="1"/>
  <c r="I26" i="4" s="1"/>
  <c r="E46" i="4" l="1"/>
  <c r="E47" i="4"/>
  <c r="E48" i="4"/>
  <c r="E42" i="4"/>
  <c r="E43" i="4"/>
  <c r="E44" i="4"/>
  <c r="E45" i="4" l="1"/>
  <c r="G45" i="4" s="1"/>
  <c r="G46" i="4"/>
  <c r="G47" i="4"/>
  <c r="H47" i="4" s="1"/>
  <c r="G48" i="4"/>
  <c r="H48" i="4" s="1"/>
  <c r="E49" i="4"/>
  <c r="G49" i="4" s="1"/>
  <c r="H49" i="4" s="1"/>
  <c r="E50" i="4"/>
  <c r="G50" i="4" s="1"/>
  <c r="E51" i="4"/>
  <c r="G51" i="4" s="1"/>
  <c r="H51" i="4" l="1"/>
  <c r="I51" i="4" s="1"/>
  <c r="I48" i="4"/>
  <c r="H46" i="4"/>
  <c r="I46" i="4" s="1"/>
  <c r="H50" i="4"/>
  <c r="I50" i="4" s="1"/>
  <c r="H45" i="4"/>
  <c r="I45" i="4" s="1"/>
  <c r="I47" i="4"/>
  <c r="I49" i="4"/>
  <c r="B54" i="4" l="1"/>
  <c r="B55" i="4"/>
  <c r="B56" i="4"/>
  <c r="B57" i="4"/>
  <c r="B58" i="4"/>
  <c r="B59" i="4"/>
  <c r="B60" i="4"/>
  <c r="E52" i="4" l="1"/>
  <c r="G52" i="4" s="1"/>
  <c r="E53" i="4"/>
  <c r="G53" i="4" s="1"/>
  <c r="H53" i="4" s="1"/>
  <c r="E54" i="4"/>
  <c r="G54" i="4" s="1"/>
  <c r="E55" i="4"/>
  <c r="G55" i="4" s="1"/>
  <c r="E56" i="4"/>
  <c r="G56" i="4" s="1"/>
  <c r="H56" i="4" s="1"/>
  <c r="I56" i="4" s="1"/>
  <c r="E57" i="4"/>
  <c r="G57" i="4" s="1"/>
  <c r="E58" i="4"/>
  <c r="G58" i="4" s="1"/>
  <c r="H58" i="4" s="1"/>
  <c r="E59" i="4"/>
  <c r="G59" i="4" s="1"/>
  <c r="H55" i="4" l="1"/>
  <c r="I55" i="4" s="1"/>
  <c r="H59" i="4"/>
  <c r="I59" i="4" s="1"/>
  <c r="H52" i="4"/>
  <c r="I52" i="4" s="1"/>
  <c r="H54" i="4"/>
  <c r="I54" i="4" s="1"/>
  <c r="H57" i="4"/>
  <c r="I57" i="4" s="1"/>
  <c r="I58" i="4"/>
  <c r="I53" i="4"/>
  <c r="E30" i="4" l="1"/>
  <c r="E31" i="4" l="1"/>
  <c r="D18" i="4" l="1"/>
  <c r="E23" i="4" l="1"/>
  <c r="E60" i="4" l="1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D25" i="7"/>
  <c r="D26" i="7"/>
  <c r="D27" i="7"/>
  <c r="D28" i="7"/>
  <c r="D29" i="7"/>
  <c r="D30" i="7"/>
  <c r="D31" i="7"/>
  <c r="D32" i="7"/>
  <c r="D33" i="7"/>
  <c r="D34" i="7"/>
  <c r="D23" i="7"/>
  <c r="I4" i="4" l="1"/>
  <c r="I4" i="7" s="1"/>
  <c r="G4" i="4"/>
  <c r="E32" i="4" l="1"/>
  <c r="E33" i="4" l="1"/>
  <c r="F23" i="7" l="1"/>
  <c r="G4" i="7" l="1"/>
  <c r="D24" i="7" l="1"/>
  <c r="G158" i="10" l="1"/>
  <c r="C158" i="10" s="1"/>
  <c r="G157" i="10"/>
  <c r="C157" i="10" s="1"/>
  <c r="G156" i="10"/>
  <c r="C156" i="10" s="1"/>
  <c r="G155" i="10"/>
  <c r="C155" i="10" s="1"/>
  <c r="G153" i="10"/>
  <c r="C153" i="10" s="1"/>
  <c r="G172" i="10"/>
  <c r="G171" i="10"/>
  <c r="G170" i="10"/>
  <c r="C170" i="10" s="1"/>
  <c r="G169" i="10"/>
  <c r="C169" i="10" s="1"/>
  <c r="G167" i="10"/>
  <c r="G166" i="10"/>
  <c r="G165" i="10"/>
  <c r="G164" i="10"/>
  <c r="G163" i="10"/>
  <c r="C163" i="10"/>
  <c r="G162" i="10"/>
  <c r="C162" i="10" s="1"/>
  <c r="G161" i="10"/>
  <c r="C161" i="10"/>
  <c r="G160" i="10"/>
  <c r="C160" i="10" s="1"/>
  <c r="G159" i="10"/>
  <c r="C159" i="10" s="1"/>
  <c r="G154" i="10"/>
  <c r="C154" i="10" s="1"/>
  <c r="G152" i="10"/>
  <c r="G120" i="10"/>
  <c r="C120" i="10" s="1"/>
  <c r="G119" i="10"/>
  <c r="C119" i="10" s="1"/>
  <c r="G113" i="10"/>
  <c r="C113" i="10" s="1"/>
  <c r="G114" i="10"/>
  <c r="C114" i="10" s="1"/>
  <c r="G115" i="10"/>
  <c r="C115" i="10" s="1"/>
  <c r="G118" i="10"/>
  <c r="C118" i="10" s="1"/>
  <c r="G116" i="10"/>
  <c r="C116" i="10" s="1"/>
  <c r="G117" i="10"/>
  <c r="C117" i="10" s="1"/>
  <c r="G124" i="10"/>
  <c r="C124" i="10" s="1"/>
  <c r="G123" i="10"/>
  <c r="C123" i="10" s="1"/>
  <c r="G122" i="10"/>
  <c r="G121" i="10"/>
  <c r="C121" i="10" s="1"/>
  <c r="G112" i="10"/>
  <c r="G111" i="10"/>
  <c r="G108" i="10"/>
  <c r="C108" i="10" s="1"/>
  <c r="G107" i="10"/>
  <c r="C107" i="10" s="1"/>
  <c r="G106" i="10"/>
  <c r="G105" i="10"/>
  <c r="C105" i="10" s="1"/>
  <c r="G104" i="10"/>
  <c r="C104" i="10" s="1"/>
  <c r="G103" i="10"/>
  <c r="C103" i="10" s="1"/>
  <c r="G102" i="10"/>
  <c r="G49" i="10"/>
  <c r="C49" i="10" s="1"/>
  <c r="G48" i="10"/>
  <c r="C48" i="10" s="1"/>
  <c r="G46" i="10"/>
  <c r="C46" i="10" s="1"/>
  <c r="G47" i="10"/>
  <c r="C47" i="10" s="1"/>
  <c r="G57" i="10" l="1"/>
  <c r="C57" i="10" s="1"/>
  <c r="G73" i="10" l="1"/>
  <c r="C73" i="10" s="1"/>
  <c r="G74" i="10"/>
  <c r="C74" i="10" s="1"/>
  <c r="G72" i="10"/>
  <c r="C72" i="10" s="1"/>
  <c r="G24" i="10"/>
  <c r="C24" i="10" s="1"/>
  <c r="G21" i="10"/>
  <c r="C21" i="10" s="1"/>
  <c r="G16" i="10"/>
  <c r="C16" i="10" s="1"/>
  <c r="G10" i="10"/>
  <c r="C10" i="10" s="1"/>
  <c r="G7" i="10"/>
  <c r="C7" i="10" s="1"/>
  <c r="G4" i="10"/>
  <c r="C4" i="10" s="1"/>
  <c r="G35" i="10"/>
  <c r="C35" i="10" s="1"/>
  <c r="G36" i="10"/>
  <c r="C36" i="10" s="1"/>
  <c r="G26" i="10"/>
  <c r="C26" i="10" s="1"/>
  <c r="G27" i="10"/>
  <c r="C27" i="10" s="1"/>
  <c r="G25" i="10"/>
  <c r="C25" i="10" s="1"/>
  <c r="G23" i="10"/>
  <c r="C23" i="10" s="1"/>
  <c r="G22" i="10"/>
  <c r="C22" i="10" s="1"/>
  <c r="G89" i="10" l="1"/>
  <c r="C89" i="10" s="1"/>
  <c r="G8" i="10"/>
  <c r="C8" i="10" s="1"/>
  <c r="G6" i="10"/>
  <c r="C6" i="10" s="1"/>
  <c r="G18" i="10"/>
  <c r="C18" i="10" s="1"/>
  <c r="G19" i="10"/>
  <c r="C19" i="10" s="1"/>
  <c r="G15" i="10"/>
  <c r="C15" i="10" s="1"/>
  <c r="G11" i="10"/>
  <c r="C11" i="10" s="1"/>
  <c r="G45" i="10"/>
  <c r="C45" i="10" s="1"/>
  <c r="G44" i="10"/>
  <c r="C44" i="10" s="1"/>
  <c r="G70" i="10"/>
  <c r="C70" i="10" s="1"/>
  <c r="G69" i="10"/>
  <c r="C69" i="10" s="1"/>
  <c r="G68" i="10"/>
  <c r="C68" i="10" s="1"/>
  <c r="G67" i="10"/>
  <c r="C67" i="10" s="1"/>
  <c r="G66" i="10"/>
  <c r="C66" i="10" s="1"/>
  <c r="G65" i="10"/>
  <c r="C65" i="10" s="1"/>
  <c r="G64" i="10"/>
  <c r="C64" i="10" s="1"/>
  <c r="G110" i="10"/>
  <c r="C110" i="10" s="1"/>
  <c r="G34" i="10"/>
  <c r="C34" i="10" s="1"/>
  <c r="G13" i="10"/>
  <c r="C13" i="10" s="1"/>
  <c r="G92" i="10"/>
  <c r="C92" i="10" s="1"/>
  <c r="G33" i="10"/>
  <c r="C33" i="10" s="1"/>
  <c r="G32" i="10"/>
  <c r="C32" i="10" s="1"/>
  <c r="G31" i="10"/>
  <c r="C31" i="10" s="1"/>
  <c r="G61" i="10"/>
  <c r="C61" i="10" s="1"/>
  <c r="G60" i="10"/>
  <c r="C60" i="10" s="1"/>
  <c r="G59" i="10"/>
  <c r="C59" i="10" s="1"/>
  <c r="G58" i="10"/>
  <c r="C58" i="10" s="1"/>
  <c r="G56" i="10"/>
  <c r="C56" i="10" s="1"/>
  <c r="G55" i="10"/>
  <c r="C55" i="10" s="1"/>
  <c r="G30" i="10"/>
  <c r="C30" i="10" s="1"/>
  <c r="G81" i="10"/>
  <c r="C81" i="10" s="1"/>
  <c r="G80" i="10"/>
  <c r="C80" i="10" s="1"/>
  <c r="G79" i="10"/>
  <c r="C79" i="10" s="1"/>
  <c r="G78" i="10"/>
  <c r="C78" i="10" s="1"/>
  <c r="G77" i="10"/>
  <c r="C77" i="10" s="1"/>
  <c r="G109" i="10"/>
  <c r="C109" i="10" s="1"/>
  <c r="G12" i="10"/>
  <c r="C12" i="10" s="1"/>
  <c r="G28" i="10"/>
  <c r="C28" i="10" s="1"/>
  <c r="G29" i="10"/>
  <c r="C29" i="10" s="1"/>
  <c r="G20" i="10"/>
  <c r="C20" i="10" s="1"/>
  <c r="G84" i="10"/>
  <c r="G43" i="10"/>
  <c r="C43" i="10" s="1"/>
  <c r="G42" i="10"/>
  <c r="C42" i="10" s="1"/>
  <c r="G41" i="10"/>
  <c r="C41" i="10" s="1"/>
  <c r="G40" i="10"/>
  <c r="C40" i="10" s="1"/>
  <c r="G39" i="10"/>
  <c r="C39" i="10" s="1"/>
  <c r="G37" i="10"/>
  <c r="C37" i="10" s="1"/>
  <c r="G91" i="10"/>
  <c r="C91" i="10" s="1"/>
  <c r="G90" i="10"/>
  <c r="G62" i="10"/>
  <c r="C62" i="10" s="1"/>
  <c r="G76" i="10"/>
  <c r="C76" i="10" s="1"/>
  <c r="G17" i="10"/>
  <c r="C17" i="10" s="1"/>
  <c r="G9" i="10"/>
  <c r="C9" i="10" s="1"/>
  <c r="G5" i="10"/>
  <c r="C5" i="10" s="1"/>
  <c r="G3" i="10"/>
  <c r="C3" i="10" s="1"/>
  <c r="D49" i="8" l="1"/>
  <c r="A49" i="8"/>
  <c r="H49" i="8" s="1"/>
  <c r="D53" i="7"/>
  <c r="D54" i="7"/>
  <c r="D55" i="7"/>
  <c r="D56" i="7"/>
  <c r="D57" i="7"/>
  <c r="D58" i="7"/>
  <c r="D59" i="7"/>
  <c r="D60" i="7"/>
  <c r="D61" i="7"/>
  <c r="D62" i="7"/>
  <c r="A59" i="7"/>
  <c r="B59" i="7" s="1"/>
  <c r="A60" i="7"/>
  <c r="E60" i="7" s="1"/>
  <c r="A61" i="7"/>
  <c r="E61" i="7" s="1"/>
  <c r="G61" i="7" s="1"/>
  <c r="A62" i="7"/>
  <c r="B62" i="7" s="1"/>
  <c r="A54" i="7"/>
  <c r="A55" i="7"/>
  <c r="E55" i="7" s="1"/>
  <c r="A56" i="7"/>
  <c r="B56" i="7" s="1"/>
  <c r="A57" i="7"/>
  <c r="E57" i="7" s="1"/>
  <c r="A58" i="7"/>
  <c r="B58" i="7" s="1"/>
  <c r="G60" i="4"/>
  <c r="D48" i="8"/>
  <c r="A48" i="8"/>
  <c r="D47" i="8"/>
  <c r="A47" i="8"/>
  <c r="D46" i="8"/>
  <c r="A46" i="8"/>
  <c r="D45" i="8"/>
  <c r="A45" i="8"/>
  <c r="D44" i="8"/>
  <c r="A44" i="8"/>
  <c r="D43" i="8"/>
  <c r="A43" i="8"/>
  <c r="D42" i="8"/>
  <c r="A42" i="8"/>
  <c r="D41" i="8"/>
  <c r="A41" i="8"/>
  <c r="D40" i="8"/>
  <c r="A40" i="8"/>
  <c r="D39" i="8"/>
  <c r="A39" i="8"/>
  <c r="D38" i="8"/>
  <c r="A38" i="8"/>
  <c r="D37" i="8"/>
  <c r="A37" i="8"/>
  <c r="A30" i="7"/>
  <c r="E30" i="7" s="1"/>
  <c r="A31" i="7"/>
  <c r="E31" i="7" s="1"/>
  <c r="A32" i="7"/>
  <c r="E32" i="7" s="1"/>
  <c r="A33" i="7"/>
  <c r="E33" i="7" s="1"/>
  <c r="D32" i="8"/>
  <c r="D33" i="8"/>
  <c r="D34" i="8"/>
  <c r="D35" i="8"/>
  <c r="D31" i="8"/>
  <c r="D27" i="8"/>
  <c r="D28" i="8"/>
  <c r="D29" i="8"/>
  <c r="D30" i="8"/>
  <c r="D26" i="8"/>
  <c r="D23" i="8"/>
  <c r="D24" i="8"/>
  <c r="A27" i="8"/>
  <c r="A28" i="8"/>
  <c r="A29" i="8"/>
  <c r="A30" i="8"/>
  <c r="A26" i="8"/>
  <c r="B26" i="8" s="1"/>
  <c r="A24" i="8"/>
  <c r="A23" i="8"/>
  <c r="G33" i="4"/>
  <c r="G32" i="4"/>
  <c r="G31" i="4"/>
  <c r="E56" i="7" l="1"/>
  <c r="G56" i="7" s="1"/>
  <c r="G57" i="7"/>
  <c r="H37" i="8"/>
  <c r="H39" i="8"/>
  <c r="H41" i="8"/>
  <c r="H43" i="8"/>
  <c r="H45" i="8"/>
  <c r="H47" i="8"/>
  <c r="B60" i="7"/>
  <c r="B57" i="7"/>
  <c r="B61" i="7"/>
  <c r="H23" i="8"/>
  <c r="G32" i="7"/>
  <c r="H32" i="7" s="1"/>
  <c r="I32" i="7" s="1"/>
  <c r="G55" i="7"/>
  <c r="H38" i="8"/>
  <c r="H40" i="8"/>
  <c r="H42" i="8"/>
  <c r="H44" i="8"/>
  <c r="H46" i="8"/>
  <c r="H48" i="8"/>
  <c r="G60" i="7"/>
  <c r="E59" i="7"/>
  <c r="G59" i="7" s="1"/>
  <c r="E62" i="7"/>
  <c r="G62" i="7" s="1"/>
  <c r="E58" i="7"/>
  <c r="G58" i="7" s="1"/>
  <c r="B49" i="8"/>
  <c r="G30" i="7"/>
  <c r="G33" i="7"/>
  <c r="G31" i="7"/>
  <c r="B31" i="7"/>
  <c r="B30" i="7"/>
  <c r="B33" i="7"/>
  <c r="B32" i="7"/>
  <c r="H60" i="4"/>
  <c r="I60" i="4" s="1"/>
  <c r="B48" i="8"/>
  <c r="B47" i="8"/>
  <c r="B46" i="8"/>
  <c r="B45" i="8"/>
  <c r="B44" i="8"/>
  <c r="B43" i="8"/>
  <c r="B42" i="8"/>
  <c r="B41" i="8"/>
  <c r="B40" i="8"/>
  <c r="B39" i="8"/>
  <c r="B38" i="8"/>
  <c r="B37" i="8"/>
  <c r="B23" i="8"/>
  <c r="H33" i="4"/>
  <c r="I33" i="4" s="1"/>
  <c r="H32" i="4"/>
  <c r="I32" i="4" s="1"/>
  <c r="H31" i="4"/>
  <c r="I31" i="4" s="1"/>
  <c r="H31" i="7" l="1"/>
  <c r="I31" i="7" s="1"/>
  <c r="H62" i="7"/>
  <c r="I62" i="7" s="1"/>
  <c r="D36" i="8"/>
  <c r="C14" i="7" l="1"/>
  <c r="C13" i="7"/>
  <c r="C12" i="7"/>
  <c r="C11" i="7"/>
  <c r="G19" i="4" l="1"/>
  <c r="G18" i="4"/>
  <c r="G18" i="7" s="1"/>
  <c r="G17" i="4"/>
  <c r="G16" i="4"/>
  <c r="G16" i="7" s="1"/>
  <c r="H16" i="4"/>
  <c r="I16" i="4"/>
  <c r="H17" i="4"/>
  <c r="I17" i="4"/>
  <c r="H18" i="4"/>
  <c r="I18" i="4"/>
  <c r="H19" i="4"/>
  <c r="I19" i="4"/>
  <c r="G15" i="4"/>
  <c r="G15" i="7" s="1"/>
  <c r="I15" i="4"/>
  <c r="H15" i="4"/>
  <c r="C14" i="4"/>
  <c r="C13" i="4"/>
  <c r="C12" i="4"/>
  <c r="C11" i="4"/>
  <c r="A36" i="8" l="1"/>
  <c r="H36" i="8" s="1"/>
  <c r="A35" i="8"/>
  <c r="A34" i="8"/>
  <c r="A33" i="8"/>
  <c r="A32" i="8"/>
  <c r="H32" i="8" s="1"/>
  <c r="A31" i="8"/>
  <c r="H30" i="8"/>
  <c r="D20" i="8"/>
  <c r="D21" i="8"/>
  <c r="D22" i="8"/>
  <c r="A20" i="8"/>
  <c r="A21" i="8"/>
  <c r="B21" i="8" s="1"/>
  <c r="A22" i="8"/>
  <c r="B22" i="8" s="1"/>
  <c r="B24" i="8"/>
  <c r="H26" i="8"/>
  <c r="H27" i="8"/>
  <c r="B28" i="8"/>
  <c r="H29" i="8"/>
  <c r="D19" i="8"/>
  <c r="A19" i="8"/>
  <c r="E66" i="7"/>
  <c r="H33" i="8" l="1"/>
  <c r="B33" i="8"/>
  <c r="H34" i="8"/>
  <c r="B34" i="8"/>
  <c r="H31" i="8"/>
  <c r="B31" i="8"/>
  <c r="H35" i="8"/>
  <c r="B35" i="8"/>
  <c r="B19" i="8"/>
  <c r="H19" i="8"/>
  <c r="H21" i="8"/>
  <c r="H20" i="8"/>
  <c r="H28" i="8"/>
  <c r="H24" i="8"/>
  <c r="H22" i="8"/>
  <c r="B36" i="8"/>
  <c r="B32" i="8"/>
  <c r="B29" i="8"/>
  <c r="B27" i="8"/>
  <c r="B20" i="8"/>
  <c r="B30" i="8"/>
  <c r="B55" i="7"/>
  <c r="E54" i="7"/>
  <c r="A53" i="7"/>
  <c r="E53" i="7" s="1"/>
  <c r="D52" i="7"/>
  <c r="A52" i="7"/>
  <c r="E52" i="7" s="1"/>
  <c r="D51" i="7"/>
  <c r="A51" i="7"/>
  <c r="E51" i="7" s="1"/>
  <c r="D50" i="7"/>
  <c r="A50" i="7"/>
  <c r="E50" i="7" s="1"/>
  <c r="D49" i="7"/>
  <c r="A49" i="7"/>
  <c r="E49" i="7" s="1"/>
  <c r="A48" i="7"/>
  <c r="D47" i="7"/>
  <c r="A47" i="7"/>
  <c r="E47" i="7" s="1"/>
  <c r="D46" i="7"/>
  <c r="A46" i="7"/>
  <c r="E46" i="7" s="1"/>
  <c r="D45" i="7"/>
  <c r="A45" i="7"/>
  <c r="E45" i="7" s="1"/>
  <c r="D44" i="7"/>
  <c r="F44" i="7"/>
  <c r="A44" i="7"/>
  <c r="B18" i="8"/>
  <c r="B22" i="7"/>
  <c r="A24" i="7"/>
  <c r="A25" i="7"/>
  <c r="B25" i="7" s="1"/>
  <c r="A26" i="7"/>
  <c r="E26" i="7" s="1"/>
  <c r="A27" i="7"/>
  <c r="E27" i="7" s="1"/>
  <c r="A28" i="7"/>
  <c r="E28" i="7" s="1"/>
  <c r="A29" i="7"/>
  <c r="A23" i="7"/>
  <c r="E23" i="7" l="1"/>
  <c r="B23" i="7"/>
  <c r="E29" i="7"/>
  <c r="G29" i="7" s="1"/>
  <c r="B29" i="7"/>
  <c r="E44" i="7"/>
  <c r="G44" i="7" s="1"/>
  <c r="B44" i="7"/>
  <c r="B48" i="7"/>
  <c r="E48" i="7"/>
  <c r="G48" i="7" s="1"/>
  <c r="J14" i="8"/>
  <c r="E25" i="7"/>
  <c r="G25" i="7" s="1"/>
  <c r="E24" i="7"/>
  <c r="G24" i="7" s="1"/>
  <c r="B24" i="7"/>
  <c r="G23" i="7"/>
  <c r="G52" i="7"/>
  <c r="H52" i="7" s="1"/>
  <c r="I52" i="7" s="1"/>
  <c r="H58" i="7"/>
  <c r="I58" i="7" s="1"/>
  <c r="H55" i="7"/>
  <c r="I55" i="7" s="1"/>
  <c r="H56" i="7"/>
  <c r="I56" i="7" s="1"/>
  <c r="G54" i="7"/>
  <c r="B54" i="7"/>
  <c r="G53" i="7"/>
  <c r="B53" i="7"/>
  <c r="B52" i="7"/>
  <c r="G51" i="7"/>
  <c r="B51" i="7"/>
  <c r="G50" i="7"/>
  <c r="B50" i="7"/>
  <c r="G49" i="7"/>
  <c r="B49" i="7"/>
  <c r="G45" i="7"/>
  <c r="H45" i="7" s="1"/>
  <c r="I45" i="7" s="1"/>
  <c r="G47" i="7"/>
  <c r="B47" i="7"/>
  <c r="G46" i="7"/>
  <c r="B45" i="7"/>
  <c r="B46" i="7"/>
  <c r="G26" i="7"/>
  <c r="G27" i="7"/>
  <c r="G28" i="7"/>
  <c r="B26" i="7"/>
  <c r="B27" i="7"/>
  <c r="B28" i="7"/>
  <c r="G13" i="7"/>
  <c r="G12" i="7"/>
  <c r="G11" i="7"/>
  <c r="G10" i="7"/>
  <c r="G9" i="7"/>
  <c r="G8" i="7"/>
  <c r="H44" i="7" l="1"/>
  <c r="H57" i="7"/>
  <c r="I57" i="7" s="1"/>
  <c r="H54" i="7"/>
  <c r="I54" i="7" s="1"/>
  <c r="H53" i="7"/>
  <c r="I53" i="7" s="1"/>
  <c r="H51" i="7"/>
  <c r="I51" i="7" s="1"/>
  <c r="H50" i="7"/>
  <c r="I50" i="7" s="1"/>
  <c r="H49" i="7"/>
  <c r="H48" i="7"/>
  <c r="I48" i="7" s="1"/>
  <c r="H47" i="7"/>
  <c r="I47" i="7" s="1"/>
  <c r="H46" i="7"/>
  <c r="I46" i="7" s="1"/>
  <c r="H28" i="7"/>
  <c r="I28" i="7" s="1"/>
  <c r="H26" i="7"/>
  <c r="I26" i="7" s="1"/>
  <c r="H24" i="7"/>
  <c r="I24" i="7" s="1"/>
  <c r="H29" i="7"/>
  <c r="I29" i="7" s="1"/>
  <c r="H27" i="7"/>
  <c r="I27" i="7" s="1"/>
  <c r="H30" i="7"/>
  <c r="I30" i="7" s="1"/>
  <c r="H25" i="7"/>
  <c r="I25" i="7" s="1"/>
  <c r="H33" i="7"/>
  <c r="I33" i="7" s="1"/>
  <c r="H23" i="7"/>
  <c r="G11" i="4"/>
  <c r="G9" i="4"/>
  <c r="G8" i="4"/>
  <c r="F7" i="8" s="1"/>
  <c r="G10" i="4"/>
  <c r="I36" i="7" l="1"/>
  <c r="I65" i="7" s="1"/>
  <c r="I49" i="7"/>
  <c r="I23" i="7"/>
  <c r="I44" i="7"/>
  <c r="G12" i="4"/>
  <c r="G13" i="4"/>
  <c r="G44" i="4" l="1"/>
  <c r="G43" i="4"/>
  <c r="G42" i="4"/>
  <c r="G30" i="4"/>
  <c r="H30" i="4" l="1"/>
  <c r="I30" i="4" s="1"/>
  <c r="H44" i="4"/>
  <c r="I44" i="4" s="1"/>
  <c r="H43" i="4"/>
  <c r="I43" i="4" s="1"/>
  <c r="H42" i="4"/>
  <c r="I42" i="4" s="1"/>
  <c r="G23" i="4" l="1"/>
  <c r="I34" i="4" s="1"/>
  <c r="I62" i="4" l="1"/>
  <c r="H23" i="4"/>
  <c r="I35" i="4" s="1"/>
  <c r="I63" i="4" l="1"/>
  <c r="I64" i="4" s="1"/>
  <c r="I23" i="4"/>
  <c r="E38" i="7" l="1"/>
  <c r="J11" i="8"/>
  <c r="G17" i="7"/>
  <c r="I35" i="7" s="1"/>
  <c r="J12" i="8"/>
  <c r="J10" i="8"/>
  <c r="J9" i="8"/>
  <c r="F11" i="8"/>
  <c r="J4" i="8"/>
  <c r="G4" i="8"/>
  <c r="I37" i="7" l="1"/>
  <c r="I64" i="7"/>
  <c r="I66" i="7" s="1"/>
  <c r="F12" i="8"/>
  <c r="F10" i="8"/>
  <c r="F9" i="8"/>
  <c r="F8" i="8" l="1"/>
  <c r="J8" i="8" l="1"/>
  <c r="I65" i="4" l="1"/>
  <c r="I37" i="4"/>
  <c r="I38" i="7" l="1"/>
  <c r="I39" i="7" s="1"/>
  <c r="I67" i="7"/>
  <c r="I68" i="7" s="1"/>
</calcChain>
</file>

<file path=xl/comments1.xml><?xml version="1.0" encoding="utf-8"?>
<comments xmlns="http://schemas.openxmlformats.org/spreadsheetml/2006/main">
  <authors>
    <author>Auteur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Nom du responsable : 
Fonction :</t>
        </r>
        <r>
          <rPr>
            <sz val="9"/>
            <color indexed="81"/>
            <rFont val="Tahoma"/>
            <family val="2"/>
          </rPr>
          <t xml:space="preserve">
Adresse :
Code postal :
Ville :
Téléphone Fixe :
Fax :
Email :
Nom du directeur :
Service Comptabilité-Nom :
Service Commercial-Nom :
Paiement :
Observations :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Nom du responsable : 
Fonction :</t>
        </r>
        <r>
          <rPr>
            <sz val="9"/>
            <color indexed="81"/>
            <rFont val="Tahoma"/>
            <family val="2"/>
          </rPr>
          <t xml:space="preserve">
Adresse :
Code postal :
Ville :
Téléphone Fixe :
Fax :
Email :
Nom du directeur :
Service Comptabilité-Nom :
Service Commercial-Nom :
Paiement :
Observations :
</t>
        </r>
      </text>
    </comment>
  </commentList>
</comments>
</file>

<file path=xl/sharedStrings.xml><?xml version="1.0" encoding="utf-8"?>
<sst xmlns="http://schemas.openxmlformats.org/spreadsheetml/2006/main" count="21251" uniqueCount="4694">
  <si>
    <t>référence</t>
  </si>
  <si>
    <t>désignation</t>
  </si>
  <si>
    <t>Pose de moquette</t>
  </si>
  <si>
    <t>Civilité</t>
  </si>
  <si>
    <t>Prénom</t>
  </si>
  <si>
    <t>Nom</t>
  </si>
  <si>
    <t>adresse</t>
  </si>
  <si>
    <t>ville</t>
  </si>
  <si>
    <t>téléphone</t>
  </si>
  <si>
    <t>CP</t>
  </si>
  <si>
    <t>Email</t>
  </si>
  <si>
    <t>Mr</t>
  </si>
  <si>
    <t>Mme</t>
  </si>
  <si>
    <t>PR1</t>
  </si>
  <si>
    <t>PR2</t>
  </si>
  <si>
    <t>PR3</t>
  </si>
  <si>
    <t>PR4</t>
  </si>
  <si>
    <t>PR5</t>
  </si>
  <si>
    <t>PR6</t>
  </si>
  <si>
    <t>PR7</t>
  </si>
  <si>
    <t>PR8</t>
  </si>
  <si>
    <t>PR9</t>
  </si>
  <si>
    <t>PR10</t>
  </si>
  <si>
    <t>PR11</t>
  </si>
  <si>
    <t>PR12</t>
  </si>
  <si>
    <t>PR13</t>
  </si>
  <si>
    <t>PR14</t>
  </si>
  <si>
    <t>Agence</t>
  </si>
  <si>
    <t>DEVIS</t>
  </si>
  <si>
    <t>N°</t>
  </si>
  <si>
    <t>Date :</t>
  </si>
  <si>
    <t>TVA</t>
  </si>
  <si>
    <t>Total HT</t>
  </si>
  <si>
    <t>Taux TVA</t>
  </si>
  <si>
    <t>Total TTC</t>
  </si>
  <si>
    <t>Réf</t>
  </si>
  <si>
    <t xml:space="preserve">Total TVA   </t>
  </si>
  <si>
    <t>FACTURE</t>
  </si>
  <si>
    <t>Mode de paiement</t>
  </si>
  <si>
    <t>Toute somme non payée à sa date d'exigibilité produira de plein droit des intérêts de retard équivalents au triple du taux d'intérêts légal de l'année en cours ainsi que le paiement d'une somme de 40€ due au titre des frais de recouvrement.</t>
  </si>
  <si>
    <t>Prix Unit</t>
  </si>
  <si>
    <t>PR15</t>
  </si>
  <si>
    <t>PR16</t>
  </si>
  <si>
    <t>PR17</t>
  </si>
  <si>
    <t>PR18</t>
  </si>
  <si>
    <t>PR19</t>
  </si>
  <si>
    <t>PR20</t>
  </si>
  <si>
    <t>PR21</t>
  </si>
  <si>
    <t>PR22</t>
  </si>
  <si>
    <t>PR23</t>
  </si>
  <si>
    <t>PR24</t>
  </si>
  <si>
    <t>PR25</t>
  </si>
  <si>
    <t>PR26</t>
  </si>
  <si>
    <t>PR27</t>
  </si>
  <si>
    <t>PR28</t>
  </si>
  <si>
    <t>PR29</t>
  </si>
  <si>
    <t>PR30</t>
  </si>
  <si>
    <t>PR31</t>
  </si>
  <si>
    <t>PR32</t>
  </si>
  <si>
    <t>PR33</t>
  </si>
  <si>
    <t>PR34</t>
  </si>
  <si>
    <t>PR35</t>
  </si>
  <si>
    <t>PR36</t>
  </si>
  <si>
    <t>PR37</t>
  </si>
  <si>
    <t>PR38</t>
  </si>
  <si>
    <t>PR39</t>
  </si>
  <si>
    <t>PR40</t>
  </si>
  <si>
    <t>PR41</t>
  </si>
  <si>
    <t>PR42</t>
  </si>
  <si>
    <t>PR43</t>
  </si>
  <si>
    <t>PR44</t>
  </si>
  <si>
    <t>PR45</t>
  </si>
  <si>
    <t>PR46</t>
  </si>
  <si>
    <t>PR47</t>
  </si>
  <si>
    <t>PR48</t>
  </si>
  <si>
    <t>PR49</t>
  </si>
  <si>
    <t>PR50</t>
  </si>
  <si>
    <t>PR51</t>
  </si>
  <si>
    <t>PR52</t>
  </si>
  <si>
    <t>PR53</t>
  </si>
  <si>
    <t>PR54</t>
  </si>
  <si>
    <t>PR55</t>
  </si>
  <si>
    <t>PR56</t>
  </si>
  <si>
    <t>PR57</t>
  </si>
  <si>
    <t>PR58</t>
  </si>
  <si>
    <t>PR59</t>
  </si>
  <si>
    <t>PR60</t>
  </si>
  <si>
    <t>PR61</t>
  </si>
  <si>
    <t>PR62</t>
  </si>
  <si>
    <t>PR63</t>
  </si>
  <si>
    <t>PR64</t>
  </si>
  <si>
    <t>PR65</t>
  </si>
  <si>
    <t>PR66</t>
  </si>
  <si>
    <t>PR67</t>
  </si>
  <si>
    <t>PR68</t>
  </si>
  <si>
    <t>PR69</t>
  </si>
  <si>
    <t>PR70</t>
  </si>
  <si>
    <t>PR71</t>
  </si>
  <si>
    <t>PR72</t>
  </si>
  <si>
    <t>PR73</t>
  </si>
  <si>
    <t>PR74</t>
  </si>
  <si>
    <t>PR75</t>
  </si>
  <si>
    <t>PR76</t>
  </si>
  <si>
    <t>PR77</t>
  </si>
  <si>
    <t>PR78</t>
  </si>
  <si>
    <t>PR79</t>
  </si>
  <si>
    <t>PR80</t>
  </si>
  <si>
    <t>PR81</t>
  </si>
  <si>
    <t>PR82</t>
  </si>
  <si>
    <t>PR83</t>
  </si>
  <si>
    <t>PR84</t>
  </si>
  <si>
    <t>PR85</t>
  </si>
  <si>
    <t>PR86</t>
  </si>
  <si>
    <t>PR87</t>
  </si>
  <si>
    <t>PR88</t>
  </si>
  <si>
    <t>PR89</t>
  </si>
  <si>
    <t>PR90</t>
  </si>
  <si>
    <t>PR91</t>
  </si>
  <si>
    <t>PR92</t>
  </si>
  <si>
    <t>PR93</t>
  </si>
  <si>
    <t>PR94</t>
  </si>
  <si>
    <t>PR95</t>
  </si>
  <si>
    <t>PR96</t>
  </si>
  <si>
    <t>PR97</t>
  </si>
  <si>
    <t>PR98</t>
  </si>
  <si>
    <t>PR99</t>
  </si>
  <si>
    <t>PR100</t>
  </si>
  <si>
    <t>___/____/_______</t>
  </si>
  <si>
    <t>Signature du client</t>
  </si>
  <si>
    <t>Cachet de l'entreprise</t>
  </si>
  <si>
    <t>Fiche de Chantier</t>
  </si>
  <si>
    <t>Nom du ou des techniciens:</t>
  </si>
  <si>
    <t>Adresse d'intervention :</t>
  </si>
  <si>
    <t>Préparation du matériel</t>
  </si>
  <si>
    <t>Clés a récupérer</t>
  </si>
  <si>
    <t>Clés rendues</t>
  </si>
  <si>
    <t>Temps passé</t>
  </si>
  <si>
    <t>Observations</t>
  </si>
  <si>
    <t>Date devis :</t>
  </si>
  <si>
    <t xml:space="preserve">N°  </t>
  </si>
  <si>
    <t xml:space="preserve">Adresse d'intervention :  </t>
  </si>
  <si>
    <t>Date de début de chantier  :</t>
  </si>
  <si>
    <t>Date de fin de chantier  :</t>
  </si>
  <si>
    <t>Nom  :</t>
  </si>
  <si>
    <t>Rue  :</t>
  </si>
  <si>
    <t>N° Appt  :</t>
  </si>
  <si>
    <t>CP  :</t>
  </si>
  <si>
    <t>Tel  :</t>
  </si>
  <si>
    <t>Mr et Mme :</t>
  </si>
  <si>
    <t>Mr et Mme  :</t>
  </si>
  <si>
    <t>Client</t>
  </si>
  <si>
    <t>Temps estimé en minute</t>
  </si>
  <si>
    <t>Date limite de paiement</t>
  </si>
  <si>
    <t>TVA à 20% :Le taux de TVA par défaut en 2015 est de 20%. Il concerne par défaut tous les produits et services, sauf les exceptions  suivantes :</t>
  </si>
  <si>
    <t>TVA à 10% :On applique des taux de TVA différents dans certains domaines, comme la restauration où le taux en vigueur est de 10%. On retrouve le même taux de 10% pour les produits et services suivants :• Services d’aide à la personne • Prestations d’hébergement et de transport • Produits agricoles sans transformation • Médicaments non remboursés • Travaux et réparation pour les logements ayant plus de deux ans </t>
  </si>
  <si>
    <t>TVA à 5,5% :• Restauration scolaire • Produits alimentaires de première nécessité • Eau et boissons sans alcool • Équipements pour personnes handicapées • Travaux d’amélioration énergétique des logements de plus de 2 ans • Abonnements aux réseaux de fourniture d’énergie comme le gaz et l’électricité</t>
  </si>
  <si>
    <t>Prestations</t>
  </si>
  <si>
    <t>Bâchage de mur, protection du sol pour peinture en plafond</t>
  </si>
  <si>
    <t>Demande d'acompte   30%</t>
  </si>
  <si>
    <t>Acompte reçu   30%</t>
  </si>
  <si>
    <t xml:space="preserve">PEINTURE </t>
  </si>
  <si>
    <t>Pose de parquet flottant à coller</t>
  </si>
  <si>
    <t>Fourniture du parquet à coller choix du client</t>
  </si>
  <si>
    <t>Pose de revêtement de sol pvc</t>
  </si>
  <si>
    <t>Fourniture du revêtement choix du client</t>
  </si>
  <si>
    <t>Fourniture de moquette choix du client</t>
  </si>
  <si>
    <t>temps/m² ou ml</t>
  </si>
  <si>
    <t>MENUISERIE</t>
  </si>
  <si>
    <t>RAVALEMENT DE FACADE</t>
  </si>
  <si>
    <t>REVÊTEMENT DE SOLS</t>
  </si>
  <si>
    <t>temps estimé maxi en H</t>
  </si>
  <si>
    <t>Fiche de renseignements</t>
  </si>
  <si>
    <t>Prospect :</t>
  </si>
  <si>
    <t>Adresse :</t>
  </si>
  <si>
    <t>Code Postal :</t>
  </si>
  <si>
    <t>Ville :</t>
  </si>
  <si>
    <t>Responsable et interlocuteur :</t>
  </si>
  <si>
    <t>Service comptabilité</t>
  </si>
  <si>
    <t>Service Commercial</t>
  </si>
  <si>
    <t>Tél :</t>
  </si>
  <si>
    <t>Mail :</t>
  </si>
  <si>
    <t>Portable :</t>
  </si>
  <si>
    <t>Professionnel</t>
  </si>
  <si>
    <t>Particulier</t>
  </si>
  <si>
    <t>Maison :</t>
  </si>
  <si>
    <t>Appartement :</t>
  </si>
  <si>
    <t>Nombre de pièce :</t>
  </si>
  <si>
    <t>Faire un diagnostic :</t>
  </si>
  <si>
    <t>Programmer :</t>
  </si>
  <si>
    <t>Faire un devis :</t>
  </si>
  <si>
    <t>Prospect a relancer :</t>
  </si>
  <si>
    <t>Remise de carte de viste :</t>
  </si>
  <si>
    <t>Remise de la plaquette :</t>
  </si>
  <si>
    <t>Observations :</t>
  </si>
  <si>
    <t>Nombre de logements gérés :</t>
  </si>
  <si>
    <t>Première impression :</t>
  </si>
  <si>
    <t>CA :</t>
  </si>
  <si>
    <t>prix €</t>
  </si>
  <si>
    <t>Ragréage de sol par enduit autolissant</t>
  </si>
  <si>
    <t>BIZEUL IMMOBILIER</t>
  </si>
  <si>
    <t>Christophe</t>
  </si>
  <si>
    <t>BIZEUL</t>
  </si>
  <si>
    <t>ST MALO</t>
  </si>
  <si>
    <t>74 chaussée du Sillon</t>
  </si>
  <si>
    <t>06.07.17.43.84</t>
  </si>
  <si>
    <t>chistophe@bizeul.biz</t>
  </si>
  <si>
    <t xml:space="preserve">Roselyne </t>
  </si>
  <si>
    <t>BEAUVALLET</t>
  </si>
  <si>
    <t>Fourniture et pose de panneaux isolation thermique + pose de toile</t>
  </si>
  <si>
    <t>BARON IMMOBILIER</t>
  </si>
  <si>
    <t>12 Place du bas des Lices</t>
  </si>
  <si>
    <t>RENNES</t>
  </si>
  <si>
    <t>Christian</t>
  </si>
  <si>
    <t>DANIEL</t>
  </si>
  <si>
    <t>Fourniture du papuer peint choisi par le client</t>
  </si>
  <si>
    <t>M²/Ml/Rlx</t>
  </si>
  <si>
    <t>LA FRANCAISE IMMOBILIERE</t>
  </si>
  <si>
    <t>Laurence</t>
  </si>
  <si>
    <t>CARRET</t>
  </si>
  <si>
    <t>ST GREGOIRE</t>
  </si>
  <si>
    <t>Dépose du papier peint, préparation, pose</t>
  </si>
  <si>
    <t>Dépose de parquet, moquette</t>
  </si>
  <si>
    <t>Frais de livraison sur chantier</t>
  </si>
  <si>
    <t xml:space="preserve">Suite page </t>
  </si>
  <si>
    <t xml:space="preserve"> 2/2</t>
  </si>
  <si>
    <t>Mme / Mr</t>
  </si>
  <si>
    <t>René</t>
  </si>
  <si>
    <t>ROUX</t>
  </si>
  <si>
    <t>26 Rue Julien Geoffroy</t>
  </si>
  <si>
    <t>06.85.39.48.05 / 06.62.27.58.30</t>
  </si>
  <si>
    <t>CROSNIER</t>
  </si>
  <si>
    <t>Patrick</t>
  </si>
  <si>
    <t>4 av Félicité de Lamennais</t>
  </si>
  <si>
    <t>TINTENIAC</t>
  </si>
  <si>
    <t>02.99.68.04.71</t>
  </si>
  <si>
    <t>N° de facture</t>
  </si>
  <si>
    <t>N° de devis</t>
  </si>
  <si>
    <t>Prospect</t>
  </si>
  <si>
    <t>FONTAINE</t>
  </si>
  <si>
    <t>CHANTEPIE</t>
  </si>
  <si>
    <t>lajpfontaine@cgtel.net</t>
  </si>
  <si>
    <t>Bâchage des murs par film protecteur</t>
  </si>
  <si>
    <t>LAFORET IMMOBILIER</t>
  </si>
  <si>
    <t>LE MEUR</t>
  </si>
  <si>
    <t>23 rue Lejamptel</t>
  </si>
  <si>
    <t>02.96.39.08.33</t>
  </si>
  <si>
    <t>slemee-servicegestion@laforet.com</t>
  </si>
  <si>
    <t>Propriétaire</t>
  </si>
  <si>
    <t>Adresse</t>
  </si>
  <si>
    <t>Ville</t>
  </si>
  <si>
    <t>Téléphone</t>
  </si>
  <si>
    <t>Mail</t>
  </si>
  <si>
    <t>Locataire</t>
  </si>
  <si>
    <t>Appart</t>
  </si>
  <si>
    <t xml:space="preserve">Adresse : </t>
  </si>
  <si>
    <t xml:space="preserve">Propriétaire : </t>
  </si>
  <si>
    <t xml:space="preserve">Ville : </t>
  </si>
  <si>
    <t xml:space="preserve">Tél : </t>
  </si>
  <si>
    <t>35120 DOL de BRETAGNE</t>
  </si>
  <si>
    <t>Sébastien</t>
  </si>
  <si>
    <t>LEMEE</t>
  </si>
  <si>
    <t>25 Rue des Rouairies</t>
  </si>
  <si>
    <t>DINAN</t>
  </si>
  <si>
    <t>SALAUN</t>
  </si>
  <si>
    <t>11 Rés du Bellanger</t>
  </si>
  <si>
    <t>35120 Dol de Bretagne</t>
  </si>
  <si>
    <t>06.59.56.90.73</t>
  </si>
  <si>
    <t>Qentin</t>
  </si>
  <si>
    <t>NEVEU</t>
  </si>
  <si>
    <t>127 Rue d'Antrain</t>
  </si>
  <si>
    <t>06.20.80.19.62</t>
  </si>
  <si>
    <t>achat@quentinneveu.fr</t>
  </si>
  <si>
    <t>Mr NEVEU</t>
  </si>
  <si>
    <t>35000 RENNES</t>
  </si>
  <si>
    <t>Mr DURAND</t>
  </si>
  <si>
    <t>cout horaire</t>
  </si>
  <si>
    <t>matière P</t>
  </si>
  <si>
    <t>temps</t>
  </si>
  <si>
    <t>M²</t>
  </si>
  <si>
    <t>Fourniture et pose de panneaux isolants déprond 3mm</t>
  </si>
  <si>
    <t>Fourniture et pose de toile, 2 couches de blanc</t>
  </si>
  <si>
    <t xml:space="preserve">Mr </t>
  </si>
  <si>
    <t>OZANE</t>
  </si>
  <si>
    <t>DINARD</t>
  </si>
  <si>
    <t>06.74.95.08.15</t>
  </si>
  <si>
    <t>cozane@groupebarriere.com</t>
  </si>
  <si>
    <t>4 bd Prés WILSSON</t>
  </si>
  <si>
    <t>35800 DINARD</t>
  </si>
  <si>
    <t>CASINO GROUPE BARRIERE</t>
  </si>
  <si>
    <t>Peinture sur plafond, après égrainage ou ponçage, 2 couches de peinture en blanc</t>
  </si>
  <si>
    <t>Cuisine</t>
  </si>
  <si>
    <t>Chambre</t>
  </si>
  <si>
    <t>Toilette</t>
  </si>
  <si>
    <t>Salon séjour</t>
  </si>
  <si>
    <t>Couloir</t>
  </si>
  <si>
    <t>Placard</t>
  </si>
  <si>
    <t>PIGEAULT IMMOBILIER</t>
  </si>
  <si>
    <t>Charléric</t>
  </si>
  <si>
    <t>BANCHEREAU</t>
  </si>
  <si>
    <t>25 rue de la monnaie</t>
  </si>
  <si>
    <t>02.99.30.82.18</t>
  </si>
  <si>
    <t>locationrennes@pigeaultimmobilier.fr</t>
  </si>
  <si>
    <t>Thierry</t>
  </si>
  <si>
    <t>LEROUX</t>
  </si>
  <si>
    <t>8 Rue des genets</t>
  </si>
  <si>
    <t>CAULNES</t>
  </si>
  <si>
    <t>06.41.97.78.33</t>
  </si>
  <si>
    <t>leroux_thierry@yahoo.fr</t>
  </si>
  <si>
    <t>Mr LEROUX</t>
  </si>
  <si>
    <t>22350 CAULNES</t>
  </si>
  <si>
    <t>2 Rés ter trente</t>
  </si>
  <si>
    <t>RDC droit</t>
  </si>
  <si>
    <t>35190 TINTENIAC</t>
  </si>
  <si>
    <t>Marie Françoise</t>
  </si>
  <si>
    <t>DAVID</t>
  </si>
  <si>
    <t>1 Rue HAMON</t>
  </si>
  <si>
    <t>Mme DAVID</t>
  </si>
  <si>
    <t>BOULANGER</t>
  </si>
  <si>
    <t>33 Aurélie Nemours</t>
  </si>
  <si>
    <t>2ème étage</t>
  </si>
  <si>
    <t>Dépose de moquette ou d'aiguilleté avec dossier mousse collé au sol</t>
  </si>
  <si>
    <t>Fourniture des barres de seuils choix du client</t>
  </si>
  <si>
    <t>Fourniture de sous-couche</t>
  </si>
  <si>
    <t>Décapage et réalisation de joint silicone gris en bas des plinthes</t>
  </si>
  <si>
    <t>Bruno</t>
  </si>
  <si>
    <t>CAMUS</t>
  </si>
  <si>
    <t>8 Rue du four</t>
  </si>
  <si>
    <t>SCI DU FOUR</t>
  </si>
  <si>
    <t>HEDE</t>
  </si>
  <si>
    <t>06.19.72.28.54</t>
  </si>
  <si>
    <t>Mr CAMUS</t>
  </si>
  <si>
    <t>35630 HEDE</t>
  </si>
  <si>
    <t>Echaffauder/Lavage haute pression</t>
  </si>
  <si>
    <t>Traitement Fongicide, Rebouchage fissures, 1 couche de fixation, 1 couche de finition crème</t>
  </si>
  <si>
    <t>Variante d'une 3ème couche crème peinture souple</t>
  </si>
  <si>
    <t>Lavage haute pression, ponçage, 2 couches de peinture</t>
  </si>
  <si>
    <t>Peinture sur corbelais en 2 couches de peinture</t>
  </si>
  <si>
    <t>Traitement Fongicide, 1 couche de fixation, 1 couche de finition</t>
  </si>
  <si>
    <t>SOUS TOIT</t>
  </si>
  <si>
    <t>Porte d'entrée face extérieur, Lessivage, préparation, 2 couches de peinture couleur</t>
  </si>
  <si>
    <t>Porte d'entrée intérieur, lessivage, préparation, 1 couche de peinture dans le même ton</t>
  </si>
  <si>
    <t>fenetre, lessivage, ponçage, retouche impression, nettoyage mastic, 2 couches laque couleur</t>
  </si>
  <si>
    <t>Garde Corps, lessivage, grattage rouille, retouche antirouille, 2 couches de laque antirouille couleur</t>
  </si>
  <si>
    <t>Support porreux X3</t>
  </si>
  <si>
    <t>ST ELOI PATRIMOINE</t>
  </si>
  <si>
    <t>ROSPARS</t>
  </si>
  <si>
    <t>45 Rue du Gl de GAULLE</t>
  </si>
  <si>
    <t>MONTAUBAN de BRETAGNE</t>
  </si>
  <si>
    <t>02.99.06.32.32</t>
  </si>
  <si>
    <t>sainteloipatrimoine@wanadoo.fr</t>
  </si>
  <si>
    <t>LFI LA FRANCAISE IMMOBILIERE</t>
  </si>
  <si>
    <t>Elodie</t>
  </si>
  <si>
    <t>GOUDET</t>
  </si>
  <si>
    <t>28 Bd de la Liberté</t>
  </si>
  <si>
    <t>02.23.25.42.21</t>
  </si>
  <si>
    <t>Jean</t>
  </si>
  <si>
    <t>6 Square de Lettonie</t>
  </si>
  <si>
    <t>02.99.50.03.94</t>
  </si>
  <si>
    <t>Mr LEMEE</t>
  </si>
  <si>
    <t>AGENCE COGIR</t>
  </si>
  <si>
    <t>5 Rue Lafayette</t>
  </si>
  <si>
    <t>MAUSSION</t>
  </si>
  <si>
    <t>11b, Rue Adolphe Leray</t>
  </si>
  <si>
    <t>36 Allée  du Gacet</t>
  </si>
  <si>
    <t>20150420019843-GUERINEL</t>
  </si>
  <si>
    <t>Lessivage des murs, 1 couche de peinture blanc</t>
  </si>
  <si>
    <t>15, place des Lices</t>
  </si>
  <si>
    <t>5ème droit</t>
  </si>
  <si>
    <t>bastien.cheval@cogir.fr</t>
  </si>
  <si>
    <t>franck.maussion@cogir.fr</t>
  </si>
  <si>
    <t>Bastien</t>
  </si>
  <si>
    <t>CHEVAL</t>
  </si>
  <si>
    <t>06.71.00.35.39</t>
  </si>
  <si>
    <t>Mr / Mme</t>
  </si>
  <si>
    <t>Jean-Claude</t>
  </si>
  <si>
    <t>GILET</t>
  </si>
  <si>
    <t>5 Rue Libération</t>
  </si>
  <si>
    <t>Mr &amp; Mme GILET</t>
  </si>
  <si>
    <t>35850 PARTHENAY de BRETAGNE</t>
  </si>
  <si>
    <t>Sur Plafond propre de maison neuve</t>
  </si>
  <si>
    <t>Sur murs propre de maison neuve</t>
  </si>
  <si>
    <t>Sur bloc porte propre de maison neuve</t>
  </si>
  <si>
    <t>Fourniture et pose des barres de seuils</t>
  </si>
  <si>
    <t>Maison individuelle</t>
  </si>
  <si>
    <t>20160721000163-PRIME</t>
  </si>
  <si>
    <t>20160920000292-HEUDRE</t>
  </si>
  <si>
    <t>06.12.39.92.14</t>
  </si>
  <si>
    <t>Mme BEAUVALLET</t>
  </si>
  <si>
    <t>Décapage du bas des portes, retouche, impression</t>
  </si>
  <si>
    <t>CROVETTO</t>
  </si>
  <si>
    <t>Carole</t>
  </si>
  <si>
    <t>La haute Landelle</t>
  </si>
  <si>
    <t>06.77.73.80.18</t>
  </si>
  <si>
    <t>Mme CROVETTO</t>
  </si>
  <si>
    <t>06.71.58.19.25</t>
  </si>
  <si>
    <t>Mr GUIGNARD</t>
  </si>
  <si>
    <t>Décapage, ponçage, impression, 2 couches de satiné de couleur</t>
  </si>
  <si>
    <t>Décapage du faux bois, ponçage, impression, 1 couche de glacie faux bois, 1 couche de vernis</t>
  </si>
  <si>
    <t>Mr &amp; Mme GADIR</t>
  </si>
  <si>
    <t>7 place du parlement</t>
  </si>
  <si>
    <t>2ème</t>
  </si>
  <si>
    <t>70 bd de la guéninais</t>
  </si>
  <si>
    <t>3ème</t>
  </si>
  <si>
    <t>Changement de la sangle de la manoeurvre d'un volet roulant</t>
  </si>
  <si>
    <t>BUSNEL</t>
  </si>
  <si>
    <t>Jean-Yves</t>
  </si>
  <si>
    <t>launay godin</t>
  </si>
  <si>
    <t>06.23.16.16.95</t>
  </si>
  <si>
    <t>Mr BUSNEL</t>
  </si>
  <si>
    <t>35190 St DOMINEUC</t>
  </si>
  <si>
    <t>La grassaie</t>
  </si>
  <si>
    <t>PILLON</t>
  </si>
  <si>
    <t>Service technique</t>
  </si>
  <si>
    <t>Presbytère</t>
  </si>
  <si>
    <t>5 Rue du puit Roubidou</t>
  </si>
  <si>
    <t>02.99.68.03.77</t>
  </si>
  <si>
    <t>DURAND</t>
  </si>
  <si>
    <t>29 bd dezerseul</t>
  </si>
  <si>
    <t>CESSON SEVIGNE</t>
  </si>
  <si>
    <t>02.99.83.39.87</t>
  </si>
  <si>
    <t>35510 CESSON SEVIGNE</t>
  </si>
  <si>
    <t>27 Rue d'antrain</t>
  </si>
  <si>
    <t>201607719000158-DELAGARDE</t>
  </si>
  <si>
    <t>15 Place St Anne</t>
  </si>
  <si>
    <t>2ème droit</t>
  </si>
  <si>
    <t>06.73.44.66.23</t>
  </si>
  <si>
    <t>jean.durand252@orange.fr</t>
  </si>
  <si>
    <t>Franck</t>
  </si>
  <si>
    <t>06.70.88.77.31</t>
  </si>
  <si>
    <t>DATE</t>
  </si>
  <si>
    <t>Mr FOUSAGRIVE</t>
  </si>
  <si>
    <t>Mme DUCRET</t>
  </si>
  <si>
    <t>81 Rue d'Antrain</t>
  </si>
  <si>
    <t>Les Bastides A201</t>
  </si>
  <si>
    <t>06.11.27.37.46</t>
  </si>
  <si>
    <t>Mr &amp; Mme MOISAN</t>
  </si>
  <si>
    <t>Mr FIEVRE</t>
  </si>
  <si>
    <t>11 Rue Surcouf</t>
  </si>
  <si>
    <t>N°56</t>
  </si>
  <si>
    <t>06.19.33.77.21</t>
  </si>
  <si>
    <t>Mme ROBIC Adrienne</t>
  </si>
  <si>
    <t>22 rue du stade</t>
  </si>
  <si>
    <t>56480 CLEGUEREC</t>
  </si>
  <si>
    <t>Mme KERMARREC</t>
  </si>
  <si>
    <t>4 ème</t>
  </si>
  <si>
    <t>06.83.52.33.64</t>
  </si>
  <si>
    <t>BARON</t>
  </si>
  <si>
    <t>Jean-Paul</t>
  </si>
  <si>
    <t>02.99.30.05.61</t>
  </si>
  <si>
    <t>baron.immobilier@wanadoo.fr</t>
  </si>
  <si>
    <t>45 Av du Mail François Mitterrand</t>
  </si>
  <si>
    <t>Lessivage porte et huisserie,2 couches de blanc</t>
  </si>
  <si>
    <t>Lessivage plafond, réparation fissure, préparation, 2 couches de blanc</t>
  </si>
  <si>
    <t>Lessivage encadrement de huisserie, 2 couches de blanc</t>
  </si>
  <si>
    <t>Nettoyage de joints de faïence</t>
  </si>
  <si>
    <t>Décollage du papier peint cuisine, préparation des murs, fourniture et pose de toile, 2 couches de blanc</t>
  </si>
  <si>
    <t>Décollage du papier peint salle de bain, préparation des murs, fourniture et pose de toile, 2 couches de blanc</t>
  </si>
  <si>
    <t>Salle de bain</t>
  </si>
  <si>
    <t>Décollage du papier peint WC, préparation des murs, fourniture et pose de toile, 2 couches de blanc</t>
  </si>
  <si>
    <t>Décollage du papier peint séjour, préparation des murs, fourniture et pose de toile, 2 couches de blanc</t>
  </si>
  <si>
    <t>Décollage du papier peint placard, préparation des murs, fourniture et pose de toile, 2 couches de blanc</t>
  </si>
  <si>
    <t>02.99.26.12.00</t>
  </si>
  <si>
    <t>EDET</t>
  </si>
  <si>
    <t>Mr EDET</t>
  </si>
  <si>
    <t>SCANN IMAGE</t>
  </si>
  <si>
    <t>8 Rue Erbonière</t>
  </si>
  <si>
    <t>3 Rue Château Renault</t>
  </si>
  <si>
    <t>1er droit</t>
  </si>
  <si>
    <t>Mr Bretteville Mlle Scott</t>
  </si>
  <si>
    <t>06.42.77.78.13 - 06.46.42.12.76</t>
  </si>
  <si>
    <t>Préparation, ponçage avec moulures et corniches, impression, 2 couches de peinture dans le même ton 9001</t>
  </si>
  <si>
    <t>Préparation, ponçage de portes avec moulures, 2 couches de peinture dans le même ton 9001</t>
  </si>
  <si>
    <t>Préparation, ponçage de portes vitrée, 2 couches de peinture dans le même ton 9001</t>
  </si>
  <si>
    <t>06.43.55.15.23</t>
  </si>
  <si>
    <t>mariedavid35@hotmail.com</t>
  </si>
  <si>
    <t>Lessivage fumée sur plafond, 1 couche de peinture isolante, 1 couche de mat</t>
  </si>
  <si>
    <t>Lessivage fumée sur Murs, 1 couche de peinture isolante, 1 couche de satiné dans le même ton</t>
  </si>
  <si>
    <t>Lessivage radiateur, 2 couches de peinture</t>
  </si>
  <si>
    <t>Mr &amp; Mme</t>
  </si>
  <si>
    <t>32 Av des trente</t>
  </si>
  <si>
    <t>COSTA</t>
  </si>
  <si>
    <t>11Bis Rue du Clos de justice</t>
  </si>
  <si>
    <t>costa_583@hotmail.com</t>
  </si>
  <si>
    <t>06.12.25.50.97</t>
  </si>
  <si>
    <t>Mr COSTA</t>
  </si>
  <si>
    <t>06.61.43.06.02</t>
  </si>
  <si>
    <t>Mr DUBO</t>
  </si>
  <si>
    <t>isa.persehaie@yahoo.fr</t>
  </si>
  <si>
    <t>MARAIS</t>
  </si>
  <si>
    <t>Mme KERVENO</t>
  </si>
  <si>
    <t>6 Rue St Martin</t>
  </si>
  <si>
    <t>C208</t>
  </si>
  <si>
    <t>02.99.54.18.76</t>
  </si>
  <si>
    <t>Lessivage plafond, peinture isolante sur tache, 2 couches de peinture</t>
  </si>
  <si>
    <t>26 rue de la monnaie</t>
  </si>
  <si>
    <t>02.99.30.82.19</t>
  </si>
  <si>
    <t>AGENCE BIZEUL</t>
  </si>
  <si>
    <t xml:space="preserve">Stéphane </t>
  </si>
  <si>
    <t>RONDELLE</t>
  </si>
  <si>
    <t>10 reu des Français libre</t>
  </si>
  <si>
    <t>COLLEGE ST JOSEPH</t>
  </si>
  <si>
    <t xml:space="preserve">Mme   </t>
  </si>
  <si>
    <t>PROVOST</t>
  </si>
  <si>
    <t>2 rue St Jean-Baptiste de la salle</t>
  </si>
  <si>
    <t>compta2@stjoseph-tinteniac.fr</t>
  </si>
  <si>
    <t>02.99.68.02.28</t>
  </si>
  <si>
    <t>Mme PROVOST</t>
  </si>
  <si>
    <t xml:space="preserve">Echaffaudage Forfait </t>
  </si>
  <si>
    <t>Sous traitance</t>
  </si>
  <si>
    <t>Décapage mécanique</t>
  </si>
  <si>
    <t>Enduisage, ponçage, impression, 2 couches de peinture extérieure même ton</t>
  </si>
  <si>
    <t>MAIRIE DE TINTENIAC</t>
  </si>
  <si>
    <t>12 Rue Nationnale</t>
  </si>
  <si>
    <t>Mme LE BELLEC</t>
  </si>
  <si>
    <t>Kerpuns</t>
  </si>
  <si>
    <t>22260 PLOUEC DU TRIEUX</t>
  </si>
  <si>
    <t>Mlle POULIQUEN</t>
  </si>
  <si>
    <t>11 rue Surcouf</t>
  </si>
  <si>
    <t>N° A55</t>
  </si>
  <si>
    <t>06.59.77.42.11</t>
  </si>
  <si>
    <t>Impression, fourniture de toile lisse, pose + 2 couches de blanc mat</t>
  </si>
  <si>
    <t>GUEGAN Solène</t>
  </si>
  <si>
    <t>6 rue Leconte de L'Isle</t>
  </si>
  <si>
    <t>RDC</t>
  </si>
  <si>
    <t>06.47.26.73.05</t>
  </si>
  <si>
    <t>20161007000336-MOUTON</t>
  </si>
  <si>
    <t xml:space="preserve">Fourniture et pose sur plots de lambournes multiplis 40*70 </t>
  </si>
  <si>
    <t xml:space="preserve">Fourniture et pose de parquet massif </t>
  </si>
  <si>
    <t>Frais de traitement des déchets bois</t>
  </si>
  <si>
    <t>Dépose de parquet existant et de lambournes</t>
  </si>
  <si>
    <t>02.97.38.07.67</t>
  </si>
  <si>
    <t>rennescleunay@francaiseimmo.fr</t>
  </si>
  <si>
    <t>s.ronde@bizeulimmobilier.com</t>
  </si>
  <si>
    <t>Mme DAUPHIN</t>
  </si>
  <si>
    <t>27 Rue Etienne Pinault</t>
  </si>
  <si>
    <t>N° 4 RDC</t>
  </si>
  <si>
    <t>06.42.04.47.25 - 02.99.87.90.05</t>
  </si>
  <si>
    <t>carole.crovetto@gmail.com</t>
  </si>
  <si>
    <t>41 Av du Gl de Gaulle</t>
  </si>
  <si>
    <t>35170 BRUZ</t>
  </si>
  <si>
    <t>20161102000396-LARDOUX</t>
  </si>
  <si>
    <t>MENNERET</t>
  </si>
  <si>
    <t>6, rue Jean Moilin</t>
  </si>
  <si>
    <t>2ème étage gauche</t>
  </si>
  <si>
    <t>Libre</t>
  </si>
  <si>
    <t>02.99.77.38.43 - 06.24.62.84.69</t>
  </si>
  <si>
    <t>35135 CHANTEPIE</t>
  </si>
  <si>
    <t>Mr &amp; Mme FONTAINE</t>
  </si>
  <si>
    <t>Philippe</t>
  </si>
  <si>
    <t>MAZURIER</t>
  </si>
  <si>
    <t>23 Rue haut champs</t>
  </si>
  <si>
    <t>Dr MAZURIER</t>
  </si>
  <si>
    <t>13 rue Louis Armand</t>
  </si>
  <si>
    <t>Sophie</t>
  </si>
  <si>
    <t>CHEREL</t>
  </si>
  <si>
    <t>Mr &amp; Mme DIAKITE ISAAC</t>
  </si>
  <si>
    <t>1, Lotissement des Vergers</t>
  </si>
  <si>
    <t>70240 SAULX</t>
  </si>
  <si>
    <t>06.76.71.21.04</t>
  </si>
  <si>
    <t>1er étage N° C112</t>
  </si>
  <si>
    <t>Mlle NOURY</t>
  </si>
  <si>
    <t>31 rue Amiral Courbet</t>
  </si>
  <si>
    <t>3ème gauche</t>
  </si>
  <si>
    <t>Décollage du papier peint cage d'escalier, préparation des murs, fourniture et pose de toile, 2 couches de peinture, choix du client</t>
  </si>
  <si>
    <t>Déplacement et Protection du mobilier</t>
  </si>
  <si>
    <t>36 Av du Gl GIRAUD</t>
  </si>
  <si>
    <t>RDC gauche</t>
  </si>
  <si>
    <t>services.techniques@tinteniac.fr</t>
  </si>
  <si>
    <t>02.99.68.18.68 - 06.77.04.68.95</t>
  </si>
  <si>
    <t>b-cam@orange.fr</t>
  </si>
  <si>
    <t>7 Domaine de la cote noir</t>
  </si>
  <si>
    <t>RUEIL MALMAISON</t>
  </si>
  <si>
    <t>92500 RUEIL MALMAISON</t>
  </si>
  <si>
    <t>Mme BEAUVALLET &amp;PIERRE</t>
  </si>
  <si>
    <t>49 rue Marçais Martin</t>
  </si>
  <si>
    <t>SREM</t>
  </si>
  <si>
    <t>David</t>
  </si>
  <si>
    <t>POLIXEME</t>
  </si>
  <si>
    <t>21, Espace Jean Mantelet Bd de l'Espérence</t>
  </si>
  <si>
    <t>CORMELLES-LE-ROYAL</t>
  </si>
  <si>
    <t>Ets B PLAST</t>
  </si>
  <si>
    <t>Rue du val</t>
  </si>
  <si>
    <t>35520 MELESSE</t>
  </si>
  <si>
    <t>06.70.47.57.09</t>
  </si>
  <si>
    <t>SCI IAS</t>
  </si>
  <si>
    <t>Mr TRONTEL</t>
  </si>
  <si>
    <t>appt 406</t>
  </si>
  <si>
    <t>06.13.24.36.77</t>
  </si>
  <si>
    <t>23 rue de l'échange</t>
  </si>
  <si>
    <t>13 Rue du haut champ</t>
  </si>
  <si>
    <t>Mme GREGOIRE</t>
  </si>
  <si>
    <t>18 rue des Missionnaires</t>
  </si>
  <si>
    <t>78000 VERSAILLES</t>
  </si>
  <si>
    <t>06.86.48.71.42</t>
  </si>
  <si>
    <t>arlette.gregoire@yahoo.fr</t>
  </si>
  <si>
    <t>Lessivage, préparation de la porte d'entrée intérieur extérieur en peinture bi couleur EXT 8014 INT 9010</t>
  </si>
  <si>
    <t>Fourniture et pose de parquet flottant à clipper 7mm</t>
  </si>
  <si>
    <t>REZOLUTION</t>
  </si>
  <si>
    <t>RENARD</t>
  </si>
  <si>
    <t>23 Rue nationale</t>
  </si>
  <si>
    <t>02.23.25.16.45</t>
  </si>
  <si>
    <t>contact@rezolution.info</t>
  </si>
  <si>
    <t>Mr RENARD</t>
  </si>
  <si>
    <t>23 rue Nationale</t>
  </si>
  <si>
    <t>23 Rue Nationale</t>
  </si>
  <si>
    <t>Magasin</t>
  </si>
  <si>
    <t>Rue nationale</t>
  </si>
  <si>
    <t>Mairie</t>
  </si>
  <si>
    <t>Rue Nationale</t>
  </si>
  <si>
    <t>06.77.04.68.95</t>
  </si>
  <si>
    <t>Préparation dans le hall du sous bassement bois, ponçage,impression, 2 couches de blanc</t>
  </si>
  <si>
    <t>Arrachage de la moquatte dans l'escalier avec remise a nu des marches et contre marches, palier du haut</t>
  </si>
  <si>
    <t>Application de 2 couches de lasure</t>
  </si>
  <si>
    <t xml:space="preserve">Lavage et traitement fongicide et antimousse des pignons de façade </t>
  </si>
  <si>
    <t>Lavage et traitement fongicide et antimousse de la façade  SUD</t>
  </si>
  <si>
    <t>Lavage et traitement fongicide et antimousse de la façade  NORD</t>
  </si>
  <si>
    <t>Mr &amp; Mme JOSSELIN</t>
  </si>
  <si>
    <t>25 rue des Rouairies</t>
  </si>
  <si>
    <t>22100 DINAN</t>
  </si>
  <si>
    <t>9, Residence de la Pommerais</t>
  </si>
  <si>
    <t>22100 QUEVERT</t>
  </si>
  <si>
    <t>JEANNE</t>
  </si>
  <si>
    <t>36 rue Nationale</t>
  </si>
  <si>
    <t>St DOMINEUC</t>
  </si>
  <si>
    <t>02.99.45.21.18</t>
  </si>
  <si>
    <t>Mr &amp; Mme JEANNE</t>
  </si>
  <si>
    <t>35190 ST DOMINEUC</t>
  </si>
  <si>
    <t>Mr LEMARCHAND Maxime</t>
  </si>
  <si>
    <t>Mlle BATTAIS</t>
  </si>
  <si>
    <t>14 rue du Dr Yves Louvigné</t>
  </si>
  <si>
    <t>Appt 472</t>
  </si>
  <si>
    <t>06.79.90.44.44</t>
  </si>
  <si>
    <t>13 Rue de Flandre</t>
  </si>
  <si>
    <t>Préparation des plafonds, rebouchage, ponçage, 1 couche d'impression, 2 couches de blanc</t>
  </si>
  <si>
    <t>Préparation des murs, rebouchage, ponçage, toile, 1 couche d'impression, 2 couches de blanc</t>
  </si>
  <si>
    <t>Décapage de porte bois, rebouchage, impression, 2 couche de peinture  Gris Anthracite 7016</t>
  </si>
  <si>
    <t>Décollage du papier peint dans l'ensemble des pièces, préparation des murs, fourniture et pose de toile, 2 couches de blanc + un mur de couleur</t>
  </si>
  <si>
    <t>Lessivage des murs, 2 couches de peinture blanc dans cage d'escalier &amp; couloir</t>
  </si>
  <si>
    <t>Lessivage des murs, 2 couches de peinture Couleur pan de mur cage d'escalier</t>
  </si>
  <si>
    <t>Préparation, impression, 2 couches de blanc</t>
  </si>
  <si>
    <t>Lessivage et ponçage de la rampe d'escalier, 2 couches de lasure</t>
  </si>
  <si>
    <t>Lessivage et ponçage des bareaux d'escalier, 2 couches de couleur</t>
  </si>
  <si>
    <t>Lessivage et ponçage du dessous de marches et des cotés de l'escalier, 2 couches de peinture couleur</t>
  </si>
  <si>
    <t>Lessivage et ponçage du dessus de marches de l'escalier, 2 couches de lasure</t>
  </si>
  <si>
    <t>Lessivage des contre marches et des cotés, 2 couches de couleur</t>
  </si>
  <si>
    <t>Décapage important du projeter, toile 160g, 2 couches de blanc</t>
  </si>
  <si>
    <t>Enduisage, ponçage, toile, impression, 2 couches de blanc</t>
  </si>
  <si>
    <t>Dépose de l'ancien revêtement PVC + ragréage et pose du nouveau</t>
  </si>
  <si>
    <t>EXA GESTION</t>
  </si>
  <si>
    <t xml:space="preserve">Mme </t>
  </si>
  <si>
    <t>Céline</t>
  </si>
  <si>
    <t>RAULT</t>
  </si>
  <si>
    <t>92 Rue de St Hélier</t>
  </si>
  <si>
    <t>02.23.40.00.00</t>
  </si>
  <si>
    <t>syndic@exa-gestion.com</t>
  </si>
  <si>
    <t>COPROPRIETE</t>
  </si>
  <si>
    <t>7 Rue de la Santé</t>
  </si>
  <si>
    <t>Hall &amp; Cage d'escalier</t>
  </si>
  <si>
    <t>Préparation des murs, rebouchage, ponçage, 1 couche d'impression, 2 couches de Blanc</t>
  </si>
  <si>
    <t>Préparation des plafonds, rebouchage, ponçage, toile, 1 couche d'impression, 2 couches de blanc</t>
  </si>
  <si>
    <t>Peinture sur murs, après égrainage ou ponçage, 2 couches de peinture en blanc</t>
  </si>
  <si>
    <t>Préparation des murs, rebouchage, ponçage, 1 couche d'impression, 2 couches de Couleur</t>
  </si>
  <si>
    <t>Préparation des plafonds, rebouchage, ponçage, 1 couche d'impression, 2 couches de Couleur</t>
  </si>
  <si>
    <t>Peinture sur murs, après égrénage ou ponçage, 2 couches de peinture choix du client</t>
  </si>
  <si>
    <t>Peinture sur plafond, après égrénage ou ponçage, 2 couches de peinture choix du client</t>
  </si>
  <si>
    <t>Lessivage des plafonds, 1 couche de peinture blanc</t>
  </si>
  <si>
    <t>Lessivage des murs, 2 couches de peinture blanc</t>
  </si>
  <si>
    <t>Lessivage des plafonds, 2 couches de peinture blanc</t>
  </si>
  <si>
    <t>Lessivage des murs, 2 couches de peinture de Couleur</t>
  </si>
  <si>
    <t>Lessivage des plafonds, 2 couches de peinture de Couleur</t>
  </si>
  <si>
    <t>Fourniture et pose de toile, 2 couches de Couleur</t>
  </si>
  <si>
    <t>Protection des plinthes, menuiseries, mobiliers</t>
  </si>
  <si>
    <t>PROTECTIONS</t>
  </si>
  <si>
    <t>Cage descalier</t>
  </si>
  <si>
    <t>BOISERIE</t>
  </si>
  <si>
    <t>Lessivage sur boiserie, 2 couches de peinture laquée crème</t>
  </si>
  <si>
    <t>Lessivage sur boiserie, 2 couches de vernis marin</t>
  </si>
  <si>
    <t>Préparation des murs, rebouchage, ponçage, 1 couche d'impression, 2 couches de Blanc Velours</t>
  </si>
  <si>
    <t>Préparation des murs, rebouchage, ponçage, 1 couche d'impression, 2 couches de Couleur Velours</t>
  </si>
  <si>
    <t>Préparation des murs, rebouchage, ponçage, toile, 1 couche d'impression, 2 couches de blanc Velours</t>
  </si>
  <si>
    <t>Peinture sur murs, après égrainage ou ponçage, 2 couches de peinture en blanc Velours</t>
  </si>
  <si>
    <t>Lessivage des murs, 1 couche de peinture blanc Velours</t>
  </si>
  <si>
    <t>Lessivage des murs, 2 couches de peinture blanc Velours</t>
  </si>
  <si>
    <t>Lessivage de coffre de volets roulants, 2 couche de blanc</t>
  </si>
  <si>
    <t>Sur placo neuf</t>
  </si>
  <si>
    <t>Porte de garage</t>
  </si>
  <si>
    <t>Fourniture et pose de plinthes 2couches de blanc</t>
  </si>
  <si>
    <t>Lessivage de toutes les plinthes, 2 couches de peinture</t>
  </si>
  <si>
    <t>PORTE DE GARAGE</t>
  </si>
  <si>
    <t>PORTE D'ENTREE</t>
  </si>
  <si>
    <t>Ponçage du parquet massif avec application de 2 couches de lasure</t>
  </si>
  <si>
    <t>CAGE D'ESCALIER</t>
  </si>
  <si>
    <t>FERRONNERIE</t>
  </si>
  <si>
    <t>Pose de dalles PVC</t>
  </si>
  <si>
    <t>Fourniture de dalles PVC Clic 55</t>
  </si>
  <si>
    <t>Joints des pierres en peinture bordeaux</t>
  </si>
  <si>
    <t>Mr MALOUINES Philippe</t>
  </si>
  <si>
    <t>Mlle RENAULT</t>
  </si>
  <si>
    <t>1 Rue Aiméé Antignac</t>
  </si>
  <si>
    <t>Appt 207</t>
  </si>
  <si>
    <t>02.99.54.92.47 - 06.66.05.73.84</t>
  </si>
  <si>
    <t>97 Rue de Rennes</t>
  </si>
  <si>
    <t>35341 LIFFRE</t>
  </si>
  <si>
    <t>Mr PIC &amp; Mme TRAPU</t>
  </si>
  <si>
    <t>Disponible</t>
  </si>
  <si>
    <t>14b Rue de Plaisance</t>
  </si>
  <si>
    <t>1er étage</t>
  </si>
  <si>
    <t>Eclairage LED sous éléments haut</t>
  </si>
  <si>
    <t>Aménagement de placard avec 4 tablettes sur la hauteur</t>
  </si>
  <si>
    <t>Mme KERMARC Monique</t>
  </si>
  <si>
    <t>Mme HANNHART</t>
  </si>
  <si>
    <t>11 Rue d'écahnge</t>
  </si>
  <si>
    <t>appt B003</t>
  </si>
  <si>
    <t>06.71.74.55.39</t>
  </si>
  <si>
    <t>Cheminées COLLARD</t>
  </si>
  <si>
    <t>ZA la Morandais</t>
  </si>
  <si>
    <t>02.99.45.47.34</t>
  </si>
  <si>
    <t>rdoussal@orange.fr</t>
  </si>
  <si>
    <t>Mr &amp; Mme SOYER</t>
  </si>
  <si>
    <t>Le champs Breton</t>
  </si>
  <si>
    <t>35630 LES IFFS</t>
  </si>
  <si>
    <t>06.09.67.44.55</t>
  </si>
  <si>
    <t>37, Quai de l'Ourcq</t>
  </si>
  <si>
    <t>93500 PANTIN</t>
  </si>
  <si>
    <t>06.87.96.00.62</t>
  </si>
  <si>
    <t>chan_007@hotmail.fr</t>
  </si>
  <si>
    <t>Christine</t>
  </si>
  <si>
    <t>PLEVIN</t>
  </si>
  <si>
    <t>2 Rue de Melesse</t>
  </si>
  <si>
    <t>COMBOURG</t>
  </si>
  <si>
    <t>Mme PLEVIN Christine</t>
  </si>
  <si>
    <t>35720 COMBOURG</t>
  </si>
  <si>
    <t>Mme PINAULT</t>
  </si>
  <si>
    <t>Rue des Jasmins</t>
  </si>
  <si>
    <t>appart</t>
  </si>
  <si>
    <t>06.70.33.96.11</t>
  </si>
  <si>
    <t>LFI LA FRANCAISE IMMOBILIERE MORDELLES</t>
  </si>
  <si>
    <t>QUEDRU</t>
  </si>
  <si>
    <t>9 Place Saint Pierre</t>
  </si>
  <si>
    <t>MORDELLES</t>
  </si>
  <si>
    <t>03.23.25.42.44</t>
  </si>
  <si>
    <t>mordelles@francaiseimmo.fr</t>
  </si>
  <si>
    <t>38 Rue Yvas Jean Tupin</t>
  </si>
  <si>
    <t>Mme BARREL</t>
  </si>
  <si>
    <t>Nicole</t>
  </si>
  <si>
    <t>BARREL</t>
  </si>
  <si>
    <t>2 Le Grand Bois</t>
  </si>
  <si>
    <t>QUEBRIAC</t>
  </si>
  <si>
    <t>02.99.23.08.91</t>
  </si>
  <si>
    <t>35190 QUEBRIAC</t>
  </si>
  <si>
    <t>Diane</t>
  </si>
  <si>
    <t>Mr LLADERES Sascha</t>
  </si>
  <si>
    <t>26, rue Noël Blayau</t>
  </si>
  <si>
    <t>RDC B01</t>
  </si>
  <si>
    <t>06.33.06.19.23</t>
  </si>
  <si>
    <t>23 route de Guelebara</t>
  </si>
  <si>
    <t>29410 ST THEGONNEC</t>
  </si>
  <si>
    <t>06.80.43.26.83</t>
  </si>
  <si>
    <t>kermarc.monique@orange.fr</t>
  </si>
  <si>
    <t>10 rue des plantes</t>
  </si>
  <si>
    <t>Mlle GAROT Julia</t>
  </si>
  <si>
    <t>RDC droit 542</t>
  </si>
  <si>
    <t>07.63.40.77.89</t>
  </si>
  <si>
    <t>Société GLORY</t>
  </si>
  <si>
    <t>Jérôme</t>
  </si>
  <si>
    <t>GLORY</t>
  </si>
  <si>
    <t>2, impasse du Tertre</t>
  </si>
  <si>
    <t>PLEUGUENEUC</t>
  </si>
  <si>
    <t>02.99.69.40.69</t>
  </si>
  <si>
    <t>jerome.glory@glory-injectionplastique.fr</t>
  </si>
  <si>
    <t>Mme GLORY</t>
  </si>
  <si>
    <t>35720 PLEUGUENEUC</t>
  </si>
  <si>
    <t>Usine</t>
  </si>
  <si>
    <t>COLLEGE THEOPHILE BRIANT</t>
  </si>
  <si>
    <t>MALLE</t>
  </si>
  <si>
    <t>Mélody</t>
  </si>
  <si>
    <t>21 avenue des Trente</t>
  </si>
  <si>
    <t>02.99.68.02.13</t>
  </si>
  <si>
    <t>gestion.0350051r@ac-rennes.fr</t>
  </si>
  <si>
    <t>COLLEGE</t>
  </si>
  <si>
    <t>Mr &amp; Mme GAUTIER</t>
  </si>
  <si>
    <t>Mr &amp; Mme PLAUD</t>
  </si>
  <si>
    <t>4 Marmerance</t>
  </si>
  <si>
    <t>02.99.80.70.26</t>
  </si>
  <si>
    <t>Salle de sport</t>
  </si>
  <si>
    <t>Bd Tristan Corbière</t>
  </si>
  <si>
    <t>Salle de sport de Tinténiac</t>
  </si>
  <si>
    <t>PLAFOND</t>
  </si>
  <si>
    <t>Mr &amp; Mme PRISER Patrick</t>
  </si>
  <si>
    <t>Impasse du panorama</t>
  </si>
  <si>
    <t>22730 TREGASTEL</t>
  </si>
  <si>
    <t>Mr PRODHOMME &amp; Mlle BEAULAN</t>
  </si>
  <si>
    <t>3 Rue Motte Fablet</t>
  </si>
  <si>
    <t>1er étage droit porte gauche</t>
  </si>
  <si>
    <t>06.68.15.03.48 - 06.98.12.85.92</t>
  </si>
  <si>
    <t>ROLAND</t>
  </si>
  <si>
    <t>06.08.42.20.39</t>
  </si>
  <si>
    <t>verminieredelouest@wanadoo.fr</t>
  </si>
  <si>
    <t>182 Rue de St Malo</t>
  </si>
  <si>
    <t>2ème gauche n°213</t>
  </si>
  <si>
    <t>Mr LONGY Nicolas</t>
  </si>
  <si>
    <t>Mr LAINE</t>
  </si>
  <si>
    <t>appt A32</t>
  </si>
  <si>
    <t>06.20.23.92.32</t>
  </si>
  <si>
    <t>Ecole maternelle</t>
  </si>
  <si>
    <t>rue René Guy Cadou</t>
  </si>
  <si>
    <t>Morvan</t>
  </si>
  <si>
    <t>02.99.68.12.67</t>
  </si>
  <si>
    <t>Mme MORVAN</t>
  </si>
  <si>
    <t>Salle DOJO</t>
  </si>
  <si>
    <t>Mme GLOANEC</t>
  </si>
  <si>
    <t>Mlle CARODET</t>
  </si>
  <si>
    <t>24 BD Solférino</t>
  </si>
  <si>
    <t>appt233 6éme étage</t>
  </si>
  <si>
    <t>07.50.46.58.52</t>
  </si>
  <si>
    <t>CRUBLE</t>
  </si>
  <si>
    <t>ALBERT</t>
  </si>
  <si>
    <t>11 rue René Louis Gallouedec</t>
  </si>
  <si>
    <t>06.99.01.30.75</t>
  </si>
  <si>
    <t>albert.cruble@gmail.com</t>
  </si>
  <si>
    <t>Mr CRUBLE Albert</t>
  </si>
  <si>
    <t>35700 RENNES</t>
  </si>
  <si>
    <t>161 Bd Eugène Pottier</t>
  </si>
  <si>
    <t>3ème Droit</t>
  </si>
  <si>
    <t>Mr &amp; Mme BARON</t>
  </si>
  <si>
    <t>10 Bd Alexis Carel</t>
  </si>
  <si>
    <t>06.60.90.70.43</t>
  </si>
  <si>
    <t>02.99.30.05.61-06.60.90.70.43</t>
  </si>
  <si>
    <t>ROCHEFORT</t>
  </si>
  <si>
    <t>Louis</t>
  </si>
  <si>
    <t>rochefort.louis@orange.fr</t>
  </si>
  <si>
    <t>11 Rue papejault</t>
  </si>
  <si>
    <t>Mr ROCHEFORT</t>
  </si>
  <si>
    <t>Mme CHAUVIN Marie</t>
  </si>
  <si>
    <t>30 Av des trente</t>
  </si>
  <si>
    <t>Appt N°7 RDC droit</t>
  </si>
  <si>
    <t>02.99.23.08.58</t>
  </si>
  <si>
    <t>HEUZE</t>
  </si>
  <si>
    <t>2C rue du stade</t>
  </si>
  <si>
    <t>02.99.45.35.64</t>
  </si>
  <si>
    <t>jean.heuze086@orange.fr</t>
  </si>
  <si>
    <t>Mr HEUZE Jean</t>
  </si>
  <si>
    <t>24 bis route Nationale</t>
  </si>
  <si>
    <t>7 chemin cour à dehors</t>
  </si>
  <si>
    <t>1 bis rue Alphonse Milon</t>
  </si>
  <si>
    <t>02.23.25.42.46</t>
  </si>
  <si>
    <t>Agence LFI St Grégoire</t>
  </si>
  <si>
    <t>BRIOT</t>
  </si>
  <si>
    <t>20 Rue de trelat</t>
  </si>
  <si>
    <t>TRIMER</t>
  </si>
  <si>
    <t>02.99.23.07.32</t>
  </si>
  <si>
    <t>c-briot@orange.fr</t>
  </si>
  <si>
    <t>Mr BRIOT</t>
  </si>
  <si>
    <t>35190 TRIMER</t>
  </si>
  <si>
    <t>Mr VASST</t>
  </si>
  <si>
    <t>15 Rue Zachari Roussin</t>
  </si>
  <si>
    <t>JANVIER</t>
  </si>
  <si>
    <t>3 jardin des ransonniers</t>
  </si>
  <si>
    <t>St SULPICE LA FORÊT</t>
  </si>
  <si>
    <t>06.18.17.17.08</t>
  </si>
  <si>
    <t>Mr JANVIER</t>
  </si>
  <si>
    <t>35520 St SULPICE LA FORÊT</t>
  </si>
  <si>
    <t>Mr St MARC Etienne</t>
  </si>
  <si>
    <t>06.45.33.62.41</t>
  </si>
  <si>
    <t>e-saintmarc@gmail.com</t>
  </si>
  <si>
    <t>9 rue Fernand Robert</t>
  </si>
  <si>
    <t>Apprt A 106 1er etage gauche</t>
  </si>
  <si>
    <t>Gilles</t>
  </si>
  <si>
    <t>LE BOUAR</t>
  </si>
  <si>
    <t>22 Rue du val beaupré</t>
  </si>
  <si>
    <t>VANNES</t>
  </si>
  <si>
    <t>06.44.07.10.91</t>
  </si>
  <si>
    <t>gilles.lebouar@outlook.fr</t>
  </si>
  <si>
    <t>Mr LE BOUAR</t>
  </si>
  <si>
    <t>56000 VANNES</t>
  </si>
  <si>
    <t>Mr &amp; Mme PONTIS</t>
  </si>
  <si>
    <t>6 rue Francis Gapihan</t>
  </si>
  <si>
    <t>35520 LA CHAPELLE DES FOUGERETZ</t>
  </si>
  <si>
    <t>François</t>
  </si>
  <si>
    <t>La Hardouinais</t>
  </si>
  <si>
    <t>Miniac sous Becherel</t>
  </si>
  <si>
    <t>Mr &amp; MmE BUSNEL</t>
  </si>
  <si>
    <t>35190 Miniac sous Becherel</t>
  </si>
  <si>
    <t>02.99.45.87.61</t>
  </si>
  <si>
    <t>DM2C</t>
  </si>
  <si>
    <t>Benjamin</t>
  </si>
  <si>
    <t>PRODHOMME</t>
  </si>
  <si>
    <t>13 Rue de Cezembre</t>
  </si>
  <si>
    <t>Servon sur Vilaine</t>
  </si>
  <si>
    <t>06.29.02.22.51</t>
  </si>
  <si>
    <t>dm2c.entreprise@gmail.com</t>
  </si>
  <si>
    <t xml:space="preserve">DM2C </t>
  </si>
  <si>
    <t>35530 Servon sur Vilaine</t>
  </si>
  <si>
    <t>RESTAURANT Mr DOYEN</t>
  </si>
  <si>
    <t>16 Rue Nantaise</t>
  </si>
  <si>
    <t>Restaurant</t>
  </si>
  <si>
    <t>CHENIL DE MARLY</t>
  </si>
  <si>
    <t>GOISBEAU</t>
  </si>
  <si>
    <t>La Gahannais</t>
  </si>
  <si>
    <t>CARDROC</t>
  </si>
  <si>
    <t>02.99.45.83.01</t>
  </si>
  <si>
    <t>Mr &amp; Mme GOISBEAU</t>
  </si>
  <si>
    <t>35190 CARDROC</t>
  </si>
  <si>
    <t>Mme HESLAN</t>
  </si>
  <si>
    <t>2 Square Alain Fergent</t>
  </si>
  <si>
    <t>2ème étage en face droit</t>
  </si>
  <si>
    <t>Mr GUINARD Hervé</t>
  </si>
  <si>
    <t>Mlle SIMON-VARIN</t>
  </si>
  <si>
    <t>140 route de Lorient</t>
  </si>
  <si>
    <t>06.73.70.58.36</t>
  </si>
  <si>
    <t>claude.goisbeau@wanadoo.fr</t>
  </si>
  <si>
    <t>6 Rue François Menez</t>
  </si>
  <si>
    <t>Appt 32 3ème étage</t>
  </si>
  <si>
    <t>15 Boulevard d'Anjou</t>
  </si>
  <si>
    <t>1er Etage droit</t>
  </si>
  <si>
    <t>William</t>
  </si>
  <si>
    <t>Fourniture et pose de porte de placard en coulissant largeur de 1400 à 1800, 2 vantaux blanc</t>
  </si>
  <si>
    <t>Fourniture et pose de porte de placard en coulissant largeur de 1000 à 1400, 2 vantaux blanc</t>
  </si>
  <si>
    <t>Aménagement de placard avec étagères et coté penderie</t>
  </si>
  <si>
    <t>PENN</t>
  </si>
  <si>
    <t>21 Rue d'échange</t>
  </si>
  <si>
    <t>06.04.19.81.22</t>
  </si>
  <si>
    <t>Mr &amp; Mme PENN</t>
  </si>
  <si>
    <t>02.99.68.13.78</t>
  </si>
  <si>
    <t xml:space="preserve">Mr &amp; Mme </t>
  </si>
  <si>
    <t>JEULAND</t>
  </si>
  <si>
    <t>marinayannick@wanadoo.fr</t>
  </si>
  <si>
    <t>Yannick</t>
  </si>
  <si>
    <t>7 Fersac</t>
  </si>
  <si>
    <t>MEILLAC</t>
  </si>
  <si>
    <t>Mr &amp; Mme JEULAND</t>
  </si>
  <si>
    <t>35270 MEILLAC</t>
  </si>
  <si>
    <t>06.68.20.43.01</t>
  </si>
  <si>
    <t>ENTREPRISE R&amp;D Rénovation</t>
  </si>
  <si>
    <t>RICOLLEAU</t>
  </si>
  <si>
    <t>7 Rue de l'ille</t>
  </si>
  <si>
    <t>VIGNOC</t>
  </si>
  <si>
    <t>06.51.74.50.57</t>
  </si>
  <si>
    <t>ent.renov@yahoo.fr</t>
  </si>
  <si>
    <t>35520 MONTREUIL LE GAST</t>
  </si>
  <si>
    <t>Le placis des noës</t>
  </si>
  <si>
    <t>janviermartin8478@gmail.com</t>
  </si>
  <si>
    <t>Agence Concep Immo Breizh</t>
  </si>
  <si>
    <t>Lydie</t>
  </si>
  <si>
    <t>SOQUET</t>
  </si>
  <si>
    <t>2 rue Poullain Duprac</t>
  </si>
  <si>
    <t>02.99.34.67.84 - 06.79.55.72.32</t>
  </si>
  <si>
    <t>concept.immo.breizh35@orange.fr</t>
  </si>
  <si>
    <t>Mme DELEPINE</t>
  </si>
  <si>
    <t>121 AV Fréville</t>
  </si>
  <si>
    <t>appt 2ème droit</t>
  </si>
  <si>
    <t>GESLIN</t>
  </si>
  <si>
    <t>Francis</t>
  </si>
  <si>
    <t>18 rue de Bruxelle</t>
  </si>
  <si>
    <t>LA GUERCHE DE BRETAGNE</t>
  </si>
  <si>
    <t>02.99.96.25.29 - 06.17.38.62.09</t>
  </si>
  <si>
    <t>geslin.franco@outlook.fr</t>
  </si>
  <si>
    <t>Mr &amp; Mme GESLIN</t>
  </si>
  <si>
    <t>35130 LA GUERCHE DE BRETAGNE</t>
  </si>
  <si>
    <t>3 Rue la motte fablet</t>
  </si>
  <si>
    <t>appt 1er étage</t>
  </si>
  <si>
    <t>TULOUP</t>
  </si>
  <si>
    <t>06.74.13.46.08</t>
  </si>
  <si>
    <t>La Cour es Dauvet</t>
  </si>
  <si>
    <t>Mr TULOUP</t>
  </si>
  <si>
    <t>1 rue Françoise Leroux</t>
  </si>
  <si>
    <t>Mr &amp; Mme ALIX</t>
  </si>
  <si>
    <t>Mr BRUCKMAN</t>
  </si>
  <si>
    <t>appt A001 fond gauche</t>
  </si>
  <si>
    <t>06.46.00.94.62</t>
  </si>
  <si>
    <t>PR101</t>
  </si>
  <si>
    <t>PR102</t>
  </si>
  <si>
    <t>PR103</t>
  </si>
  <si>
    <t>PR104</t>
  </si>
  <si>
    <t>PR105</t>
  </si>
  <si>
    <t>PR106</t>
  </si>
  <si>
    <t>PR107</t>
  </si>
  <si>
    <t>PR108</t>
  </si>
  <si>
    <t>PR109</t>
  </si>
  <si>
    <t>PR110</t>
  </si>
  <si>
    <t>PR111</t>
  </si>
  <si>
    <t>PR112</t>
  </si>
  <si>
    <t>PR113</t>
  </si>
  <si>
    <t>PR114</t>
  </si>
  <si>
    <t>PR115</t>
  </si>
  <si>
    <t>PR116</t>
  </si>
  <si>
    <t>PR117</t>
  </si>
  <si>
    <t>PR118</t>
  </si>
  <si>
    <t>PR119</t>
  </si>
  <si>
    <t>PR120</t>
  </si>
  <si>
    <t>PR121</t>
  </si>
  <si>
    <t>PR122</t>
  </si>
  <si>
    <t>PR123</t>
  </si>
  <si>
    <t>PR124</t>
  </si>
  <si>
    <t>PR125</t>
  </si>
  <si>
    <t>PR126</t>
  </si>
  <si>
    <t>PR127</t>
  </si>
  <si>
    <t>PR128</t>
  </si>
  <si>
    <t>PR129</t>
  </si>
  <si>
    <t>PR130</t>
  </si>
  <si>
    <t>PR131</t>
  </si>
  <si>
    <t>PR132</t>
  </si>
  <si>
    <t>PR133</t>
  </si>
  <si>
    <t>PR134</t>
  </si>
  <si>
    <t>PR135</t>
  </si>
  <si>
    <t>PR136</t>
  </si>
  <si>
    <t>PR137</t>
  </si>
  <si>
    <t>PR138</t>
  </si>
  <si>
    <t>PR139</t>
  </si>
  <si>
    <t>PR140</t>
  </si>
  <si>
    <t>PR141</t>
  </si>
  <si>
    <t>PR142</t>
  </si>
  <si>
    <t>PR143</t>
  </si>
  <si>
    <t>PR144</t>
  </si>
  <si>
    <t>PR145</t>
  </si>
  <si>
    <t>PR146</t>
  </si>
  <si>
    <t>PR147</t>
  </si>
  <si>
    <t>PR148</t>
  </si>
  <si>
    <t>PR149</t>
  </si>
  <si>
    <t>PR150</t>
  </si>
  <si>
    <t>Lasure Cétabois en 3 couches sur limons, montants et rampes</t>
  </si>
  <si>
    <t>Lasure Cétabois en 1 couches sur marches et contre marches du dessus et dessous</t>
  </si>
  <si>
    <t>10 Domaine des chênes</t>
  </si>
  <si>
    <t>ST DOMINEUC</t>
  </si>
  <si>
    <t>Mlle BOUREMEL</t>
  </si>
  <si>
    <t>16 A Rue Vasselot</t>
  </si>
  <si>
    <t>Appt dernier étage</t>
  </si>
  <si>
    <t>06.73.65.11.42</t>
  </si>
  <si>
    <t>SLB PHARMA</t>
  </si>
  <si>
    <t>LE BRETON</t>
  </si>
  <si>
    <t>06.20.17.12.74</t>
  </si>
  <si>
    <t>s.lebreton@slbpharma.com</t>
  </si>
  <si>
    <t>Mme LE BRETON</t>
  </si>
  <si>
    <t>Société</t>
  </si>
  <si>
    <t>Dépose du plafond et évacuation des déchets</t>
  </si>
  <si>
    <t>Mr &amp; Mme LE BRETON</t>
  </si>
  <si>
    <t>Apprt privé</t>
  </si>
  <si>
    <t>MAHE</t>
  </si>
  <si>
    <t>5 Allée de la motte</t>
  </si>
  <si>
    <t>02.99.68.10.13</t>
  </si>
  <si>
    <t>leonmahe@orange.fr</t>
  </si>
  <si>
    <t>Mr &amp; Mme MAHE</t>
  </si>
  <si>
    <t>LIBRE</t>
  </si>
  <si>
    <t>8 allée du progrès</t>
  </si>
  <si>
    <t>Apprt RDC droit</t>
  </si>
  <si>
    <t>MOUTON</t>
  </si>
  <si>
    <t>289 Porz Bezinog</t>
  </si>
  <si>
    <t>PLOUGUERNEAU</t>
  </si>
  <si>
    <t>02.98.04.68.29</t>
  </si>
  <si>
    <t>Marie Hélène</t>
  </si>
  <si>
    <t>Mme MOUTON Marie Hélène</t>
  </si>
  <si>
    <t>29880 PLOUGUERNEAU</t>
  </si>
  <si>
    <t>appt RDC</t>
  </si>
  <si>
    <t>AGENCE EMERGENCE ARCHITECTURE</t>
  </si>
  <si>
    <t>Corinne</t>
  </si>
  <si>
    <t>BAUDRIER</t>
  </si>
  <si>
    <t>66 Lieu dit La Besnelais</t>
  </si>
  <si>
    <t>02.99.69.85.02 - 06.20.61.67.82</t>
  </si>
  <si>
    <t>contact@emergencearchi.fr</t>
  </si>
  <si>
    <t>Mr &amp; Mme QUINTEL</t>
  </si>
  <si>
    <t>06 Le Champs Pinot</t>
  </si>
  <si>
    <t>35440 DINGE</t>
  </si>
  <si>
    <t>QUINTEL</t>
  </si>
  <si>
    <t>Bandes Armées et enduisage entre plaques</t>
  </si>
  <si>
    <t>LFI MORDELLES</t>
  </si>
  <si>
    <t>Mr &amp; Mme GRISON</t>
  </si>
  <si>
    <t>35132 VEZIN LE COQUET</t>
  </si>
  <si>
    <t>LUCAS</t>
  </si>
  <si>
    <t>2C Allée du Grétay</t>
  </si>
  <si>
    <t>35310 MORDELLES</t>
  </si>
  <si>
    <t>06.25.51.45.68</t>
  </si>
  <si>
    <t>OLLIVIER</t>
  </si>
  <si>
    <t>02.99.36.39.90 - 06.78.85.93.31</t>
  </si>
  <si>
    <t>Mr &amp; Mme OLLIVIER</t>
  </si>
  <si>
    <t>74 Bd de Sévigné</t>
  </si>
  <si>
    <t>02.23.25.42.44</t>
  </si>
  <si>
    <t>annickollivier@orange.fr</t>
  </si>
  <si>
    <t>GREGOIRE</t>
  </si>
  <si>
    <t>18 Rue des Missionnaires</t>
  </si>
  <si>
    <t>VERSAILLES</t>
  </si>
  <si>
    <t>Mr &amp; Mme GREGOIRE</t>
  </si>
  <si>
    <t>35400 ST MALO</t>
  </si>
  <si>
    <t>18 Rue des Minquiers</t>
  </si>
  <si>
    <t>6 rue du domaine</t>
  </si>
  <si>
    <t>06.07.52.99.43</t>
  </si>
  <si>
    <t>SCI DE ROCHEVAL</t>
  </si>
  <si>
    <t>La Lande</t>
  </si>
  <si>
    <t>TREMBLAY</t>
  </si>
  <si>
    <t>35460 TREMBLAY</t>
  </si>
  <si>
    <t>ROMAIN COULIOU ARCHITECTE</t>
  </si>
  <si>
    <t>ROMAIN</t>
  </si>
  <si>
    <t>COULIOU</t>
  </si>
  <si>
    <t>8 Impasse de Bel air</t>
  </si>
  <si>
    <t>CHATEAUBOURG</t>
  </si>
  <si>
    <t>06.82.26.18.21</t>
  </si>
  <si>
    <t>couliouarchitecte@gmail.com</t>
  </si>
  <si>
    <t>Mr &amp; Mme MASSON</t>
  </si>
  <si>
    <t>41 Bd de la Liberté</t>
  </si>
  <si>
    <t>35220 CHATEAUBOURG</t>
  </si>
  <si>
    <t>66 Rue du révérend Père Lebret</t>
  </si>
  <si>
    <t>35410 ST MALO</t>
  </si>
  <si>
    <t>GUITTON &amp; GOSSE</t>
  </si>
  <si>
    <t>15 rue des lavoirs</t>
  </si>
  <si>
    <t>DINGE</t>
  </si>
  <si>
    <t>02.99.45.01.61 - 06.31.70.53.58</t>
  </si>
  <si>
    <t>carine.gosse@wanadoo.fr</t>
  </si>
  <si>
    <t>Mr GUITTON &amp; Mme GOSSE</t>
  </si>
  <si>
    <t>AGIR IMMOBILIER TINTENIAC</t>
  </si>
  <si>
    <t>Mélany</t>
  </si>
  <si>
    <t>LEMIR</t>
  </si>
  <si>
    <t>agir.lemir@gmail.com</t>
  </si>
  <si>
    <t>SCI AICO</t>
  </si>
  <si>
    <t>La butte</t>
  </si>
  <si>
    <t>8 dolon</t>
  </si>
  <si>
    <t>02.99.68.04.04 - 07.61.85.87.21</t>
  </si>
  <si>
    <t>Mr LE BLANC</t>
  </si>
  <si>
    <t>1 place de Bretagne</t>
  </si>
  <si>
    <t>Appt 3ème étage</t>
  </si>
  <si>
    <t>06.46.29.76.12</t>
  </si>
  <si>
    <t>LFI PACE</t>
  </si>
  <si>
    <t>Mathilde</t>
  </si>
  <si>
    <t>BERTIN</t>
  </si>
  <si>
    <t>5 Av de Brizeux</t>
  </si>
  <si>
    <t>PACE</t>
  </si>
  <si>
    <t>pace@francaiseimmo.fr</t>
  </si>
  <si>
    <t>Mr &amp; Mme ROUAULT</t>
  </si>
  <si>
    <t>1B, rue René Pleven</t>
  </si>
  <si>
    <t>Appt 2ème étage droit</t>
  </si>
  <si>
    <t>35740 PACE</t>
  </si>
  <si>
    <t>Mr &amp; Mme ROY Jean-Michel</t>
  </si>
  <si>
    <t>36 rue du Dr Celestin HUET</t>
  </si>
  <si>
    <t>19 rue Victor JANTON</t>
  </si>
  <si>
    <t>Appt C103 2ème étage</t>
  </si>
  <si>
    <t>MACE</t>
  </si>
  <si>
    <t>Sylvain</t>
  </si>
  <si>
    <t>Mr Sylvain MACE</t>
  </si>
  <si>
    <t>02.23.25.42.45</t>
  </si>
  <si>
    <t>CABINET MARTIN SYNDIC</t>
  </si>
  <si>
    <t>24 Bis du Maréchal JOFFRE</t>
  </si>
  <si>
    <t>29b Quai de la Prévalaye</t>
  </si>
  <si>
    <t>Appt B603</t>
  </si>
  <si>
    <t>Mr BIRGEL Frédéric</t>
  </si>
  <si>
    <t>4 rue des Aigrettes</t>
  </si>
  <si>
    <t>56890 ST AVE</t>
  </si>
  <si>
    <t>Melle HERVE</t>
  </si>
  <si>
    <t>2 rue Berthe MORISOT</t>
  </si>
  <si>
    <t>Appt B302</t>
  </si>
  <si>
    <t>06.35.43.63.94</t>
  </si>
  <si>
    <t>SCI Albert TOSTIVIN</t>
  </si>
  <si>
    <t>8 Square Albert TOSTIVIN</t>
  </si>
  <si>
    <t>28 Bis rue du Thabor</t>
  </si>
  <si>
    <t>22700 PERROS GUIREC</t>
  </si>
  <si>
    <t>RAYK</t>
  </si>
  <si>
    <t>21 Allée Maurice Collin</t>
  </si>
  <si>
    <t>FLERS</t>
  </si>
  <si>
    <t>06.03.65.45.77</t>
  </si>
  <si>
    <t>raykhh@hotmail.fr</t>
  </si>
  <si>
    <t>Mr &amp; Mme RAYK</t>
  </si>
  <si>
    <t>61100 FLERS</t>
  </si>
  <si>
    <t>5 cours John Fitzdgeral Kennedy</t>
  </si>
  <si>
    <t>Appt 5ème étage</t>
  </si>
  <si>
    <t>MAIRIE DE ST DOMINEUC</t>
  </si>
  <si>
    <t>Hervé</t>
  </si>
  <si>
    <t>BARBEAULT</t>
  </si>
  <si>
    <t>17 Rue Nationale</t>
  </si>
  <si>
    <t>07.87.50.00.78</t>
  </si>
  <si>
    <t>herve.barbault@outlook.fr</t>
  </si>
  <si>
    <t>13 Rue Nationale</t>
  </si>
  <si>
    <t>18 Rue de Brest</t>
  </si>
  <si>
    <t>Apprt B181 18ème étage</t>
  </si>
  <si>
    <t>Yann</t>
  </si>
  <si>
    <t>GUILLARD</t>
  </si>
  <si>
    <t>21 La ville bezie</t>
  </si>
  <si>
    <t>TREFUMEL</t>
  </si>
  <si>
    <t>02.96.86.50.90 - 06.45.57.55.31</t>
  </si>
  <si>
    <t>Mr GUILLARD</t>
  </si>
  <si>
    <t>22630 TREFUMEL</t>
  </si>
  <si>
    <t>PIZZERIA L'OLIVIER</t>
  </si>
  <si>
    <t>LAMBERT</t>
  </si>
  <si>
    <t>2 Place André Ferré</t>
  </si>
  <si>
    <t>02.99.68.03.32</t>
  </si>
  <si>
    <t>nadia.lambert35190@laposte.net</t>
  </si>
  <si>
    <t>Mme LAMBERT</t>
  </si>
  <si>
    <t>guillard.yann35@gmail.com</t>
  </si>
  <si>
    <t>6 rue St LOUIS</t>
  </si>
  <si>
    <t>WIRTH</t>
  </si>
  <si>
    <t>Mr WIRTH Thierry</t>
  </si>
  <si>
    <t>Mr WIRTH</t>
  </si>
  <si>
    <t>Mr GRANGEARD</t>
  </si>
  <si>
    <t>2 rue michel SERVET</t>
  </si>
  <si>
    <t>Appt n°304 3éme étage droit</t>
  </si>
  <si>
    <t>06.59.48.92.76</t>
  </si>
  <si>
    <t>36 Rue belle Ile</t>
  </si>
  <si>
    <t>Mr LANDARD</t>
  </si>
  <si>
    <t>Mr &amp; Mme BURLOT</t>
  </si>
  <si>
    <t>11 Cité St Suzanne</t>
  </si>
  <si>
    <t>22530 MUR DE BRETAGNE</t>
  </si>
  <si>
    <t>80 rue Pablo Neruda</t>
  </si>
  <si>
    <t>appt A267</t>
  </si>
  <si>
    <t>35760 ST GREGOIRE</t>
  </si>
  <si>
    <t>15 rue de St Malo</t>
  </si>
  <si>
    <t xml:space="preserve"> +212(0)530278547</t>
  </si>
  <si>
    <t>c.daniel@sncf.fr</t>
  </si>
  <si>
    <t>Mr DANIEL</t>
  </si>
  <si>
    <t>appt 3ème étage</t>
  </si>
  <si>
    <t>SCI FAMILIA</t>
  </si>
  <si>
    <t>Mr MORICE</t>
  </si>
  <si>
    <t>79 rue d'Antrain</t>
  </si>
  <si>
    <t>appt 202 2ème étage</t>
  </si>
  <si>
    <t>06.61.14.82.08</t>
  </si>
  <si>
    <t>Mr ROGEL Valentin</t>
  </si>
  <si>
    <t>1 rue Louis ARMAND</t>
  </si>
  <si>
    <t>appt N°24</t>
  </si>
  <si>
    <t>Mr &amp; Mme DILLY</t>
  </si>
  <si>
    <t>appt N°3 gauche de l'immeuble</t>
  </si>
  <si>
    <t>Mr FLECHARD Léo</t>
  </si>
  <si>
    <t>06.98.03.20.95</t>
  </si>
  <si>
    <t>Mr &amp; Mme CORNIER</t>
  </si>
  <si>
    <t>29 chemin du pavillon</t>
  </si>
  <si>
    <t>35500 VITRE</t>
  </si>
  <si>
    <t>2 Rue de la Paillette</t>
  </si>
  <si>
    <t>appt N°14 1er étage</t>
  </si>
  <si>
    <t>MACONNERIE BEAUJOUR</t>
  </si>
  <si>
    <t>BEAUJOUR</t>
  </si>
  <si>
    <t>André</t>
  </si>
  <si>
    <t>TREVERIEN</t>
  </si>
  <si>
    <t>Les Vaux</t>
  </si>
  <si>
    <t>02.99.45.62.01</t>
  </si>
  <si>
    <t>beaujourfreres@gmail.com</t>
  </si>
  <si>
    <t>Mr &amp; Mme FULCRAN</t>
  </si>
  <si>
    <t>2 Bis chemin des dames</t>
  </si>
  <si>
    <t>Marina</t>
  </si>
  <si>
    <t>AGENCE CHATEAUBRIAND</t>
  </si>
  <si>
    <t>Place Gilduin</t>
  </si>
  <si>
    <t>02.99.73.56.56</t>
  </si>
  <si>
    <t>combourg@cabinetchateaubriand.com</t>
  </si>
  <si>
    <t>Mr &amp; Mme BURGOT</t>
  </si>
  <si>
    <t>Fougerolles</t>
  </si>
  <si>
    <t>35560 BAZOUGES LA PERUSE</t>
  </si>
  <si>
    <t>15 Place du gros chêne</t>
  </si>
  <si>
    <t>appt 354 3ème Etage</t>
  </si>
  <si>
    <t>Préparation, lessivage du placard, 2 couches de blanc</t>
  </si>
  <si>
    <t>Robert</t>
  </si>
  <si>
    <t>HAREL</t>
  </si>
  <si>
    <t>8 rue de la pie neuve</t>
  </si>
  <si>
    <t>06.86.05.04.36</t>
  </si>
  <si>
    <t>d.sauvage@bbox.fr</t>
  </si>
  <si>
    <t>Mr Robert HAREL</t>
  </si>
  <si>
    <t>19 la ville hulin</t>
  </si>
  <si>
    <t>BILLOT</t>
  </si>
  <si>
    <t>25 les rochres</t>
  </si>
  <si>
    <t>02.99.45.81.18</t>
  </si>
  <si>
    <t>joelle.billot@wanadoo.fr</t>
  </si>
  <si>
    <t>Mr &amp; Mme BILLOT</t>
  </si>
  <si>
    <t>LES IFFS</t>
  </si>
  <si>
    <t>Mr &amp; Mme VAUQUELIN</t>
  </si>
  <si>
    <t>20 rue de Dinan</t>
  </si>
  <si>
    <t>apprt</t>
  </si>
  <si>
    <t>06.50.90.56.44</t>
  </si>
  <si>
    <t>06.86.48.71.62</t>
  </si>
  <si>
    <t>GEFFROY</t>
  </si>
  <si>
    <t>Anne-Sophie</t>
  </si>
  <si>
    <t>27 Rue Charles Lachambre</t>
  </si>
  <si>
    <t>06.95.17.39.82</t>
  </si>
  <si>
    <t>anne-sophie.geffroy@hotmail.fr</t>
  </si>
  <si>
    <t>Mme GEFFROY</t>
  </si>
  <si>
    <t>Alexia</t>
  </si>
  <si>
    <t>GILBERT</t>
  </si>
  <si>
    <t>reventerennes@pigeaultimmobilier.fr</t>
  </si>
  <si>
    <t>02.99.31.58.44</t>
  </si>
  <si>
    <t>31 Rue Nantaise</t>
  </si>
  <si>
    <t>appart 3ème Etage</t>
  </si>
  <si>
    <t>fatima.kamli@cogir.fr</t>
  </si>
  <si>
    <t>7 Bis bd de Verdun</t>
  </si>
  <si>
    <t>appart 7ème Etage</t>
  </si>
  <si>
    <t>DUBOURG</t>
  </si>
  <si>
    <t>5bis Boulevard du mail</t>
  </si>
  <si>
    <t>02.99.73.38.29</t>
  </si>
  <si>
    <t>dubourg.yannick@orange.fr</t>
  </si>
  <si>
    <t>Mr &amp; mme DUBOURG</t>
  </si>
  <si>
    <t>35270 COMBOURG</t>
  </si>
  <si>
    <t>PR151</t>
  </si>
  <si>
    <t>PR152</t>
  </si>
  <si>
    <t>PR153</t>
  </si>
  <si>
    <t>PR154</t>
  </si>
  <si>
    <t>PR155</t>
  </si>
  <si>
    <t>PR156</t>
  </si>
  <si>
    <t>PR157</t>
  </si>
  <si>
    <t>PR158</t>
  </si>
  <si>
    <t>PR159</t>
  </si>
  <si>
    <t>PR160</t>
  </si>
  <si>
    <t>PR161</t>
  </si>
  <si>
    <t>PR162</t>
  </si>
  <si>
    <t>PR163</t>
  </si>
  <si>
    <t>PR164</t>
  </si>
  <si>
    <t>PR165</t>
  </si>
  <si>
    <t>PR166</t>
  </si>
  <si>
    <t>PR167</t>
  </si>
  <si>
    <t>PR168</t>
  </si>
  <si>
    <t>PR169</t>
  </si>
  <si>
    <t>PR170</t>
  </si>
  <si>
    <t>PR171</t>
  </si>
  <si>
    <t>PR172</t>
  </si>
  <si>
    <t>PR173</t>
  </si>
  <si>
    <t>PR174</t>
  </si>
  <si>
    <t>PR175</t>
  </si>
  <si>
    <t>PR176</t>
  </si>
  <si>
    <t>PR177</t>
  </si>
  <si>
    <t>PR178</t>
  </si>
  <si>
    <t>PR179</t>
  </si>
  <si>
    <t>COLOMBEL</t>
  </si>
  <si>
    <t>3 rue Julien SIMON</t>
  </si>
  <si>
    <t>Mr COLOMBEL</t>
  </si>
  <si>
    <t>28 rue du pressoir Godier</t>
  </si>
  <si>
    <t>02.99.23.49.97</t>
  </si>
  <si>
    <t>marietheridard@gmail.com</t>
  </si>
  <si>
    <t>RIDIARD</t>
  </si>
  <si>
    <t>Mr &amp; Mme RIDARD</t>
  </si>
  <si>
    <t>AGENCE STELLA</t>
  </si>
  <si>
    <t>Vanessa</t>
  </si>
  <si>
    <t>LE NOANE</t>
  </si>
  <si>
    <t>4 rue des écoles</t>
  </si>
  <si>
    <t>LA BOUËXIERE</t>
  </si>
  <si>
    <t>02.99.04.44.12</t>
  </si>
  <si>
    <t>vlenoane@stellapatrimoine.fr</t>
  </si>
  <si>
    <t>Mme LE GOFF Anne</t>
  </si>
  <si>
    <t>Projet</t>
  </si>
  <si>
    <t>MAIRIE LA BAUSSAINE</t>
  </si>
  <si>
    <t>Vincent</t>
  </si>
  <si>
    <t>LARIVIERE-GILLET</t>
  </si>
  <si>
    <t>LA BAUSSAINE</t>
  </si>
  <si>
    <t>02.99.66.80.27</t>
  </si>
  <si>
    <t>mairie-labaussaine@wanadoo.fr</t>
  </si>
  <si>
    <t>La Lande du bourg</t>
  </si>
  <si>
    <t>35190 LA BAUSSAINE</t>
  </si>
  <si>
    <t>Longère</t>
  </si>
  <si>
    <t>appartements</t>
  </si>
  <si>
    <t>Salle des fêtes</t>
  </si>
  <si>
    <t>Bibliothèque</t>
  </si>
  <si>
    <t>Mr&amp; Mme GAMBART</t>
  </si>
  <si>
    <t>8 rue d'Irlande</t>
  </si>
  <si>
    <t>35230 BOURGBARRE</t>
  </si>
  <si>
    <t>11 rue Nantaise</t>
  </si>
  <si>
    <t>appt 1er etage gauche</t>
  </si>
  <si>
    <t>Isabelle</t>
  </si>
  <si>
    <t>DELTOMBE</t>
  </si>
  <si>
    <t>06.87.38.84.39</t>
  </si>
  <si>
    <t>lafayette87@orange.fr</t>
  </si>
  <si>
    <t>Mme DELTOMBE</t>
  </si>
  <si>
    <t>6 rue Lafayette</t>
  </si>
  <si>
    <t>apprt 4ème étage gauche</t>
  </si>
  <si>
    <t>GROSSET</t>
  </si>
  <si>
    <t>6 rue des dames</t>
  </si>
  <si>
    <t>02.99.23.07.04</t>
  </si>
  <si>
    <t>Mme GROSSET</t>
  </si>
  <si>
    <t>DIANE</t>
  </si>
  <si>
    <t>COLLIN-BESNARD</t>
  </si>
  <si>
    <t>02.99.79.51.01</t>
  </si>
  <si>
    <t>diane.collinbesnard@cogir.fr</t>
  </si>
  <si>
    <t>12, square Doyen Yves Milon</t>
  </si>
  <si>
    <t>appt 1er gauche porte droite</t>
  </si>
  <si>
    <t>MEUNIER</t>
  </si>
  <si>
    <t>CORPS-NUD</t>
  </si>
  <si>
    <t>06.10.20.94.56</t>
  </si>
  <si>
    <t>maryvonnerobert@free.fr</t>
  </si>
  <si>
    <t>50 Labitaudais</t>
  </si>
  <si>
    <t>Mr &amp; Mme MEUNIER</t>
  </si>
  <si>
    <t>35150 CORPS-NUDS</t>
  </si>
  <si>
    <t>6 Square Dauphiné</t>
  </si>
  <si>
    <t>appt 7ème étage en face</t>
  </si>
  <si>
    <t>GUILLOIS</t>
  </si>
  <si>
    <t>ST MELOIR DES ONDES</t>
  </si>
  <si>
    <t>36 rue de la coudre</t>
  </si>
  <si>
    <t>02.99.89.13.21</t>
  </si>
  <si>
    <t>Mme GUILLOIS</t>
  </si>
  <si>
    <t>35350 ST MELOIR DES ONDES</t>
  </si>
  <si>
    <t>DENAT</t>
  </si>
  <si>
    <t xml:space="preserve">La croix chemin </t>
  </si>
  <si>
    <t>LANGOUET</t>
  </si>
  <si>
    <t>mireille.denat@orange.fr</t>
  </si>
  <si>
    <t>06.09.73.41.15</t>
  </si>
  <si>
    <t>Mr &amp; Mme DENAT</t>
  </si>
  <si>
    <t>35630 LANGOUET</t>
  </si>
  <si>
    <t>VALLEE</t>
  </si>
  <si>
    <t>La basse Menetais</t>
  </si>
  <si>
    <t>06.62.25.64.54</t>
  </si>
  <si>
    <t>sebastien.vallee9@wanadoo.fr</t>
  </si>
  <si>
    <t>Mr &amp; Mme VALLEE</t>
  </si>
  <si>
    <t>Pauline</t>
  </si>
  <si>
    <t>BERNARDEAU</t>
  </si>
  <si>
    <t>78 Rue d'antrain</t>
  </si>
  <si>
    <t>06.43.05.43.45</t>
  </si>
  <si>
    <t>bernardeaupauline@hotmail.com</t>
  </si>
  <si>
    <t>Mme BERNARDEAU</t>
  </si>
  <si>
    <t>113 Rue d'antrain</t>
  </si>
  <si>
    <t xml:space="preserve">appt 2ème étage  </t>
  </si>
  <si>
    <t>GUERIN</t>
  </si>
  <si>
    <t>26 rue de Chateaugiron</t>
  </si>
  <si>
    <t>06.63.02.57.80</t>
  </si>
  <si>
    <t>guerinjerom@gmail.com</t>
  </si>
  <si>
    <t>Mr GUERIN</t>
  </si>
  <si>
    <t>appt 1er Etage</t>
  </si>
  <si>
    <t>16 bd Villebois mareuil</t>
  </si>
  <si>
    <t>SCI TDMG</t>
  </si>
  <si>
    <t>MONTARON</t>
  </si>
  <si>
    <t>35 Rue Benoît Frachon</t>
  </si>
  <si>
    <t>LAVAL</t>
  </si>
  <si>
    <t>anne-francoise.montaron@wanadoo.fr</t>
  </si>
  <si>
    <t>53000 LAVAL</t>
  </si>
  <si>
    <t>Mon désir</t>
  </si>
  <si>
    <t>COURTOIS</t>
  </si>
  <si>
    <t>06.08.69.93.85</t>
  </si>
  <si>
    <t>Mr &amp; Mme COURTOIS</t>
  </si>
  <si>
    <t>courtois_david@hotmail.com</t>
  </si>
  <si>
    <t>Maison individuelle neuve</t>
  </si>
  <si>
    <t>17 allée de belair</t>
  </si>
  <si>
    <t>4 rue gabrielle sidonie colette</t>
  </si>
  <si>
    <t>18 rue de l'Île de Groix</t>
  </si>
  <si>
    <t>Laurent</t>
  </si>
  <si>
    <t>GUIRRIEC</t>
  </si>
  <si>
    <t>3 Square Henri Mabille</t>
  </si>
  <si>
    <t>07.68.78.05.89</t>
  </si>
  <si>
    <t>laurent_guirriec@yahoo.fr</t>
  </si>
  <si>
    <t>Mr &amp; Mme GUIRRIEC</t>
  </si>
  <si>
    <t>12 Square Henri Mabille</t>
  </si>
  <si>
    <t>Anne</t>
  </si>
  <si>
    <t>34 Rés le clos de la fontaine</t>
  </si>
  <si>
    <t>QUEVERT</t>
  </si>
  <si>
    <t>lilijo59@hotmail.fr</t>
  </si>
  <si>
    <t>Mr &amp; Mme BUSNEL</t>
  </si>
  <si>
    <t>Mr &amp; Mme CHARLET</t>
  </si>
  <si>
    <t>14 rue batesdale</t>
  </si>
  <si>
    <t>DENOUAL</t>
  </si>
  <si>
    <t>17 rue de la salle verte</t>
  </si>
  <si>
    <t>06.62.05.28.40</t>
  </si>
  <si>
    <t>Mr DENOUAL</t>
  </si>
  <si>
    <t>AGENCE LOQUIN</t>
  </si>
  <si>
    <t>ALIX</t>
  </si>
  <si>
    <t>Dorothée</t>
  </si>
  <si>
    <t>33, place de l'église</t>
  </si>
  <si>
    <t>MELESSE</t>
  </si>
  <si>
    <t>02.99.13.28.38</t>
  </si>
  <si>
    <t>melesse@loquin-immobilier.com</t>
  </si>
  <si>
    <t>Mr &amp; Mme MARCHAND</t>
  </si>
  <si>
    <t>10 rue des Alleux</t>
  </si>
  <si>
    <t>30 La croix Thomas</t>
  </si>
  <si>
    <t>Mme ABGRALL</t>
  </si>
  <si>
    <t>N°4 langagé</t>
  </si>
  <si>
    <t>8 allée rouge cote</t>
  </si>
  <si>
    <t>35440 MONTREUIL / ILLE</t>
  </si>
  <si>
    <t>Florent</t>
  </si>
  <si>
    <t>SARRAZIN</t>
  </si>
  <si>
    <t>DOMLOUP</t>
  </si>
  <si>
    <t>Mr SARRAZIN</t>
  </si>
  <si>
    <t>35410 DOMLOUP</t>
  </si>
  <si>
    <t>f.denoual55@gmail.com</t>
  </si>
  <si>
    <t>DELACHAUME</t>
  </si>
  <si>
    <t>8 Rés les jardins du limon</t>
  </si>
  <si>
    <t>06.24.37.14.97</t>
  </si>
  <si>
    <t>rdelachaume@ayming.com</t>
  </si>
  <si>
    <t>Mr &amp; Mme DELACHAUME</t>
  </si>
  <si>
    <t>238 rue de Nantes</t>
  </si>
  <si>
    <t>Appt RDC au fond</t>
  </si>
  <si>
    <t>JOURDAN</t>
  </si>
  <si>
    <t>1 Rue d'Iroise</t>
  </si>
  <si>
    <t>BRUZ</t>
  </si>
  <si>
    <t>06.47.96.40.71</t>
  </si>
  <si>
    <t>Mr JOURDAN</t>
  </si>
  <si>
    <t>Appt RDC gauche</t>
  </si>
  <si>
    <t>2 chemin du louvre</t>
  </si>
  <si>
    <t>35250 ST MEDARD / ILLE</t>
  </si>
  <si>
    <t>SOCIETE APPOUEST</t>
  </si>
  <si>
    <t>Aymeric</t>
  </si>
  <si>
    <t>DE ABREU</t>
  </si>
  <si>
    <t>23 Résidence Kérilis</t>
  </si>
  <si>
    <t>St EVARZEL</t>
  </si>
  <si>
    <t>06.78.42.61.04</t>
  </si>
  <si>
    <t>ada@appouest.com</t>
  </si>
  <si>
    <t>Mr DE ABREU Aymeric</t>
  </si>
  <si>
    <t>29170 St EVARZEL</t>
  </si>
  <si>
    <t>Appt 1er étage droit</t>
  </si>
  <si>
    <t>6 rue Victor HUGO</t>
  </si>
  <si>
    <t>APPOUEST Mr DE ABREU Aymeric</t>
  </si>
  <si>
    <t>Sté APPOUEST Mr DE ABREU Aymeric</t>
  </si>
  <si>
    <t>10 rue Rafred</t>
  </si>
  <si>
    <t>Mr &amp; Mme HIGNARD</t>
  </si>
  <si>
    <t>HIGNARD</t>
  </si>
  <si>
    <t>VILLARD</t>
  </si>
  <si>
    <t>18 rue Paul Féval</t>
  </si>
  <si>
    <t>06.29.99.44.17</t>
  </si>
  <si>
    <t>feinanfei@gmail.com</t>
  </si>
  <si>
    <t>Mr &amp; Mme VILLARD</t>
  </si>
  <si>
    <t>GALLE</t>
  </si>
  <si>
    <t>15 rue Chateaubrian</t>
  </si>
  <si>
    <t>Mr &amp; Mme GALLE</t>
  </si>
  <si>
    <t>PR180</t>
  </si>
  <si>
    <t>PR181</t>
  </si>
  <si>
    <t>PR182</t>
  </si>
  <si>
    <t>PR183</t>
  </si>
  <si>
    <t>PR184</t>
  </si>
  <si>
    <t>PR185</t>
  </si>
  <si>
    <t>PR186</t>
  </si>
  <si>
    <t>PR187</t>
  </si>
  <si>
    <t>PR188</t>
  </si>
  <si>
    <t>PR189</t>
  </si>
  <si>
    <t>PR190</t>
  </si>
  <si>
    <t>PR191</t>
  </si>
  <si>
    <t>PR192</t>
  </si>
  <si>
    <t>PR193</t>
  </si>
  <si>
    <t>PR194</t>
  </si>
  <si>
    <t>PR195</t>
  </si>
  <si>
    <t>PR196</t>
  </si>
  <si>
    <t>PR197</t>
  </si>
  <si>
    <t>PR198</t>
  </si>
  <si>
    <t>PR199</t>
  </si>
  <si>
    <t>PR200</t>
  </si>
  <si>
    <t>HF GESTION</t>
  </si>
  <si>
    <t>26 Av Jean Jaurès</t>
  </si>
  <si>
    <t>06.49.75.09.15</t>
  </si>
  <si>
    <t>v.boulanger@hfgestion.coop</t>
  </si>
  <si>
    <t>Mme DISSAUX</t>
  </si>
  <si>
    <t>6 Av de lorraine</t>
  </si>
  <si>
    <t>Appt 1er étage gauche</t>
  </si>
  <si>
    <t>fjourdan2@audencia.com</t>
  </si>
  <si>
    <t>16 rue des minquiers</t>
  </si>
  <si>
    <t>06.08.18.27.52</t>
  </si>
  <si>
    <t>eguillemer@yhaoo.fr</t>
  </si>
  <si>
    <t>GUILLEMER</t>
  </si>
  <si>
    <t>Mr &amp; Mme GUILLEMER</t>
  </si>
  <si>
    <t>89 Rue Alphon GUERIN</t>
  </si>
  <si>
    <t>Mr DE ABREU</t>
  </si>
  <si>
    <t>Appt</t>
  </si>
  <si>
    <t>Mme LE GARDIEN</t>
  </si>
  <si>
    <t>9 route de pors mabo</t>
  </si>
  <si>
    <t>22560 TREBEURDEN</t>
  </si>
  <si>
    <t>3 rue Paul Bert</t>
  </si>
  <si>
    <t>PIEL</t>
  </si>
  <si>
    <t>14 rue de Norvège</t>
  </si>
  <si>
    <t>06.77.30.88.21</t>
  </si>
  <si>
    <t>benjamin_piel@orange.fr</t>
  </si>
  <si>
    <t>Mr PIEL Benjamin</t>
  </si>
  <si>
    <t>DE LANNOY</t>
  </si>
  <si>
    <t>Mr HEURTEL</t>
  </si>
  <si>
    <t>06.52.58.77.16</t>
  </si>
  <si>
    <t>11 rue Nicolas Charlet</t>
  </si>
  <si>
    <t>PARIS</t>
  </si>
  <si>
    <t>Madeleine</t>
  </si>
  <si>
    <t>madeleine.delannoy@gmail.com</t>
  </si>
  <si>
    <t>Mme DE LANNOY</t>
  </si>
  <si>
    <t>75015 PARIS</t>
  </si>
  <si>
    <t>01.47.83.79.39 - 06.67.93.62.70</t>
  </si>
  <si>
    <t>SCI AD IMMOBILAR</t>
  </si>
  <si>
    <t>7 Gléhec</t>
  </si>
  <si>
    <t>Mr &amp; Mme PORTIER</t>
  </si>
  <si>
    <t>9 rue des Dames</t>
  </si>
  <si>
    <t>Mr &amp; Mme CROCQ</t>
  </si>
  <si>
    <t>56 rue de la motte Brulon</t>
  </si>
  <si>
    <t>52 rue St Brieuc</t>
  </si>
  <si>
    <t>Appt 1er étage N° 103</t>
  </si>
  <si>
    <t>BOUCHER</t>
  </si>
  <si>
    <t>10 résidence de la donac</t>
  </si>
  <si>
    <t>06.87.15.67.68</t>
  </si>
  <si>
    <t>delphine.l.boucher@wanadoo.fr</t>
  </si>
  <si>
    <t>Delphine</t>
  </si>
  <si>
    <t>Mr &amp; Mme BOUCHER</t>
  </si>
  <si>
    <t>21 rue des pivents</t>
  </si>
  <si>
    <t>22000 DINAN</t>
  </si>
  <si>
    <t>VINBILLE</t>
  </si>
  <si>
    <t>23 av des prunus</t>
  </si>
  <si>
    <t>PLEINE FOUGERES</t>
  </si>
  <si>
    <t>verobou80@hotmail.fr</t>
  </si>
  <si>
    <t>06.19.99.90.67</t>
  </si>
  <si>
    <t>Mr &amp; Mme VINBILLE</t>
  </si>
  <si>
    <t>35610 PLEINE FOUGERES</t>
  </si>
  <si>
    <t>CARADEC</t>
  </si>
  <si>
    <t>17 rue Montsifrot</t>
  </si>
  <si>
    <t>LA MEZIERE</t>
  </si>
  <si>
    <t>06.45.75.06.77</t>
  </si>
  <si>
    <t>sophie.caradec@gmail.com</t>
  </si>
  <si>
    <t>Mme CARADEC</t>
  </si>
  <si>
    <t>35520 LA MEZIERE</t>
  </si>
  <si>
    <t>DUMAS</t>
  </si>
  <si>
    <t>2 rue Goessant</t>
  </si>
  <si>
    <t>06.74.16.40.04</t>
  </si>
  <si>
    <t>Mr &amp; Mme DUMAS</t>
  </si>
  <si>
    <t>georges.dumas3@orange.fr</t>
  </si>
  <si>
    <t>BABAZULA</t>
  </si>
  <si>
    <t>182 Av Général Georges Patton</t>
  </si>
  <si>
    <t>06.78.93.76.98</t>
  </si>
  <si>
    <t>babazula.bar@gmail.com</t>
  </si>
  <si>
    <t>Omur</t>
  </si>
  <si>
    <t>CAGIR</t>
  </si>
  <si>
    <t>Mr Omur CAGIR</t>
  </si>
  <si>
    <t>BABAZULA BAR</t>
  </si>
  <si>
    <t>BAR - CONCERT</t>
  </si>
  <si>
    <t>SCI 5R FAMILY 2</t>
  </si>
  <si>
    <t>RUBIN</t>
  </si>
  <si>
    <t>6 rue du Champ du Moulin</t>
  </si>
  <si>
    <t>06.20.28.47.35</t>
  </si>
  <si>
    <t>stephanerubin@orange.fr</t>
  </si>
  <si>
    <t>6 rue du porche</t>
  </si>
  <si>
    <t>35410 CHATEAUGIRON</t>
  </si>
  <si>
    <t>LEYGUE</t>
  </si>
  <si>
    <t>3 rue chauchil</t>
  </si>
  <si>
    <t>06.37.39.67.81</t>
  </si>
  <si>
    <t>patricia.leygue@laposte.net</t>
  </si>
  <si>
    <t>Mme LEYGUE</t>
  </si>
  <si>
    <t>PR201</t>
  </si>
  <si>
    <t>PR202</t>
  </si>
  <si>
    <t>PR203</t>
  </si>
  <si>
    <t>PR204</t>
  </si>
  <si>
    <t>PR205</t>
  </si>
  <si>
    <t>PR206</t>
  </si>
  <si>
    <t>PR207</t>
  </si>
  <si>
    <t>PR208</t>
  </si>
  <si>
    <t>PR209</t>
  </si>
  <si>
    <t>PR210</t>
  </si>
  <si>
    <t>PR211</t>
  </si>
  <si>
    <t>PR212</t>
  </si>
  <si>
    <t>PR213</t>
  </si>
  <si>
    <t>PR214</t>
  </si>
  <si>
    <t>PR215</t>
  </si>
  <si>
    <t>PR216</t>
  </si>
  <si>
    <t>PR217</t>
  </si>
  <si>
    <t>PR218</t>
  </si>
  <si>
    <t>PR219</t>
  </si>
  <si>
    <t>PR220</t>
  </si>
  <si>
    <t>PR221</t>
  </si>
  <si>
    <t>PR222</t>
  </si>
  <si>
    <t>PR223</t>
  </si>
  <si>
    <t>PR224</t>
  </si>
  <si>
    <t>PR225</t>
  </si>
  <si>
    <t>PR226</t>
  </si>
  <si>
    <t>PR227</t>
  </si>
  <si>
    <t>PR228</t>
  </si>
  <si>
    <t>PR229</t>
  </si>
  <si>
    <t>PR230</t>
  </si>
  <si>
    <t>PR231</t>
  </si>
  <si>
    <t>PR232</t>
  </si>
  <si>
    <t>PR233</t>
  </si>
  <si>
    <t>Grégory</t>
  </si>
  <si>
    <t>LACOMBE</t>
  </si>
  <si>
    <t>36 rue des primevères</t>
  </si>
  <si>
    <t>MINIAC-MORVAN</t>
  </si>
  <si>
    <t>06.63.89.76.69</t>
  </si>
  <si>
    <t>gregory.lacombe74@hotmail.com</t>
  </si>
  <si>
    <t>Mr LACOMBE</t>
  </si>
  <si>
    <t>35540 MINIAC-MORVAN</t>
  </si>
  <si>
    <t>06.13.93.43.53</t>
  </si>
  <si>
    <t>chanel2604@sfr.fr</t>
  </si>
  <si>
    <t>Mr &amp; Mme BARRE</t>
  </si>
  <si>
    <t>BARRE</t>
  </si>
  <si>
    <t>3 allée du chanvre</t>
  </si>
  <si>
    <t>LA CAPELLE CHAUSSEE</t>
  </si>
  <si>
    <t>35630 LA CHAPELLE CHAUSSEE</t>
  </si>
  <si>
    <t>Rampants placostil sur ossature métallique</t>
  </si>
  <si>
    <t>Supplément en placomarine pour pièce d'eau</t>
  </si>
  <si>
    <t>Frais de traitement des déchets</t>
  </si>
  <si>
    <t>Agence COGIR</t>
  </si>
  <si>
    <t>Nathalie</t>
  </si>
  <si>
    <t>CARNET</t>
  </si>
  <si>
    <t>8 place de la mairie</t>
  </si>
  <si>
    <t>LE RHEU</t>
  </si>
  <si>
    <t xml:space="preserve">02.99.60.90.00 </t>
  </si>
  <si>
    <t>nathalie.carnet@cogir.fr</t>
  </si>
  <si>
    <t>Mr DANJOU Eric</t>
  </si>
  <si>
    <t>Les biennais</t>
  </si>
  <si>
    <t>35140 GOSNE</t>
  </si>
  <si>
    <t>appt RDC porte droite</t>
  </si>
  <si>
    <t xml:space="preserve">3, Avenue de la Bouvardière </t>
  </si>
  <si>
    <t>35650 LE RHEU</t>
  </si>
  <si>
    <t>Camille</t>
  </si>
  <si>
    <t>BELZIC</t>
  </si>
  <si>
    <t>camille.belzic@cogir.fr</t>
  </si>
  <si>
    <t>Mr LAPIERRE</t>
  </si>
  <si>
    <t>Mr Ludovic DENIS</t>
  </si>
  <si>
    <t>13, rue Gutemberg</t>
  </si>
  <si>
    <t>06.29.23.13.78</t>
  </si>
  <si>
    <t>Daniele</t>
  </si>
  <si>
    <t>VERGER</t>
  </si>
  <si>
    <t>02.99.65.54.46 - 06.64.71.46.01</t>
  </si>
  <si>
    <t>daniele.verger@libertysurf.fr</t>
  </si>
  <si>
    <t>Mr &amp; Mme VERGER</t>
  </si>
  <si>
    <t>10 rue Monseigneur DUCHESNE</t>
  </si>
  <si>
    <t>Appt 3ème étage droit au fond</t>
  </si>
  <si>
    <t>22 rue du moulin</t>
  </si>
  <si>
    <t>Appt 1er étage</t>
  </si>
  <si>
    <t>DOUZALS</t>
  </si>
  <si>
    <t>06.20.31.99.18</t>
  </si>
  <si>
    <t>steph.douzals@gmail.com</t>
  </si>
  <si>
    <t>Stéphanie</t>
  </si>
  <si>
    <t>29 place de la mairie</t>
  </si>
  <si>
    <t>LA JARRIE</t>
  </si>
  <si>
    <t>Mr &amp; Mme Stéphanie DOUZALS</t>
  </si>
  <si>
    <t>17220 LA JARRIE</t>
  </si>
  <si>
    <t>FILLONNEAU</t>
  </si>
  <si>
    <t>6 rue de la basse ville</t>
  </si>
  <si>
    <t>06.63.39.43.87</t>
  </si>
  <si>
    <t>fillonneau.emilie@orange.fr</t>
  </si>
  <si>
    <t>Mr &amp; Mme FILLONNEAU</t>
  </si>
  <si>
    <t>02.99.13.28.98</t>
  </si>
  <si>
    <t xml:space="preserve">Anne </t>
  </si>
  <si>
    <t>AUFFRET</t>
  </si>
  <si>
    <t>20 la ville Abel</t>
  </si>
  <si>
    <t>06.61.36.45.27</t>
  </si>
  <si>
    <t>afpinault@hotmail.fr</t>
  </si>
  <si>
    <t>Mme AUFFRET</t>
  </si>
  <si>
    <t>22690 Pleudihen-sur-Rance</t>
  </si>
  <si>
    <t>Pleudihen-sur-rance</t>
  </si>
  <si>
    <t>MONTAROUP</t>
  </si>
  <si>
    <t>16 Allée doyen Alexandre Lamarche</t>
  </si>
  <si>
    <t>06.61.84.50.06</t>
  </si>
  <si>
    <t>gmontaroup@gmail.com</t>
  </si>
  <si>
    <t>Mr &amp; Mme MONTAROUP</t>
  </si>
  <si>
    <t>ALO</t>
  </si>
  <si>
    <t>4 allée de la goupillais</t>
  </si>
  <si>
    <t>06.82.83.82.95</t>
  </si>
  <si>
    <t>deldream@hotmail.fr</t>
  </si>
  <si>
    <t>Mr &amp; Mme ALO</t>
  </si>
  <si>
    <t>Appt RDC</t>
  </si>
  <si>
    <t>Dépose de moquette, revêtement pvc collé au sol</t>
  </si>
  <si>
    <t>Mr &amp; Mme LEMOINE</t>
  </si>
  <si>
    <t>Landegonnec</t>
  </si>
  <si>
    <t>22410 PLOURHAN</t>
  </si>
  <si>
    <t>Mme LE BLEVEC</t>
  </si>
  <si>
    <t>1E Rue de la carrière</t>
  </si>
  <si>
    <t>Apprt 1er étage N°13</t>
  </si>
  <si>
    <t>06.46.44.13.83</t>
  </si>
  <si>
    <t>AUFRAN</t>
  </si>
  <si>
    <t>12 rue de l'Anjou rés les préviens</t>
  </si>
  <si>
    <t>02.99.19.84.58 - 06.60.17.58.42</t>
  </si>
  <si>
    <t>louis.aufranc@bbox.fr</t>
  </si>
  <si>
    <t>Mr &amp; Mme AUFRANC</t>
  </si>
  <si>
    <t>Syndicat Inter des Eaux Région Tinténiac</t>
  </si>
  <si>
    <t>LEBRETON</t>
  </si>
  <si>
    <t>16 ZA Bois du breuil</t>
  </si>
  <si>
    <t>Saint DOMINEUC</t>
  </si>
  <si>
    <t>02.99.45.23.22 -07.61.71.23.22</t>
  </si>
  <si>
    <t>lebreton.spir@orange.fr</t>
  </si>
  <si>
    <t>Mr LEBRETON</t>
  </si>
  <si>
    <t>Traitement Anti-mousse, fongicide et algicide, solution  de biocides sans chlore. Résultat définitif entre 4 &amp; 6 mois</t>
  </si>
  <si>
    <t>Lessivage, ponçage de la poutre bois, 2 couches de lasure</t>
  </si>
  <si>
    <t>6 rue des trouvères</t>
  </si>
  <si>
    <t>Mme VAREILLE</t>
  </si>
  <si>
    <t>Mme CRESPEAU</t>
  </si>
  <si>
    <t>6 cité d'Aleth</t>
  </si>
  <si>
    <t xml:space="preserve">Appt </t>
  </si>
  <si>
    <t>06.48.08.63.99</t>
  </si>
  <si>
    <t>Roger</t>
  </si>
  <si>
    <t>SARCIAUX</t>
  </si>
  <si>
    <t>12 Rue de tourdelin</t>
  </si>
  <si>
    <t>ST THUAL</t>
  </si>
  <si>
    <t>02.99.68.82.02</t>
  </si>
  <si>
    <t>mairie.saint-thual@wanadoo.fr</t>
  </si>
  <si>
    <t>MAIRIE ST THUAL</t>
  </si>
  <si>
    <t>35190 ST THUAL</t>
  </si>
  <si>
    <t>Vestiaires de foot</t>
  </si>
  <si>
    <t>TURBAN</t>
  </si>
  <si>
    <t>La bruyère, route des champs rotis</t>
  </si>
  <si>
    <t>06.37.39.62.89</t>
  </si>
  <si>
    <t>turban.laetitia@bbox.fr</t>
  </si>
  <si>
    <t>Mr &amp; Mme TURBAN</t>
  </si>
  <si>
    <t>20171109001167/Lei</t>
  </si>
  <si>
    <t>83, rue de St Malo</t>
  </si>
  <si>
    <t>Appt 2ème étage</t>
  </si>
  <si>
    <t>PORTIER</t>
  </si>
  <si>
    <t>02.99.68.05.86</t>
  </si>
  <si>
    <t>maline.po@gmail.com</t>
  </si>
  <si>
    <t>Nelly</t>
  </si>
  <si>
    <t>BERHAULT</t>
  </si>
  <si>
    <t>09.52.25.06.17</t>
  </si>
  <si>
    <t>17 Le chesnot</t>
  </si>
  <si>
    <t>Mme BERHAULT</t>
  </si>
  <si>
    <t>BONNIER</t>
  </si>
  <si>
    <t>4 chemin de la rêne Guenièvre</t>
  </si>
  <si>
    <t>06.34.42.17.06</t>
  </si>
  <si>
    <t>marcelbonnier@sfr.fr</t>
  </si>
  <si>
    <t>Mr &amp; Mme BONNIER</t>
  </si>
  <si>
    <t>18-20 rue Hardriers</t>
  </si>
  <si>
    <t>Vestiaires foot</t>
  </si>
  <si>
    <t>LFI STE THERESE</t>
  </si>
  <si>
    <t>Lucie</t>
  </si>
  <si>
    <t>DUVAL</t>
  </si>
  <si>
    <t>46 rue Bigot de Préameneu</t>
  </si>
  <si>
    <t>02.23.25.42.24</t>
  </si>
  <si>
    <t>rennestherese@francaiseimmo.fr</t>
  </si>
  <si>
    <t>LFI St THERESE</t>
  </si>
  <si>
    <t>Mme DRISSI</t>
  </si>
  <si>
    <t>30 rue Albert Mun</t>
  </si>
  <si>
    <t>Appt 4ème étage droit</t>
  </si>
  <si>
    <t>RENAULT</t>
  </si>
  <si>
    <t>31 bourbait</t>
  </si>
  <si>
    <t>06.61.99.75.14</t>
  </si>
  <si>
    <t>ann.renault@laposte.net</t>
  </si>
  <si>
    <t>Mr &amp; Mme RENAULT</t>
  </si>
  <si>
    <t>DECIMA</t>
  </si>
  <si>
    <t>Alain</t>
  </si>
  <si>
    <t>4 rue de blé d'or</t>
  </si>
  <si>
    <t>ORGERES</t>
  </si>
  <si>
    <t>06.12.12.06.27</t>
  </si>
  <si>
    <t>catherine.sommier@club-internet.fr</t>
  </si>
  <si>
    <t>Mr DECIMA</t>
  </si>
  <si>
    <t>35230 ORGERES</t>
  </si>
  <si>
    <t>4 rue Robert Reme</t>
  </si>
  <si>
    <t>02.99.59.15.13</t>
  </si>
  <si>
    <t>LE TOUMELIN</t>
  </si>
  <si>
    <t>sylvieletoumelin@orange.fr</t>
  </si>
  <si>
    <t>Mr &amp; Mme LE TOUMELIN</t>
  </si>
  <si>
    <t>Appt 4ème étage</t>
  </si>
  <si>
    <t>JUHEL</t>
  </si>
  <si>
    <t>8 hameau de la Bigotais</t>
  </si>
  <si>
    <t>FEINS</t>
  </si>
  <si>
    <t>06.64.23.91.46</t>
  </si>
  <si>
    <t>Mme JUHEL</t>
  </si>
  <si>
    <t>35440 FEINS</t>
  </si>
  <si>
    <t>20171110001171/FAT</t>
  </si>
  <si>
    <t>Mr DEIBER</t>
  </si>
  <si>
    <t>06.46.35.94.21</t>
  </si>
  <si>
    <t>06.14.96.32.33 - 02.96.71.92.29</t>
  </si>
  <si>
    <t>lemoine.isa@live.fr</t>
  </si>
  <si>
    <t>6 rue L'Evesque "les Lys"</t>
  </si>
  <si>
    <t>Appt 4ème étage gauche</t>
  </si>
  <si>
    <t>24 rue du pontioux</t>
  </si>
  <si>
    <t>06.47.75.67.30</t>
  </si>
  <si>
    <t>RESCAMP</t>
  </si>
  <si>
    <t>neoline.rescamp@orange.fr</t>
  </si>
  <si>
    <t>Mme RESCAMP</t>
  </si>
  <si>
    <t>DESFROUX</t>
  </si>
  <si>
    <t>16 rue Louison BOBET</t>
  </si>
  <si>
    <t>06.22.64.10.67 - 02.99.68.17.06</t>
  </si>
  <si>
    <t>desfroux.patrice@orange.fr</t>
  </si>
  <si>
    <t>Mr &amp; Mme DESFROUX</t>
  </si>
  <si>
    <t>COUASME</t>
  </si>
  <si>
    <t>Véronique</t>
  </si>
  <si>
    <t>17 la martinière</t>
  </si>
  <si>
    <t>07.82.91.39.11</t>
  </si>
  <si>
    <t>gaudez.veronique@orange.fr</t>
  </si>
  <si>
    <t>Mme COUASME</t>
  </si>
  <si>
    <t>LEMONNIER</t>
  </si>
  <si>
    <t>13 rue Molène</t>
  </si>
  <si>
    <t>06.09.37.26.20</t>
  </si>
  <si>
    <t>Olivier</t>
  </si>
  <si>
    <t>olivierlemonnier35@gmail.com</t>
  </si>
  <si>
    <t>Mr &amp; Mme LEMONNIER</t>
  </si>
  <si>
    <t>PR234</t>
  </si>
  <si>
    <t>PR235</t>
  </si>
  <si>
    <t>PR236</t>
  </si>
  <si>
    <t>PR237</t>
  </si>
  <si>
    <t>PR238</t>
  </si>
  <si>
    <t>PR239</t>
  </si>
  <si>
    <t>PR240</t>
  </si>
  <si>
    <t>PR241</t>
  </si>
  <si>
    <t>PR242</t>
  </si>
  <si>
    <t>PR243</t>
  </si>
  <si>
    <t>PR244</t>
  </si>
  <si>
    <t>PR245</t>
  </si>
  <si>
    <t>PR246</t>
  </si>
  <si>
    <t>PR247</t>
  </si>
  <si>
    <t>PR248</t>
  </si>
  <si>
    <t>PR249</t>
  </si>
  <si>
    <t>PR250</t>
  </si>
  <si>
    <t>PR251</t>
  </si>
  <si>
    <t>PR252</t>
  </si>
  <si>
    <t>PR253</t>
  </si>
  <si>
    <t>PR254</t>
  </si>
  <si>
    <t>PR255</t>
  </si>
  <si>
    <t>PR256</t>
  </si>
  <si>
    <t>PR257</t>
  </si>
  <si>
    <t>PR258</t>
  </si>
  <si>
    <t>PR259</t>
  </si>
  <si>
    <t>PR260</t>
  </si>
  <si>
    <t>PR261</t>
  </si>
  <si>
    <t>PR262</t>
  </si>
  <si>
    <t>PR263</t>
  </si>
  <si>
    <t>PR264</t>
  </si>
  <si>
    <t>PR265</t>
  </si>
  <si>
    <t>PR266</t>
  </si>
  <si>
    <t>PR267</t>
  </si>
  <si>
    <t>PR268</t>
  </si>
  <si>
    <t>PR269</t>
  </si>
  <si>
    <t>PR270</t>
  </si>
  <si>
    <t>PR271</t>
  </si>
  <si>
    <t>PR272</t>
  </si>
  <si>
    <t>PR273</t>
  </si>
  <si>
    <t>PR274</t>
  </si>
  <si>
    <t>PR275</t>
  </si>
  <si>
    <t>PR276</t>
  </si>
  <si>
    <t>PR277</t>
  </si>
  <si>
    <t>PR278</t>
  </si>
  <si>
    <t>PR279</t>
  </si>
  <si>
    <t>PR280</t>
  </si>
  <si>
    <t>PR281</t>
  </si>
  <si>
    <t>PR282</t>
  </si>
  <si>
    <t>PR283</t>
  </si>
  <si>
    <t>PR284</t>
  </si>
  <si>
    <t>PR285</t>
  </si>
  <si>
    <t>PR286</t>
  </si>
  <si>
    <t>PR287</t>
  </si>
  <si>
    <t>PR288</t>
  </si>
  <si>
    <t>PR289</t>
  </si>
  <si>
    <t>PR290</t>
  </si>
  <si>
    <t>PR291</t>
  </si>
  <si>
    <t>PR292</t>
  </si>
  <si>
    <t>PR293</t>
  </si>
  <si>
    <t>PR294</t>
  </si>
  <si>
    <t>PR295</t>
  </si>
  <si>
    <t>PR296</t>
  </si>
  <si>
    <t>PR297</t>
  </si>
  <si>
    <t>PR298</t>
  </si>
  <si>
    <t>PR299</t>
  </si>
  <si>
    <t>Mme BOGUAIS</t>
  </si>
  <si>
    <t>5, Allée Rimbaud</t>
  </si>
  <si>
    <t>06.29.69.37.23</t>
  </si>
  <si>
    <t>brigitte.boguais@orange.fr</t>
  </si>
  <si>
    <t>9, Allée Rimbaud</t>
  </si>
  <si>
    <t>Brigitte</t>
  </si>
  <si>
    <t>BOGUAIS</t>
  </si>
  <si>
    <t>Mme ROBERT</t>
  </si>
  <si>
    <t>69 Av St Nazaire</t>
  </si>
  <si>
    <t>44600 St MARC / MER</t>
  </si>
  <si>
    <t>Mme PIASCO</t>
  </si>
  <si>
    <t>7 rue de Brest</t>
  </si>
  <si>
    <t>06.62.41.58.32</t>
  </si>
  <si>
    <t>Mr &amp; Mme HOUITTE</t>
  </si>
  <si>
    <t>54 rue Sainte-Marie</t>
  </si>
  <si>
    <t>29950 TREGUEUX</t>
  </si>
  <si>
    <t>06.07.70.41.13</t>
  </si>
  <si>
    <t>1H, rue de la Carrière</t>
  </si>
  <si>
    <t>Appt 2ème étage B22</t>
  </si>
  <si>
    <t>KIONGHIAT</t>
  </si>
  <si>
    <t>PLEUMELEUC</t>
  </si>
  <si>
    <t>06.25.26.86.18</t>
  </si>
  <si>
    <t>flore.kgt@gmail.com</t>
  </si>
  <si>
    <t>Mme KIONGHIAT</t>
  </si>
  <si>
    <t>35137 PLEMELEUC</t>
  </si>
  <si>
    <t>Fourniture et pose de parquet massif contre-collé réf : Chêne blanc universal brossé naturalin</t>
  </si>
  <si>
    <t>LAMORINIERE</t>
  </si>
  <si>
    <t>ZAC du pont aux chèvres</t>
  </si>
  <si>
    <t>BEDEE</t>
  </si>
  <si>
    <t>06.68.49.72.39</t>
  </si>
  <si>
    <t>Emmanuel</t>
  </si>
  <si>
    <t>emmanuel.lamoriniere0327@orange.fr</t>
  </si>
  <si>
    <t>Mr LAMORINIERE</t>
  </si>
  <si>
    <t>35137 BEDEE</t>
  </si>
  <si>
    <t>3 rue du pré en Mail</t>
  </si>
  <si>
    <t>LUCAS - DELORME</t>
  </si>
  <si>
    <t>Mr &amp; Mme LUCAS - DELORME</t>
  </si>
  <si>
    <t>Appart 1er étage droit</t>
  </si>
  <si>
    <t>Albert</t>
  </si>
  <si>
    <t>15 rue des œillets</t>
  </si>
  <si>
    <t>06.63.52.97.64 - 02.23.18.08.93</t>
  </si>
  <si>
    <t>nicole.albert.renard@orange.fr</t>
  </si>
  <si>
    <t>Mr &amp; Mme RENARD</t>
  </si>
  <si>
    <t>Bon pour commande le  :</t>
  </si>
  <si>
    <t>SLIMANI</t>
  </si>
  <si>
    <t>30 allée du clos long</t>
  </si>
  <si>
    <t>06.71.13.20.68</t>
  </si>
  <si>
    <t>sana-rime@hotmail.fr</t>
  </si>
  <si>
    <t>Mr &amp; Mme SLIMANI</t>
  </si>
  <si>
    <t>35630 VIGNOC</t>
  </si>
  <si>
    <t>Agnès</t>
  </si>
  <si>
    <t>BLAIRE</t>
  </si>
  <si>
    <t xml:space="preserve">53 Av du Mail </t>
  </si>
  <si>
    <t>06.15.57.85.02</t>
  </si>
  <si>
    <t>agnes-blaire-nicolas@wanadoo.fr</t>
  </si>
  <si>
    <t>Mme BLAIRE</t>
  </si>
  <si>
    <t xml:space="preserve">Frédérique </t>
  </si>
  <si>
    <t>METAYER</t>
  </si>
  <si>
    <t>53 Av janvier</t>
  </si>
  <si>
    <t>02.99.30.24.18</t>
  </si>
  <si>
    <t>frederique.metayer@cogir.fr</t>
  </si>
  <si>
    <t>SCCV POINCARE</t>
  </si>
  <si>
    <t>102 Route de Vannes</t>
  </si>
  <si>
    <t>ST HERBLAIN</t>
  </si>
  <si>
    <t>44083 ST HERBLAIN</t>
  </si>
  <si>
    <t>Mme LENZHEN</t>
  </si>
  <si>
    <t>66 Bd Raymond POINCARE</t>
  </si>
  <si>
    <t>06.25.56.31.57</t>
  </si>
  <si>
    <t>15 rue GAMBETTA</t>
  </si>
  <si>
    <t>VITO</t>
  </si>
  <si>
    <t>61b Bd Rosais</t>
  </si>
  <si>
    <t>07.89.99.46.05</t>
  </si>
  <si>
    <t>lvito313@gmail.fr</t>
  </si>
  <si>
    <t>Mr &amp; Mme VITO</t>
  </si>
  <si>
    <t>LEVITOUX</t>
  </si>
  <si>
    <t>11 rue des Erables</t>
  </si>
  <si>
    <t>06.89.18.77.31</t>
  </si>
  <si>
    <t>bernard.levitaoux@orange.fr</t>
  </si>
  <si>
    <t>Mr &amp; Mme LEVITOUX</t>
  </si>
  <si>
    <t>Bernard</t>
  </si>
  <si>
    <t>9 rue du Hindré</t>
  </si>
  <si>
    <t>35400 ROTHENEUF</t>
  </si>
  <si>
    <t>LAGABBE</t>
  </si>
  <si>
    <t>virginie.lagabbe@yrnet.com</t>
  </si>
  <si>
    <t>8 Rue du prioré</t>
  </si>
  <si>
    <t>Virginie</t>
  </si>
  <si>
    <t>Mme LAGABBE</t>
  </si>
  <si>
    <t>28 TRESOLEIL</t>
  </si>
  <si>
    <t>06.88.56.05.10</t>
  </si>
  <si>
    <t>denoual.delphine@gmail.com</t>
  </si>
  <si>
    <t>Mr &amp; Mme DENOUAL</t>
  </si>
  <si>
    <t>OGIMM</t>
  </si>
  <si>
    <t>99 rue de l'Alma</t>
  </si>
  <si>
    <t>Mr JAHIER</t>
  </si>
  <si>
    <t>Appart 1er étage face</t>
  </si>
  <si>
    <t>06.43.17.81.85</t>
  </si>
  <si>
    <t>Appart 4ème étage face</t>
  </si>
  <si>
    <t>ROUSSELOT</t>
  </si>
  <si>
    <t>8 rue Louison BOBET</t>
  </si>
  <si>
    <t>06.81.20.29.62</t>
  </si>
  <si>
    <t>romuald.rousselot@orange.fr</t>
  </si>
  <si>
    <t>Mr &amp; Mme ROUSSELOT</t>
  </si>
  <si>
    <t>Romuald</t>
  </si>
  <si>
    <t>SCI GF</t>
  </si>
  <si>
    <t>GIRARD</t>
  </si>
  <si>
    <t>5 rue de l'Abbaye</t>
  </si>
  <si>
    <t>06.89.07.38.33</t>
  </si>
  <si>
    <t>jeanyves.girard35@gmail.com</t>
  </si>
  <si>
    <t>1 rue des Douves</t>
  </si>
  <si>
    <t>Crèche</t>
  </si>
  <si>
    <t>PONTRUCHER</t>
  </si>
  <si>
    <t>1 Square Tostivint</t>
  </si>
  <si>
    <t xml:space="preserve">06.68.62.56.01 </t>
  </si>
  <si>
    <t>agir.celinepontrucher@gmail.com</t>
  </si>
  <si>
    <t>Mr NOBILET</t>
  </si>
  <si>
    <t>6 rue Beaumanoir</t>
  </si>
  <si>
    <t>AUBREE</t>
  </si>
  <si>
    <t>9 rue Dugueclin</t>
  </si>
  <si>
    <t>02.99.45.82.25</t>
  </si>
  <si>
    <t>pascal.delambilly@wanadoo.fr</t>
  </si>
  <si>
    <t>Mr AUBREE</t>
  </si>
  <si>
    <t>RICARD</t>
  </si>
  <si>
    <t>4 rue des petites douves</t>
  </si>
  <si>
    <t>02.99.23.03.66 - 07.89.79.03.90</t>
  </si>
  <si>
    <t>dj.ricard@orange.fr</t>
  </si>
  <si>
    <t>Mr &amp; Mme RICARD</t>
  </si>
  <si>
    <t>Appt RDC droit</t>
  </si>
  <si>
    <t>GAUDIN</t>
  </si>
  <si>
    <t>5 Au Vaudelin</t>
  </si>
  <si>
    <t>06.68.85.72.52</t>
  </si>
  <si>
    <t>clairehippolyte@gmail.com</t>
  </si>
  <si>
    <t>Mr &amp; Mme GAUDIN</t>
  </si>
  <si>
    <t>ROY</t>
  </si>
  <si>
    <t>Mr ROY</t>
  </si>
  <si>
    <t>Appt 2ème étage n°7</t>
  </si>
  <si>
    <t>PERRE</t>
  </si>
  <si>
    <t>Chemin des vignes</t>
  </si>
  <si>
    <t>DEVECEY</t>
  </si>
  <si>
    <t>Mr PERRE</t>
  </si>
  <si>
    <t>25870 DEVECEY</t>
  </si>
  <si>
    <t>3 rue Turquety</t>
  </si>
  <si>
    <t>Rez-jardin escalier D 1er étage</t>
  </si>
  <si>
    <t>LORTHIORS</t>
  </si>
  <si>
    <t>ylorthiors@hotmail.com</t>
  </si>
  <si>
    <t>Mr et Mme LORTHIORS</t>
  </si>
  <si>
    <t>4 rue des peupliers</t>
  </si>
  <si>
    <t>St REMY-DU-PLAIN</t>
  </si>
  <si>
    <t>06.11.17.78;80</t>
  </si>
  <si>
    <t>35560 St REMY-DU-PLAIN</t>
  </si>
  <si>
    <t>Mme LEFUR Gaelle</t>
  </si>
  <si>
    <t>6 rue jacqueline Auriol</t>
  </si>
  <si>
    <t>56700 HENNEBONT</t>
  </si>
  <si>
    <t>Mme TRIBODET</t>
  </si>
  <si>
    <t xml:space="preserve">4 Allée du patis </t>
  </si>
  <si>
    <t>Appt C14</t>
  </si>
  <si>
    <t>06.17.10.95.12</t>
  </si>
  <si>
    <t>Cyril</t>
  </si>
  <si>
    <t>ERISSE</t>
  </si>
  <si>
    <t>3 allée Bisson</t>
  </si>
  <si>
    <t>06.12.11.94.19</t>
  </si>
  <si>
    <t>cyril.erisse@domicile-clean.fr</t>
  </si>
  <si>
    <t>Mr &amp; Mme ERISSE</t>
  </si>
  <si>
    <t>Mr NABIER Khaled</t>
  </si>
  <si>
    <t>7, rue de Bretagne</t>
  </si>
  <si>
    <t>44600 ST NAZAIRE</t>
  </si>
  <si>
    <t>k.nabier@orange.fr</t>
  </si>
  <si>
    <t>7 rue Fernand Robert</t>
  </si>
  <si>
    <t>appt 2ème étage B.204</t>
  </si>
  <si>
    <t>GARIN</t>
  </si>
  <si>
    <t>181 Avenue du Gl LECLERC</t>
  </si>
  <si>
    <t>06.77.41.31.77</t>
  </si>
  <si>
    <t>bernard.garin@gmail.com</t>
  </si>
  <si>
    <t>Mr&amp; Mme GARIN</t>
  </si>
  <si>
    <t>3 impasse de tesserie</t>
  </si>
  <si>
    <t>Mme DUWEL Martine</t>
  </si>
  <si>
    <t>Mr DAGORNE</t>
  </si>
  <si>
    <t>23 rue de Dinan</t>
  </si>
  <si>
    <t>appt 3ème étage n°3.16</t>
  </si>
  <si>
    <t>Mr LAURE Richard</t>
  </si>
  <si>
    <t>9 rue d'échange</t>
  </si>
  <si>
    <t>appt 4ème n°483</t>
  </si>
  <si>
    <t>HERROUIN</t>
  </si>
  <si>
    <t>4 avenue d'Aubert</t>
  </si>
  <si>
    <t>Séverine</t>
  </si>
  <si>
    <t>PLENEUF VAL ANDRE</t>
  </si>
  <si>
    <t>06.08.40.56.57</t>
  </si>
  <si>
    <t>herrouinserge@yahoo.fr</t>
  </si>
  <si>
    <t>Mme HERROUIN Séverine</t>
  </si>
  <si>
    <t>22370 PLENEUF VAL ANDRE</t>
  </si>
  <si>
    <t>16 rue de BREST</t>
  </si>
  <si>
    <t>Appt 4ème droit</t>
  </si>
  <si>
    <t>Jean-Christophe</t>
  </si>
  <si>
    <t>54 Le vieux bourg</t>
  </si>
  <si>
    <t>06.14.96.46.90</t>
  </si>
  <si>
    <t>myriam-lhermitte@orange.fr</t>
  </si>
  <si>
    <t>LETRILLARD- L'HERMITTE</t>
  </si>
  <si>
    <t>Mr LETRILLARD Mme L'HERMITTE</t>
  </si>
  <si>
    <t>10 rue clos ponthioux</t>
  </si>
  <si>
    <t>2 Avenue trente</t>
  </si>
  <si>
    <t>ADMR TINTENIAC Corinne VAUDRY</t>
  </si>
  <si>
    <t>02.99.45.20.12</t>
  </si>
  <si>
    <t>c.vaudry@bretagneromantique.fr</t>
  </si>
  <si>
    <t>SALLE DUGUESCLIN</t>
  </si>
  <si>
    <t>Centre Intercommunal Action Sociale</t>
  </si>
  <si>
    <t>GEORGET</t>
  </si>
  <si>
    <t>Place Toulouse Lautrec</t>
  </si>
  <si>
    <t>06.77.48.11.07</t>
  </si>
  <si>
    <t>Bât Administratif</t>
  </si>
  <si>
    <t>pgeoget@ciap-ouest-rennes.fr</t>
  </si>
  <si>
    <t>DELAHAYE</t>
  </si>
  <si>
    <t>4 allée de la fondation</t>
  </si>
  <si>
    <t>06.70.37.33.39</t>
  </si>
  <si>
    <t>js.delahaye@gmail.com</t>
  </si>
  <si>
    <t>Mr &amp; Mme DELAHAYE</t>
  </si>
  <si>
    <t>LANGLAIS</t>
  </si>
  <si>
    <t>9 allée la vairie</t>
  </si>
  <si>
    <t>Mr LANGLAIS</t>
  </si>
  <si>
    <t>DERRIEN</t>
  </si>
  <si>
    <t>12 lot Rocher Cordier</t>
  </si>
  <si>
    <t>BONNEMAIN</t>
  </si>
  <si>
    <t>02.99.73.47.29</t>
  </si>
  <si>
    <t>jayson.derrien@orange.fr</t>
  </si>
  <si>
    <t>Mr &amp; Mme DERRIEN</t>
  </si>
  <si>
    <t>35270 BONNEMAIN</t>
  </si>
  <si>
    <t>Maison de retraite</t>
  </si>
  <si>
    <t>SOSIN</t>
  </si>
  <si>
    <t>02.99.23.01.01</t>
  </si>
  <si>
    <t>service.maintenance@ehpad-tinténiac.fr</t>
  </si>
  <si>
    <t>Maison de retraite EHPAD</t>
  </si>
  <si>
    <t>1 rue du prieuré</t>
  </si>
  <si>
    <t>HOUILLOT</t>
  </si>
  <si>
    <t>19 rue de Flandre</t>
  </si>
  <si>
    <t>02.99.41.51.14</t>
  </si>
  <si>
    <t>pm.houillot@cegetel.net</t>
  </si>
  <si>
    <t>Mr &amp; Mme HOUILLOT</t>
  </si>
  <si>
    <t>31 rue Duhamel</t>
  </si>
  <si>
    <t>Appt 1er étage n° 103</t>
  </si>
  <si>
    <t>Appt 1er N°32</t>
  </si>
  <si>
    <t>JOUBAY</t>
  </si>
  <si>
    <t>47 Av Albert Caquot</t>
  </si>
  <si>
    <t>06.15.64.81.81</t>
  </si>
  <si>
    <t>v.joubay@free.fr</t>
  </si>
  <si>
    <t>Mme JOUBAY</t>
  </si>
  <si>
    <t>FL CONSTRUCTION - CRD</t>
  </si>
  <si>
    <t>FRAIOLI</t>
  </si>
  <si>
    <t>PA des 4 routes</t>
  </si>
  <si>
    <t>JUGON-LES-LACS</t>
  </si>
  <si>
    <t>02.96.31.77.79</t>
  </si>
  <si>
    <t>direction@scbudet.fr</t>
  </si>
  <si>
    <t>Mlle DANA</t>
  </si>
  <si>
    <t>7, rue de l'horloge</t>
  </si>
  <si>
    <t>Appt fond de la cour</t>
  </si>
  <si>
    <t>06.14.13.65.09</t>
  </si>
  <si>
    <t>Mr &amp; Mme AVEZ</t>
  </si>
  <si>
    <t>3 rue Aimée Antignac</t>
  </si>
  <si>
    <t>Apprt n°4.16 4ème étage</t>
  </si>
  <si>
    <t>BELLAMY</t>
  </si>
  <si>
    <t>2 Le Brémont</t>
  </si>
  <si>
    <t>02.99.45.02.27 - 06.03.29.81.37</t>
  </si>
  <si>
    <t>Mr &amp; Mme BELLAMY</t>
  </si>
  <si>
    <t>2 rue des fontaines</t>
  </si>
  <si>
    <t>06.21.99.30.11</t>
  </si>
  <si>
    <t>bellamy.anne@neuf.fr</t>
  </si>
  <si>
    <t>Mme BELLAMY</t>
  </si>
  <si>
    <t>3 La Gremillère</t>
  </si>
  <si>
    <t>ST SYMPHORIEN</t>
  </si>
  <si>
    <t>35630 ST SIMPHORIEN</t>
  </si>
  <si>
    <t>Noella</t>
  </si>
  <si>
    <t>EBERHARD</t>
  </si>
  <si>
    <t>La forge de la Coudraie</t>
  </si>
  <si>
    <t>02.99.69.47.65 - 06.42.61.61.62</t>
  </si>
  <si>
    <t>Mme EBERHARD</t>
  </si>
  <si>
    <t>GAILLAT</t>
  </si>
  <si>
    <t>2 Impasse des saules</t>
  </si>
  <si>
    <t>02.99.66.82.14</t>
  </si>
  <si>
    <t>Mr GAILLAT</t>
  </si>
  <si>
    <t>BAKOULA</t>
  </si>
  <si>
    <t>16 résidence jardin de limon</t>
  </si>
  <si>
    <t>06.58.11.02.49</t>
  </si>
  <si>
    <t>boosbebetou@yahoo.fr</t>
  </si>
  <si>
    <t>Mr BAKOULA</t>
  </si>
  <si>
    <t>Mme LAIZE</t>
  </si>
  <si>
    <t>163 A avenue du Gl Patton</t>
  </si>
  <si>
    <t>appt n° 79 4ème étage</t>
  </si>
  <si>
    <t>BUISSET</t>
  </si>
  <si>
    <t>Le Bourg</t>
  </si>
  <si>
    <t>06.61.98.77.49</t>
  </si>
  <si>
    <t>communedelangaulnay@orange.fr</t>
  </si>
  <si>
    <t>Le bourg</t>
  </si>
  <si>
    <t>MAIRIE LONGAULNAY</t>
  </si>
  <si>
    <t>LONGAULNAY</t>
  </si>
  <si>
    <t>Mairie LONGAULNAY</t>
  </si>
  <si>
    <t>35190 LONGAULNAY</t>
  </si>
  <si>
    <t>Bois grosdoigt</t>
  </si>
  <si>
    <t>06.89.69.86.30</t>
  </si>
  <si>
    <t>florentsarrazin@orange.fr</t>
  </si>
  <si>
    <t>PR300</t>
  </si>
  <si>
    <t>PR301</t>
  </si>
  <si>
    <t>PR302</t>
  </si>
  <si>
    <t>PR303</t>
  </si>
  <si>
    <t>PR304</t>
  </si>
  <si>
    <t>PR305</t>
  </si>
  <si>
    <t>PR306</t>
  </si>
  <si>
    <t>PR307</t>
  </si>
  <si>
    <t>PR308</t>
  </si>
  <si>
    <t>PR309</t>
  </si>
  <si>
    <t>PR310</t>
  </si>
  <si>
    <t>PR311</t>
  </si>
  <si>
    <t>PR312</t>
  </si>
  <si>
    <t>PR313</t>
  </si>
  <si>
    <t>PR314</t>
  </si>
  <si>
    <t>PR315</t>
  </si>
  <si>
    <t>PR316</t>
  </si>
  <si>
    <t>PR317</t>
  </si>
  <si>
    <t>PR318</t>
  </si>
  <si>
    <t>PR319</t>
  </si>
  <si>
    <t>PR320</t>
  </si>
  <si>
    <t>PR321</t>
  </si>
  <si>
    <t>PR322</t>
  </si>
  <si>
    <t>PR323</t>
  </si>
  <si>
    <t>PR324</t>
  </si>
  <si>
    <t>PR325</t>
  </si>
  <si>
    <t>PR326</t>
  </si>
  <si>
    <t>PR327</t>
  </si>
  <si>
    <t>PR328</t>
  </si>
  <si>
    <t>PR329</t>
  </si>
  <si>
    <t>PR330</t>
  </si>
  <si>
    <t>PR331</t>
  </si>
  <si>
    <t>PR332</t>
  </si>
  <si>
    <t>PR333</t>
  </si>
  <si>
    <t>PR334</t>
  </si>
  <si>
    <t>PR335</t>
  </si>
  <si>
    <t>PR336</t>
  </si>
  <si>
    <t>PR337</t>
  </si>
  <si>
    <t>PR338</t>
  </si>
  <si>
    <t>PR339</t>
  </si>
  <si>
    <t>PR340</t>
  </si>
  <si>
    <t>PR341</t>
  </si>
  <si>
    <t>PR342</t>
  </si>
  <si>
    <t>PR343</t>
  </si>
  <si>
    <t>PR344</t>
  </si>
  <si>
    <t>PR345</t>
  </si>
  <si>
    <t>PR346</t>
  </si>
  <si>
    <t>PR347</t>
  </si>
  <si>
    <t>PR348</t>
  </si>
  <si>
    <t>PR349</t>
  </si>
  <si>
    <t>MASSOT</t>
  </si>
  <si>
    <t>2 Av des mimosas</t>
  </si>
  <si>
    <t>thierry.massot@orange.fr</t>
  </si>
  <si>
    <t>06.89.03.73.87</t>
  </si>
  <si>
    <t>Mr &amp; Mme MASSOT</t>
  </si>
  <si>
    <t>Mr BERTHELOT</t>
  </si>
  <si>
    <t>1 rue du petit Bé</t>
  </si>
  <si>
    <t>appt RDC droit N°7</t>
  </si>
  <si>
    <t>MAIRIE</t>
  </si>
  <si>
    <t>22 rue de la libération</t>
  </si>
  <si>
    <t>14 Avenue Dugesclin</t>
  </si>
  <si>
    <t xml:space="preserve">Societé MAILLARD &amp; MAILLARD  </t>
  </si>
  <si>
    <t xml:space="preserve">70,rue de la Libération  </t>
  </si>
  <si>
    <t>ST PIERRE DE PLESGUEN</t>
  </si>
  <si>
    <t>02.99.73.70.58</t>
  </si>
  <si>
    <t>ermaillard@maillard-maillard.com</t>
  </si>
  <si>
    <t>35720 ST PIERRE DE PLESGEN</t>
  </si>
  <si>
    <t>Mr &amp; Mme CHICHENKO</t>
  </si>
  <si>
    <t>12 rue des saules</t>
  </si>
  <si>
    <t>22630 ST JUVAT</t>
  </si>
  <si>
    <t xml:space="preserve">06.44.37.69.14 </t>
  </si>
  <si>
    <t>Eric</t>
  </si>
  <si>
    <t>MAILLARD</t>
  </si>
  <si>
    <t>Mr &amp; Mme LESCOAT</t>
  </si>
  <si>
    <t>Mr BODIOU</t>
  </si>
  <si>
    <t>2 rue du professeur Lejeune</t>
  </si>
  <si>
    <t>35310 BREAL / MONTFORT</t>
  </si>
  <si>
    <t>06.61.52.22.96</t>
  </si>
  <si>
    <t>Bureau Mr Baron</t>
  </si>
  <si>
    <t>Mr Blanchard</t>
  </si>
  <si>
    <t>25 rue Xavier Grall</t>
  </si>
  <si>
    <t>appt RDC gauche</t>
  </si>
  <si>
    <t>06.47.43.62.87 - 06.47.73.56.61</t>
  </si>
  <si>
    <t>HALLEGUEN</t>
  </si>
  <si>
    <t>sophie.halleguen35010@notaires.fr</t>
  </si>
  <si>
    <t>HALLEGUEN Sophie</t>
  </si>
  <si>
    <t>22 rue les oiseaux de passage</t>
  </si>
  <si>
    <t>AUGEREAU</t>
  </si>
  <si>
    <t>so.augereau@laposte.net</t>
  </si>
  <si>
    <t>7 route de St Malo</t>
  </si>
  <si>
    <t>06.87.29.17.56</t>
  </si>
  <si>
    <t>Mr &amp; MmE AUGEREAU</t>
  </si>
  <si>
    <t>GAUVIN</t>
  </si>
  <si>
    <t>25 avenue duguesclin</t>
  </si>
  <si>
    <t>02.99.68.09.43</t>
  </si>
  <si>
    <t>Mr GAUVIN</t>
  </si>
  <si>
    <t>MERON</t>
  </si>
  <si>
    <t>DOL DE BRETAGNE</t>
  </si>
  <si>
    <t>jmeron@laforet.com</t>
  </si>
  <si>
    <t>Agence LAFORET Dol de Bretagne</t>
  </si>
  <si>
    <t>AGENCE</t>
  </si>
  <si>
    <t>Josette</t>
  </si>
  <si>
    <t>2 square de terre neuve</t>
  </si>
  <si>
    <t>06.73.59.01.72</t>
  </si>
  <si>
    <t>macejosette32@gmail.com</t>
  </si>
  <si>
    <t>MACE Josette</t>
  </si>
  <si>
    <t>Appt 2ème étage gauche</t>
  </si>
  <si>
    <t>DUFLOS</t>
  </si>
  <si>
    <t>Estelle</t>
  </si>
  <si>
    <t>113 rue d'antrain</t>
  </si>
  <si>
    <t>06.71.66.14.92</t>
  </si>
  <si>
    <t>estelleduflos@gmail.com</t>
  </si>
  <si>
    <t>Mme DUFLOS</t>
  </si>
  <si>
    <t>Michel</t>
  </si>
  <si>
    <t>DORE</t>
  </si>
  <si>
    <t>La Barrerie</t>
  </si>
  <si>
    <t>Mr &amp; Mme DORE</t>
  </si>
  <si>
    <t xml:space="preserve">Sandrine </t>
  </si>
  <si>
    <t>TESSIER</t>
  </si>
  <si>
    <t>Hunault</t>
  </si>
  <si>
    <t>06.84.22.40.28</t>
  </si>
  <si>
    <t>sandrinetessier@laposte.net</t>
  </si>
  <si>
    <t>Mr &amp; Mme TESSIER</t>
  </si>
  <si>
    <t xml:space="preserve">Daniel </t>
  </si>
  <si>
    <t>6 Rue de viarnes</t>
  </si>
  <si>
    <t>06.88.23.06.31</t>
  </si>
  <si>
    <t>daniel.briot@outlook.fr</t>
  </si>
  <si>
    <t>appt RDC Droit</t>
  </si>
  <si>
    <t>HENRY</t>
  </si>
  <si>
    <t>Rouyon</t>
  </si>
  <si>
    <t>06.69.73.20.32</t>
  </si>
  <si>
    <t>razor35@hotmail.fr</t>
  </si>
  <si>
    <t>Mme HENRY</t>
  </si>
  <si>
    <t>Pierre</t>
  </si>
  <si>
    <t>DESHOMMES</t>
  </si>
  <si>
    <t>Le bois grosdoigt</t>
  </si>
  <si>
    <t>07.86.10.85.47</t>
  </si>
  <si>
    <t>Mr DESHOMMES</t>
  </si>
  <si>
    <t>3 CHANTELOU</t>
  </si>
  <si>
    <t>Mme VERGER</t>
  </si>
  <si>
    <t>02.99.45.86.42</t>
  </si>
  <si>
    <t>FORTIN</t>
  </si>
  <si>
    <t>Henri</t>
  </si>
  <si>
    <t>8 allée de la mercerais</t>
  </si>
  <si>
    <t>St JACQUES DE LA LANDE</t>
  </si>
  <si>
    <t>06.08.95.99.84</t>
  </si>
  <si>
    <t>henri-fortin@wanadoo.fr</t>
  </si>
  <si>
    <t>Mr &amp; Mme FORTIN</t>
  </si>
  <si>
    <t>35136 ST JACQUES DE LA LANDE</t>
  </si>
  <si>
    <t>DENISOT</t>
  </si>
  <si>
    <t>9 rue des mouliniers</t>
  </si>
  <si>
    <t>Sarah</t>
  </si>
  <si>
    <t>06.32.22.12.03</t>
  </si>
  <si>
    <t>sarah.denisot@orange.fr</t>
  </si>
  <si>
    <t>Mr &amp; Mme DENISOT</t>
  </si>
  <si>
    <t>Mr TRIGUEL Tanguy</t>
  </si>
  <si>
    <t>18 bd de la Liberté</t>
  </si>
  <si>
    <t>93320 CHATILLON</t>
  </si>
  <si>
    <t>Mme JARDIN</t>
  </si>
  <si>
    <t>8 Rue du docteur Yves Louvigné</t>
  </si>
  <si>
    <t xml:space="preserve">Appt 3ème étage droit  </t>
  </si>
  <si>
    <t>06.25.35.75.28</t>
  </si>
  <si>
    <t>PORTE</t>
  </si>
  <si>
    <t>Sylvie</t>
  </si>
  <si>
    <t>14 rue Gutemberg</t>
  </si>
  <si>
    <t>06.10.90.44.37</t>
  </si>
  <si>
    <t>sylvie.porte@gmail.com</t>
  </si>
  <si>
    <t>Mr &amp; Mme PORTE</t>
  </si>
  <si>
    <t>HUET</t>
  </si>
  <si>
    <t>6, place Lucie Raymond Aubrac</t>
  </si>
  <si>
    <t>06.14.21.41.42</t>
  </si>
  <si>
    <t>floize35@hotmail.fr</t>
  </si>
  <si>
    <t>Mr &amp; Mme HUET</t>
  </si>
  <si>
    <t>Appat escalier A 3ème étage</t>
  </si>
  <si>
    <t>Maïwenn</t>
  </si>
  <si>
    <t>BAGUER-PICAN</t>
  </si>
  <si>
    <t>07.85.93.01.04</t>
  </si>
  <si>
    <t>dol-bretagne@laforet.com</t>
  </si>
  <si>
    <t>Mme LEMONNIER</t>
  </si>
  <si>
    <t>71, la haute Roche</t>
  </si>
  <si>
    <t>35120 BAGUER-PICAN</t>
  </si>
  <si>
    <t>LEGALL</t>
  </si>
  <si>
    <t>46 rue Albert 1er</t>
  </si>
  <si>
    <t>02.97.40.71.31</t>
  </si>
  <si>
    <t>guylegall56@aol.com</t>
  </si>
  <si>
    <t>Mr LEGALL</t>
  </si>
  <si>
    <t>Jacqueline</t>
  </si>
  <si>
    <t>MONNIER</t>
  </si>
  <si>
    <t>6 rue de la ville es Lemetz</t>
  </si>
  <si>
    <t>02.99.46.74.90</t>
  </si>
  <si>
    <t>monnier.jack@orange.fr</t>
  </si>
  <si>
    <t>Mme MONNIER</t>
  </si>
  <si>
    <t>samuel</t>
  </si>
  <si>
    <t>PICQUET</t>
  </si>
  <si>
    <t>208 rue de Fougères</t>
  </si>
  <si>
    <t>06.72.73.34.02</t>
  </si>
  <si>
    <t>samuel.picquet@live.fr</t>
  </si>
  <si>
    <t>Mr PICQUET</t>
  </si>
  <si>
    <t xml:space="preserve">Appt 3ème étage </t>
  </si>
  <si>
    <t>Annaelle</t>
  </si>
  <si>
    <t>KERHERVE</t>
  </si>
  <si>
    <t>Loche</t>
  </si>
  <si>
    <t>06.30.99.75.14</t>
  </si>
  <si>
    <t>annaelle.kerherve@gmail.com</t>
  </si>
  <si>
    <t>Mme KERHERVE</t>
  </si>
  <si>
    <t>8 Rue jacques Cartier</t>
  </si>
  <si>
    <t>06.81.97.37.52</t>
  </si>
  <si>
    <t>marsylver@wanadoo.fr</t>
  </si>
  <si>
    <t xml:space="preserve">Mr &amp; Mme JEAN </t>
  </si>
  <si>
    <t xml:space="preserve">JEAN </t>
  </si>
  <si>
    <t>Mr &amp; Mme MATHYS Michel</t>
  </si>
  <si>
    <t>19 rue Alexandre DUMAS</t>
  </si>
  <si>
    <t>92000 NANTERRE</t>
  </si>
  <si>
    <t>Mr &amp; Mme SZYMCZAK</t>
  </si>
  <si>
    <t>23 rue des trentes</t>
  </si>
  <si>
    <t>Appt 3ème étage gauche</t>
  </si>
  <si>
    <t>07.81.99.64.77</t>
  </si>
  <si>
    <t>Claude</t>
  </si>
  <si>
    <t>CHAUBO</t>
  </si>
  <si>
    <t>1 rue d'Armor</t>
  </si>
  <si>
    <t>06.03.16.91.65</t>
  </si>
  <si>
    <t>claude.chaubo@laposte.net</t>
  </si>
  <si>
    <t>Mr &amp; Mme CHAUBO</t>
  </si>
  <si>
    <t>La Rabine</t>
  </si>
  <si>
    <t>06.24.59.08.15</t>
  </si>
  <si>
    <t>ludivineguerin@orange.fr</t>
  </si>
  <si>
    <t>Mr &amp; Mme GUERIN</t>
  </si>
  <si>
    <t>Jean-Michel</t>
  </si>
  <si>
    <t>07.61.71.23.22</t>
  </si>
  <si>
    <t>lebreton.jean-michel@orange.fr</t>
  </si>
  <si>
    <t>Mr &amp; Mme LEBRETON</t>
  </si>
  <si>
    <t>7 Allée de la Lande</t>
  </si>
  <si>
    <t>LE CALVEZ</t>
  </si>
  <si>
    <t>22  le chesnot</t>
  </si>
  <si>
    <t>02.99.45.25.34</t>
  </si>
  <si>
    <t>Mme LE CALVEZ</t>
  </si>
  <si>
    <t>Mr COME</t>
  </si>
  <si>
    <t>11 rue Aurélie Neumours</t>
  </si>
  <si>
    <t>Appt 1er droit disgicode n°103</t>
  </si>
  <si>
    <t>06.42.18.62.12 - 06.14.96.08.30</t>
  </si>
  <si>
    <t>Mr &amp; Mme LEMOING</t>
  </si>
  <si>
    <t>28 rue des Ajoncs</t>
  </si>
  <si>
    <t>56300 PONTIVY</t>
  </si>
  <si>
    <t>3 allée Jean Guihéry</t>
  </si>
  <si>
    <t xml:space="preserve">Appt 1er gauche  </t>
  </si>
  <si>
    <t>GICQUEL</t>
  </si>
  <si>
    <t>priss.gic@orange.fr</t>
  </si>
  <si>
    <t>2 allée de l'ormel</t>
  </si>
  <si>
    <t>06.72.21.98.83</t>
  </si>
  <si>
    <t>Mr &amp; Mme GICQUEL</t>
  </si>
  <si>
    <t>Mr LE DOARE Nicolas</t>
  </si>
  <si>
    <t>20 hameau di Kerampennec</t>
  </si>
  <si>
    <t>29940 LA FORET FOUESNANT</t>
  </si>
  <si>
    <t>Mr GAIGNON</t>
  </si>
  <si>
    <t>18, rue Georges Brassens</t>
  </si>
  <si>
    <t>appt RDC D18</t>
  </si>
  <si>
    <t>06.75.94.76.28</t>
  </si>
  <si>
    <t>LE BOULAIRE  / GEFFROY</t>
  </si>
  <si>
    <t>ZAC de l'Ise Lot n°65</t>
  </si>
  <si>
    <t>NOYAL CHATILLON</t>
  </si>
  <si>
    <t>06.50.71.21.28</t>
  </si>
  <si>
    <t>celine.geffroy@outlook.com</t>
  </si>
  <si>
    <t>Mr LE BOULAIRE &amp; Mme GEFFROY</t>
  </si>
  <si>
    <t>35230 NOYAL CHATILLON</t>
  </si>
  <si>
    <t>NET WASH AUTO</t>
  </si>
  <si>
    <t>LETESTU</t>
  </si>
  <si>
    <t>07.86.01.26.77</t>
  </si>
  <si>
    <t>letestunettoyage@sfr.fr</t>
  </si>
  <si>
    <t>ZA de la billiais</t>
  </si>
  <si>
    <t>Station de lavage</t>
  </si>
  <si>
    <t>Le Pron</t>
  </si>
  <si>
    <t>SAS JMD IMMO PROVOST</t>
  </si>
  <si>
    <t>17 Bd de la Josserie</t>
  </si>
  <si>
    <t>Mme VALLEE</t>
  </si>
  <si>
    <t>1 rue le petit cheval</t>
  </si>
  <si>
    <t>06.88.84.28.60</t>
  </si>
  <si>
    <t>Concept deko</t>
  </si>
  <si>
    <t>5 rue de la libération</t>
  </si>
  <si>
    <t>02.99.54.00.36</t>
  </si>
  <si>
    <t>LESCOAT</t>
  </si>
  <si>
    <t>21 L'oliverie</t>
  </si>
  <si>
    <t>06.83.50.68.67</t>
  </si>
  <si>
    <t>Gérard</t>
  </si>
  <si>
    <t>lescoat.gerard@neuf.fr</t>
  </si>
  <si>
    <t>35250 ST SULPICE LA FORET</t>
  </si>
  <si>
    <t>36 bis rue de la libération</t>
  </si>
  <si>
    <t>BECHEREL</t>
  </si>
  <si>
    <t>06.74.93.50.11</t>
  </si>
  <si>
    <t>Dominique</t>
  </si>
  <si>
    <t>35190 BECHEREL</t>
  </si>
  <si>
    <t>VERGOS</t>
  </si>
  <si>
    <t>dominique.vergos@laposte.net</t>
  </si>
  <si>
    <t>Mme VERGOS</t>
  </si>
  <si>
    <t>Maryse</t>
  </si>
  <si>
    <t>BESNARD</t>
  </si>
  <si>
    <t>La Brohinière</t>
  </si>
  <si>
    <t>06.45.46.35.15</t>
  </si>
  <si>
    <t>maryseotti@hotmail.fr</t>
  </si>
  <si>
    <t>Mr &amp; Mme BESNARD</t>
  </si>
  <si>
    <t>35360 MONTAUBAN de BRETAGNE</t>
  </si>
  <si>
    <t>06.61.94.08.19</t>
  </si>
  <si>
    <t>stephane.lucas79@sfr.fr</t>
  </si>
  <si>
    <t>Mr LUCAS</t>
  </si>
  <si>
    <t>GATEL</t>
  </si>
  <si>
    <t>1 Square Henri Mabile</t>
  </si>
  <si>
    <t>06.25.07.64.65</t>
  </si>
  <si>
    <t>pierrick.gatel@dbmail.com</t>
  </si>
  <si>
    <t>Mr &amp; Mme GATEL</t>
  </si>
  <si>
    <t>Immeuble</t>
  </si>
  <si>
    <t>Maxime</t>
  </si>
  <si>
    <t>PAWLOWSKI</t>
  </si>
  <si>
    <t>12 rue de Brest</t>
  </si>
  <si>
    <t>06.74.14.12.26</t>
  </si>
  <si>
    <t>Mr PAWLOWSKI</t>
  </si>
  <si>
    <t>maxime.pawlowski@hotmail.fr</t>
  </si>
  <si>
    <t>Murella</t>
  </si>
  <si>
    <t>MOURA</t>
  </si>
  <si>
    <t>17 rue de l'abbaye</t>
  </si>
  <si>
    <t>VERN/SEICHE</t>
  </si>
  <si>
    <t>06.63.64.76.88</t>
  </si>
  <si>
    <t>ocmtoiture@gmail.com</t>
  </si>
  <si>
    <t>Mme MOURA</t>
  </si>
  <si>
    <t>35770 VERN / SEICHE</t>
  </si>
  <si>
    <t>LES JARDINS D'EMILIE</t>
  </si>
  <si>
    <t xml:space="preserve">DENIS </t>
  </si>
  <si>
    <t>11 rue les landelles Z-I SUD EST</t>
  </si>
  <si>
    <t>02.99.53.39.06 - 06.61.44.12.73</t>
  </si>
  <si>
    <t>directionjde@gmail.com</t>
  </si>
  <si>
    <t>Mme GUILLAUDEUX</t>
  </si>
  <si>
    <t>jde.creche@gmail.com</t>
  </si>
  <si>
    <t>Crèche de la cité judiciaire</t>
  </si>
  <si>
    <t>10 Mail Anne-Catherine</t>
  </si>
  <si>
    <t>LES JARDINS D'EMILIE "Micro-crèche"</t>
  </si>
  <si>
    <t>PASQUIOU</t>
  </si>
  <si>
    <t>285 chemin de soleta</t>
  </si>
  <si>
    <t>05.59.31.62.13 - 06.18.38.17.06</t>
  </si>
  <si>
    <t>lamascotte@sfr.fr</t>
  </si>
  <si>
    <t>Mr &amp; Mme PASQUIOU</t>
  </si>
  <si>
    <t>64990 MOUGUERRE</t>
  </si>
  <si>
    <t>MOUGUERRE</t>
  </si>
  <si>
    <t>18 le bois aux moines</t>
  </si>
  <si>
    <t>Mr RIALLANT</t>
  </si>
  <si>
    <t>Appt 4ème gauche n°401</t>
  </si>
  <si>
    <t>84 avenue Mail Mitterrand</t>
  </si>
  <si>
    <t>2, allée de Navarre</t>
  </si>
  <si>
    <t>Appt 3ème à gauche</t>
  </si>
  <si>
    <t>6 rue la cour frémur</t>
  </si>
  <si>
    <t>02.99.68.04.62</t>
  </si>
  <si>
    <t>Mme DENOUAL</t>
  </si>
  <si>
    <t>PR350</t>
  </si>
  <si>
    <t>PR351</t>
  </si>
  <si>
    <t>PR352</t>
  </si>
  <si>
    <t>PR353</t>
  </si>
  <si>
    <t>PR354</t>
  </si>
  <si>
    <t>PR355</t>
  </si>
  <si>
    <t>PR356</t>
  </si>
  <si>
    <t>PR357</t>
  </si>
  <si>
    <t>PR358</t>
  </si>
  <si>
    <t>PR359</t>
  </si>
  <si>
    <t>PR360</t>
  </si>
  <si>
    <t>PR361</t>
  </si>
  <si>
    <t>PR362</t>
  </si>
  <si>
    <t>PR363</t>
  </si>
  <si>
    <t>PR364</t>
  </si>
  <si>
    <t>PR365</t>
  </si>
  <si>
    <t>PR366</t>
  </si>
  <si>
    <t>PR367</t>
  </si>
  <si>
    <t>PR368</t>
  </si>
  <si>
    <t>PR369</t>
  </si>
  <si>
    <t>PR370</t>
  </si>
  <si>
    <t>PR371</t>
  </si>
  <si>
    <t>PR372</t>
  </si>
  <si>
    <t>PR373</t>
  </si>
  <si>
    <t>PR374</t>
  </si>
  <si>
    <t>PR375</t>
  </si>
  <si>
    <t>PR376</t>
  </si>
  <si>
    <t>PR377</t>
  </si>
  <si>
    <t>PR378</t>
  </si>
  <si>
    <t>PR379</t>
  </si>
  <si>
    <t>PR380</t>
  </si>
  <si>
    <t>PR381</t>
  </si>
  <si>
    <t>PR382</t>
  </si>
  <si>
    <t>PR383</t>
  </si>
  <si>
    <t>PR384</t>
  </si>
  <si>
    <t>PR385</t>
  </si>
  <si>
    <t>PR386</t>
  </si>
  <si>
    <t>PR387</t>
  </si>
  <si>
    <t>PR388</t>
  </si>
  <si>
    <t>PR389</t>
  </si>
  <si>
    <t>PR390</t>
  </si>
  <si>
    <t>PR391</t>
  </si>
  <si>
    <t>PR392</t>
  </si>
  <si>
    <t>PR393</t>
  </si>
  <si>
    <t>PR394</t>
  </si>
  <si>
    <t>DURE</t>
  </si>
  <si>
    <t>3 rue de la touche</t>
  </si>
  <si>
    <t>02.99.45.25.18</t>
  </si>
  <si>
    <t>Mr et Mme DURE</t>
  </si>
  <si>
    <t>NICOL</t>
  </si>
  <si>
    <t>pnicol@cnr-construction.fr</t>
  </si>
  <si>
    <t>Mr &amp; Mme NICOL</t>
  </si>
  <si>
    <t>06.17.23.80.01</t>
  </si>
  <si>
    <t>FAISANT</t>
  </si>
  <si>
    <t>2 le cordon blanc</t>
  </si>
  <si>
    <t>06.30.33.65.86</t>
  </si>
  <si>
    <t>catherinef66@laposte.net</t>
  </si>
  <si>
    <t>Mme FAISANT</t>
  </si>
  <si>
    <t>1 rue Pierre Lemaitre</t>
  </si>
  <si>
    <t>Frédéric</t>
  </si>
  <si>
    <t>CHAPPEE</t>
  </si>
  <si>
    <t>2 la croix brisée</t>
  </si>
  <si>
    <t>ST CHRISTOPHE DE VALAINS</t>
  </si>
  <si>
    <t>06.85.11.13.85</t>
  </si>
  <si>
    <t>frederic.chappee01@gmail.com</t>
  </si>
  <si>
    <t>Mr CHAPPEE</t>
  </si>
  <si>
    <t>35140 St CHRISTOPHE DE VALAINS</t>
  </si>
  <si>
    <t>9 Brais</t>
  </si>
  <si>
    <t>35490 VIEUX VY / COUESNON</t>
  </si>
  <si>
    <t>Mr TOULARASTEL</t>
  </si>
  <si>
    <t>6A, Impasse Adolphe Orain</t>
  </si>
  <si>
    <t>Appt 3ème gauche</t>
  </si>
  <si>
    <t>06.70.16.57.56</t>
  </si>
  <si>
    <t>Nicolas</t>
  </si>
  <si>
    <t>ZA la Teillais - Rue José Bélamy</t>
  </si>
  <si>
    <t>06.45.56.40.12</t>
  </si>
  <si>
    <t>jlucprovost@gmail.com</t>
  </si>
  <si>
    <t>Mr Nicolas PROVOST</t>
  </si>
  <si>
    <t>35742 PACE</t>
  </si>
  <si>
    <t>144 rue de St Hélier</t>
  </si>
  <si>
    <t>Appt rdc au fond de la cour</t>
  </si>
  <si>
    <t>GARADI</t>
  </si>
  <si>
    <t>4 rue de la ville-es-lemetz</t>
  </si>
  <si>
    <t>02.99.46.74.75</t>
  </si>
  <si>
    <t>Mme GARADI</t>
  </si>
  <si>
    <t>Mr KAMPSCHOER</t>
  </si>
  <si>
    <t>27 rue Nantaise</t>
  </si>
  <si>
    <t>Appt 3ème étage fond droit</t>
  </si>
  <si>
    <t>MASSICOT</t>
  </si>
  <si>
    <t>Alexandre</t>
  </si>
  <si>
    <t>123 bis quai Aristide Briand</t>
  </si>
  <si>
    <t>06.77.78.73.81</t>
  </si>
  <si>
    <t>massicot.alexandre@gmail.com</t>
  </si>
  <si>
    <t>Mr MASSICOT</t>
  </si>
  <si>
    <t>Appt 10ème étage</t>
  </si>
  <si>
    <t>WC PUBLIC Place Jean PROVOST</t>
  </si>
  <si>
    <t>Salle Espace Ille &amp; Donac</t>
  </si>
  <si>
    <t>Salle polyvalante</t>
  </si>
  <si>
    <t>Rue de la corderie</t>
  </si>
  <si>
    <t>La Pouletière</t>
  </si>
  <si>
    <t>GUIPEL</t>
  </si>
  <si>
    <t>02.99.69.76.41</t>
  </si>
  <si>
    <t>Mme GUERIN</t>
  </si>
  <si>
    <t>35440 GUIPEL</t>
  </si>
  <si>
    <t>Ferme habitation</t>
  </si>
  <si>
    <t>AGENCE COGIR LE RHEU</t>
  </si>
  <si>
    <t>CHAMS</t>
  </si>
  <si>
    <t>06.24.94.73.05</t>
  </si>
  <si>
    <t>bruno.chams@cogir.fr</t>
  </si>
  <si>
    <t>Mme DE LA BOUERE</t>
  </si>
  <si>
    <t>36 rue Paul Verlaine</t>
  </si>
  <si>
    <t>53500 VITRE</t>
  </si>
  <si>
    <t>06.04.51.10.10</t>
  </si>
  <si>
    <t>valerie.delabouere@sfr.fr</t>
  </si>
  <si>
    <t>2 résidence du clos joury</t>
  </si>
  <si>
    <t>LEFEUVRE</t>
  </si>
  <si>
    <t>Irene</t>
  </si>
  <si>
    <t>45 au vieux bourg</t>
  </si>
  <si>
    <t>06.60.59.53.68</t>
  </si>
  <si>
    <t>irene.lefeuvre@gmail.com</t>
  </si>
  <si>
    <t>Mr &amp; Mme LEFEUVRE</t>
  </si>
  <si>
    <t>CONAN</t>
  </si>
  <si>
    <t>2 rue Agaces</t>
  </si>
  <si>
    <t>06.01.78.40.00</t>
  </si>
  <si>
    <t>fconan35@gmail.com</t>
  </si>
  <si>
    <t>Mr &amp; Mme CONAN</t>
  </si>
  <si>
    <t>Studio 1er étage</t>
  </si>
  <si>
    <t>33 Rue de Rennes</t>
  </si>
  <si>
    <t>Mr &amp; Mme DUVAL</t>
  </si>
  <si>
    <t>02.99.61.70.79 - 06.72.60.83.32</t>
  </si>
  <si>
    <t>2 allée St Colomban</t>
  </si>
  <si>
    <t>Appt RDC fond</t>
  </si>
  <si>
    <t>ROUSSEAU</t>
  </si>
  <si>
    <t>Guy</t>
  </si>
  <si>
    <t>1A Av Charles de gaulle</t>
  </si>
  <si>
    <t>06.52.89.72.32</t>
  </si>
  <si>
    <t>poinphil@hotmail.fr</t>
  </si>
  <si>
    <t>Mr ROUSSEAU</t>
  </si>
  <si>
    <t>GALLEE</t>
  </si>
  <si>
    <t>35 le grand clos</t>
  </si>
  <si>
    <t>ST BRIEUC DES IFFS</t>
  </si>
  <si>
    <t>06.37.65.53.43</t>
  </si>
  <si>
    <t>dandag35@hotmail.fr</t>
  </si>
  <si>
    <t>Mr &amp; Mme GALLEE</t>
  </si>
  <si>
    <t>35630 ST BRIEUC DES IFFS</t>
  </si>
  <si>
    <t>21 Mail François Mitterrand</t>
  </si>
  <si>
    <t>Appt C n°12</t>
  </si>
  <si>
    <t>ZIMMERMANN</t>
  </si>
  <si>
    <t>1 rue de l'horloge</t>
  </si>
  <si>
    <t>06.71.60.11.43</t>
  </si>
  <si>
    <t>alain.zimm.miriam@laposte.net</t>
  </si>
  <si>
    <t>Mr ZIMMERMANN</t>
  </si>
  <si>
    <t>Appt 1er à gauche au fond</t>
  </si>
  <si>
    <t>Marie</t>
  </si>
  <si>
    <t>DE BOCK</t>
  </si>
  <si>
    <t>2 rue des rameaux</t>
  </si>
  <si>
    <t>SEVIGNAC</t>
  </si>
  <si>
    <t>06.14.72.18.64</t>
  </si>
  <si>
    <t>alain.debock@hotmail.fr</t>
  </si>
  <si>
    <t>Mme DE BOCK</t>
  </si>
  <si>
    <t>22250 SEVIGNAC</t>
  </si>
  <si>
    <t>LECOQ</t>
  </si>
  <si>
    <t>9 rue Adolphe Orain</t>
  </si>
  <si>
    <t>06.16.94.80.87</t>
  </si>
  <si>
    <t>azeline.lecoq@gmail.com</t>
  </si>
  <si>
    <t>Mme LECOQ</t>
  </si>
  <si>
    <t>Christiane</t>
  </si>
  <si>
    <t>POLLET</t>
  </si>
  <si>
    <t>2 allée du stade</t>
  </si>
  <si>
    <t>02.99.68.88.11</t>
  </si>
  <si>
    <t>cppollet@free.fr</t>
  </si>
  <si>
    <t>Mr &amp; Mme POLLET</t>
  </si>
  <si>
    <t>Mr LARDOUX</t>
  </si>
  <si>
    <t>Appt 2ème gauche</t>
  </si>
  <si>
    <t>35001 RENNES</t>
  </si>
  <si>
    <t>06.10.82.45.07</t>
  </si>
  <si>
    <t>MAIRIE DE QUEBRIAC</t>
  </si>
  <si>
    <t>Daniel</t>
  </si>
  <si>
    <t>GENDROT</t>
  </si>
  <si>
    <t>5 rue de la liberté</t>
  </si>
  <si>
    <t>02.99.68.03.52</t>
  </si>
  <si>
    <t>mairie@quebriac.fr</t>
  </si>
  <si>
    <t>Maire de Québriac</t>
  </si>
  <si>
    <t>rue des dames</t>
  </si>
  <si>
    <t>22270 JUGON-LES6LACS</t>
  </si>
  <si>
    <t>Bureaux</t>
  </si>
  <si>
    <t>DEJUCQ - RAINSFORD</t>
  </si>
  <si>
    <t>2 rue Baudelaire</t>
  </si>
  <si>
    <t>06.63.47.21.78</t>
  </si>
  <si>
    <t>nathalie.dejucq-rainsford@inserm.fr</t>
  </si>
  <si>
    <t>Mr &amp; Mme DEJUCQ - RAINSFORD</t>
  </si>
  <si>
    <t>Patrice</t>
  </si>
  <si>
    <t>RIVA</t>
  </si>
  <si>
    <t>35 Boulevard du Portugal</t>
  </si>
  <si>
    <t>07.86.93.30.53</t>
  </si>
  <si>
    <t>p.riva@orange.fr</t>
  </si>
  <si>
    <t>Mr &amp; Mme RIVA</t>
  </si>
  <si>
    <t>appt 2ème étage</t>
  </si>
  <si>
    <t>SQUARE HABITAT BRETAGNE</t>
  </si>
  <si>
    <t>Marie-Noëlle</t>
  </si>
  <si>
    <t>RAMBAUD</t>
  </si>
  <si>
    <t>5 rue Nicéphore Niepce</t>
  </si>
  <si>
    <t>02.99.59.52.88</t>
  </si>
  <si>
    <t>marie-noelle.rambaud@squarehabitat.fr</t>
  </si>
  <si>
    <t>Mr CHERAMY</t>
  </si>
  <si>
    <t>150 rue de Vern</t>
  </si>
  <si>
    <t>appt 3ème étage N°304</t>
  </si>
  <si>
    <t>06.52.67.94.91</t>
  </si>
  <si>
    <t>Gerard</t>
  </si>
  <si>
    <t>VIROT</t>
  </si>
  <si>
    <t>6 allée Vincent d'Indy</t>
  </si>
  <si>
    <t>22.lys@laposte.net</t>
  </si>
  <si>
    <t>Mr &amp; Mme VIROT</t>
  </si>
  <si>
    <t>06.68.28.29.88</t>
  </si>
  <si>
    <t>74a rue de Paris</t>
  </si>
  <si>
    <t>35069 RENNES</t>
  </si>
  <si>
    <t>Jean Philippe</t>
  </si>
  <si>
    <t>LECLERC</t>
  </si>
  <si>
    <t>2 rue du bas bourg</t>
  </si>
  <si>
    <t>TREFFENDEL</t>
  </si>
  <si>
    <t>06.72.70.94.49</t>
  </si>
  <si>
    <t>jp35200@hotmail.fr</t>
  </si>
  <si>
    <t>Mr LECLERC</t>
  </si>
  <si>
    <t>35380 TREFFENDEL</t>
  </si>
  <si>
    <t>LES MONOMANIES</t>
  </si>
  <si>
    <t>134 avenue du Gl LECLERC</t>
  </si>
  <si>
    <t xml:space="preserve">02.21.07.65.56 </t>
  </si>
  <si>
    <t>lesmonomanies@gmail.com</t>
  </si>
  <si>
    <t>Mme BOURGAN</t>
  </si>
  <si>
    <t>8 rue martenot</t>
  </si>
  <si>
    <t xml:space="preserve">appt </t>
  </si>
  <si>
    <t>HATLAS EXPORT</t>
  </si>
  <si>
    <t>Gaetan</t>
  </si>
  <si>
    <t>HARDY</t>
  </si>
  <si>
    <t>02.99.66.04.66</t>
  </si>
  <si>
    <t>gaetan.hardy@atlasexport.com</t>
  </si>
  <si>
    <t>AGENCE DU PALAIS</t>
  </si>
  <si>
    <t>METEIER</t>
  </si>
  <si>
    <t>Karine</t>
  </si>
  <si>
    <t>23 rue St Georges</t>
  </si>
  <si>
    <t>02.99.63.08.09</t>
  </si>
  <si>
    <t>agence.du.palais.35@gmail.com</t>
  </si>
  <si>
    <t>Mr CARLUER YVON</t>
  </si>
  <si>
    <t>Kernaman</t>
  </si>
  <si>
    <t>22420 TREGRON</t>
  </si>
  <si>
    <t>28 rue St Georges</t>
  </si>
  <si>
    <t>Studio RDC</t>
  </si>
  <si>
    <t>AGENCE GUENNO</t>
  </si>
  <si>
    <t>Solène</t>
  </si>
  <si>
    <t>FLEURY</t>
  </si>
  <si>
    <t>6 place des Lices</t>
  </si>
  <si>
    <t>02.22.91.01.11</t>
  </si>
  <si>
    <t>guennolocation@gmail.com</t>
  </si>
  <si>
    <t>Mr FREAR</t>
  </si>
  <si>
    <t>Mr ESCURIOL</t>
  </si>
  <si>
    <t>3 rue St Louis</t>
  </si>
  <si>
    <t>06.82.53.90.81</t>
  </si>
  <si>
    <t>DLJ-GESTION</t>
  </si>
  <si>
    <t>Angélique</t>
  </si>
  <si>
    <t>MALLARD</t>
  </si>
  <si>
    <t>37 Av Jean Jaurès</t>
  </si>
  <si>
    <t>02.99.16.54.45</t>
  </si>
  <si>
    <t>angelique.mallard@dlj-gestion.fr</t>
  </si>
  <si>
    <t>Résidence COTE DOCK</t>
  </si>
  <si>
    <t>49 quai Duguay Trouin</t>
  </si>
  <si>
    <t>GUY HOQUET</t>
  </si>
  <si>
    <t>NIOBE</t>
  </si>
  <si>
    <t>40 grande rue des stuarts</t>
  </si>
  <si>
    <t>02.30.88.23.82</t>
  </si>
  <si>
    <t>doldebretagne@guyhoquet.com</t>
  </si>
  <si>
    <t>Mr MOREL</t>
  </si>
  <si>
    <t>14bis rue des Carmes</t>
  </si>
  <si>
    <t>14 rue des Carmes</t>
  </si>
  <si>
    <t>Arrière du bat 1er étage</t>
  </si>
  <si>
    <t>Mme TREMORIN</t>
  </si>
  <si>
    <t>4bis Aristide Briand</t>
  </si>
  <si>
    <t>35121 DOL de BRETAGNE</t>
  </si>
  <si>
    <t>32 La Rabine</t>
  </si>
  <si>
    <t>Résidence 2 rue Danycan</t>
  </si>
  <si>
    <t>2 rue Danycan</t>
  </si>
  <si>
    <t>JEORT</t>
  </si>
  <si>
    <t>7 rue Poullain du parc</t>
  </si>
  <si>
    <t>06.82.17.93.99</t>
  </si>
  <si>
    <t>fabien.pineau.75@gmail.com</t>
  </si>
  <si>
    <t>Mme JEORT</t>
  </si>
  <si>
    <t>4éme étage gauche</t>
  </si>
  <si>
    <t>LE GALL</t>
  </si>
  <si>
    <t>8 rue Mirel</t>
  </si>
  <si>
    <t>02.99.68.08.66</t>
  </si>
  <si>
    <t>legallr@neuf.fr</t>
  </si>
  <si>
    <t>Mr &amp; Mme LE GALL</t>
  </si>
  <si>
    <t>Monique</t>
  </si>
  <si>
    <t>THOUVENIN</t>
  </si>
  <si>
    <t>6 Mail Anne Chaterine</t>
  </si>
  <si>
    <t>06.22.38.66.56</t>
  </si>
  <si>
    <t>monique_thouv@yahoo.fr</t>
  </si>
  <si>
    <t>Mme THOUVENEIN</t>
  </si>
  <si>
    <t>7éme étage droit</t>
  </si>
  <si>
    <t xml:space="preserve">BERNARD </t>
  </si>
  <si>
    <t>42 Rés le domaine des chênes</t>
  </si>
  <si>
    <t>jmb.dj.bzh@gmail.com</t>
  </si>
  <si>
    <t>Mr &amp; Mme BERNARD</t>
  </si>
  <si>
    <t>06.21.35.64.77</t>
  </si>
  <si>
    <t>ROBIN</t>
  </si>
  <si>
    <t>63 rue Nationale</t>
  </si>
  <si>
    <t>02.99.45.26.01</t>
  </si>
  <si>
    <t>nico.hardy35190@orange.fr</t>
  </si>
  <si>
    <t>Mme ROBIN</t>
  </si>
  <si>
    <t>MAIRIE DES IFFS</t>
  </si>
  <si>
    <t>DAUGAN</t>
  </si>
  <si>
    <t>3 place de la mairie</t>
  </si>
  <si>
    <t>02.99.45.83.69</t>
  </si>
  <si>
    <t>contact@mairelesiffs.fr</t>
  </si>
  <si>
    <t>Coordinateur de travaux</t>
  </si>
  <si>
    <t>Mr FOURNIER</t>
  </si>
  <si>
    <t>11 rue des Lilas</t>
  </si>
  <si>
    <t>5 rue Ville pépin</t>
  </si>
  <si>
    <t>PR395</t>
  </si>
  <si>
    <t>PR396</t>
  </si>
  <si>
    <t>PR397</t>
  </si>
  <si>
    <t>PR398</t>
  </si>
  <si>
    <t>PR399</t>
  </si>
  <si>
    <t>PR400</t>
  </si>
  <si>
    <t>PR401</t>
  </si>
  <si>
    <t>PR402</t>
  </si>
  <si>
    <t>PR403</t>
  </si>
  <si>
    <t>PR404</t>
  </si>
  <si>
    <t>Mélanie</t>
  </si>
  <si>
    <t>LIEGEAS</t>
  </si>
  <si>
    <t>melanie.liegeas@dlj-gestion.fr</t>
  </si>
  <si>
    <t>Rés KER SAO</t>
  </si>
  <si>
    <t>14 av des pins</t>
  </si>
  <si>
    <t>4 B rue Lariboisière</t>
  </si>
  <si>
    <t>35235 THORIGNE FOUILLARD</t>
  </si>
  <si>
    <t>DRAGON</t>
  </si>
  <si>
    <t>3 allée de la fondation</t>
  </si>
  <si>
    <t>06.76.40.42.45</t>
  </si>
  <si>
    <t>patrick.dragon@orange.fr</t>
  </si>
  <si>
    <t>Mr &amp; Mme DRAGON</t>
  </si>
  <si>
    <t xml:space="preserve">ADMR TINTENIAC </t>
  </si>
  <si>
    <t>GRIFFE</t>
  </si>
  <si>
    <t>16 lot les prunus</t>
  </si>
  <si>
    <t>02.99.66.89.93</t>
  </si>
  <si>
    <t>patagriffe@hotmail.fr</t>
  </si>
  <si>
    <t>Mr &amp; Mme GRIFFE</t>
  </si>
  <si>
    <t>AGENCE CHATEAUBRIAND DOL</t>
  </si>
  <si>
    <t>FERMENTEL</t>
  </si>
  <si>
    <t>21 rue des Stuarts</t>
  </si>
  <si>
    <t>02.99.48.48.48</t>
  </si>
  <si>
    <t>dol@cabinetchateaubriand.com</t>
  </si>
  <si>
    <t>12 rue des Terres Veuvas</t>
  </si>
  <si>
    <t>1er étage fond a gauche</t>
  </si>
  <si>
    <t>35730 PLEURTUIT</t>
  </si>
  <si>
    <t>06.64.17.38.91</t>
  </si>
  <si>
    <t>SCORDIA</t>
  </si>
  <si>
    <t>86 Rés Elysé 2</t>
  </si>
  <si>
    <t>07.82.70.03.26</t>
  </si>
  <si>
    <t>scordia.vincent@free.fr</t>
  </si>
  <si>
    <t>Mr SCORDIA</t>
  </si>
  <si>
    <t>78170 LA CELLE ST CLOUD</t>
  </si>
  <si>
    <t>LA CELLE ST COUD</t>
  </si>
  <si>
    <t>3 place du Val</t>
  </si>
  <si>
    <t>CHARBONNEL</t>
  </si>
  <si>
    <t>4 rue Pierre LEMAITTRE</t>
  </si>
  <si>
    <t>02.99.68.13.06</t>
  </si>
  <si>
    <t>charbonnelbrigitte@gmail.com</t>
  </si>
  <si>
    <t>Mme CHARBONNEL</t>
  </si>
  <si>
    <t>ROMESTANT</t>
  </si>
  <si>
    <t>24 Grand Bois</t>
  </si>
  <si>
    <t>06.07.18.16.65</t>
  </si>
  <si>
    <t>mehari.gr@gmail.com</t>
  </si>
  <si>
    <t>Mr &amp; Mme ROMESTANT</t>
  </si>
  <si>
    <t>Samantha</t>
  </si>
  <si>
    <t>PLEURTUIT</t>
  </si>
  <si>
    <t>samantha.goudet@gmail.com</t>
  </si>
  <si>
    <t>Mme GODET</t>
  </si>
  <si>
    <t>Mr PENCOLE</t>
  </si>
  <si>
    <t>Mme LE VELLY</t>
  </si>
  <si>
    <t>3 rue du docteur louvigné</t>
  </si>
  <si>
    <t>06.62.49.77.47</t>
  </si>
  <si>
    <t>Ludovic</t>
  </si>
  <si>
    <t>LEROY</t>
  </si>
  <si>
    <t>6 chemin du ruant</t>
  </si>
  <si>
    <t>06.70.48.56.43</t>
  </si>
  <si>
    <t>Mr LEROY</t>
  </si>
  <si>
    <t>ludo_pace@hotmail.fr</t>
  </si>
  <si>
    <t>CIMEO</t>
  </si>
  <si>
    <t xml:space="preserve">François </t>
  </si>
  <si>
    <t>Parc d'activité des 4 routes</t>
  </si>
  <si>
    <t>06.66.61.66.45</t>
  </si>
  <si>
    <t>Etude BODIN-BERTEL</t>
  </si>
  <si>
    <t>Rue Ransbach Baumbach</t>
  </si>
  <si>
    <t>Forfait de peinture sur tuyauterie cuivre ou pvc</t>
  </si>
  <si>
    <t>Préparation de toutes les plinthes, 2 couches de peinture en blanc</t>
  </si>
  <si>
    <t>Mise en lasure de l'escalier en 3 couches CETABOIS</t>
  </si>
  <si>
    <t>Lavage haute pression des dessous de toit, ponçage, préparation du support</t>
  </si>
  <si>
    <t>Peinture des dessous de toit sur corbelais en 2 couches de peinture</t>
  </si>
  <si>
    <t>Plafond horizontal avec BA13 standard sur F530</t>
  </si>
  <si>
    <t>Forfait de protection et de nettoyage du chantier</t>
  </si>
  <si>
    <t>Plus-value cage d'escalier et puit de lumière</t>
  </si>
  <si>
    <t>Résidence de la Chesnaie</t>
  </si>
  <si>
    <t>21 rue de la Chesnaie</t>
  </si>
  <si>
    <t>CROIX ROUGE</t>
  </si>
  <si>
    <t>Charlène</t>
  </si>
  <si>
    <t>10 André Yvonne Maigné</t>
  </si>
  <si>
    <t>02.23.46.48.31</t>
  </si>
  <si>
    <t>charlene.caradec@croix-rouge.fr</t>
  </si>
  <si>
    <t>Steeve</t>
  </si>
  <si>
    <t>CHANDI</t>
  </si>
  <si>
    <t>9 Allée des Tilleul</t>
  </si>
  <si>
    <t>06.11.64.10.81</t>
  </si>
  <si>
    <t>sjchandi@gmail.com</t>
  </si>
  <si>
    <t>Mr CHANDI</t>
  </si>
  <si>
    <t>PR405</t>
  </si>
  <si>
    <t>PR406</t>
  </si>
  <si>
    <t>PR407</t>
  </si>
  <si>
    <t>PR408</t>
  </si>
  <si>
    <t>PR409</t>
  </si>
  <si>
    <t>PR410</t>
  </si>
  <si>
    <t>PR411</t>
  </si>
  <si>
    <t>PR412</t>
  </si>
  <si>
    <t>PR413</t>
  </si>
  <si>
    <t>PR414</t>
  </si>
  <si>
    <t>PR415</t>
  </si>
  <si>
    <t>PR416</t>
  </si>
  <si>
    <t>PR417</t>
  </si>
  <si>
    <t>PR418</t>
  </si>
  <si>
    <t>PR419</t>
  </si>
  <si>
    <t>PR420</t>
  </si>
  <si>
    <t>PR421</t>
  </si>
  <si>
    <t>PR422</t>
  </si>
  <si>
    <t>PR423</t>
  </si>
  <si>
    <t>PR424</t>
  </si>
  <si>
    <t>PR425</t>
  </si>
  <si>
    <t>PR426</t>
  </si>
  <si>
    <t>PR427</t>
  </si>
  <si>
    <t>PR428</t>
  </si>
  <si>
    <t>PR429</t>
  </si>
  <si>
    <t>PR430</t>
  </si>
  <si>
    <t>PR431</t>
  </si>
  <si>
    <t>PR432</t>
  </si>
  <si>
    <t>PR433</t>
  </si>
  <si>
    <t>PR434</t>
  </si>
  <si>
    <t>PR435</t>
  </si>
  <si>
    <t>PR436</t>
  </si>
  <si>
    <t>PR437</t>
  </si>
  <si>
    <t>PR438</t>
  </si>
  <si>
    <t>PR439</t>
  </si>
  <si>
    <t>PR440</t>
  </si>
  <si>
    <t>PR441</t>
  </si>
  <si>
    <t>PR442</t>
  </si>
  <si>
    <t>PR443</t>
  </si>
  <si>
    <t>PR444</t>
  </si>
  <si>
    <t>PR445</t>
  </si>
  <si>
    <t>PR446</t>
  </si>
  <si>
    <t>PR447</t>
  </si>
  <si>
    <t>PR448</t>
  </si>
  <si>
    <t>PR449</t>
  </si>
  <si>
    <t>PR450</t>
  </si>
  <si>
    <t>PR451</t>
  </si>
  <si>
    <t>PR452</t>
  </si>
  <si>
    <t>PR453</t>
  </si>
  <si>
    <t>PR454</t>
  </si>
  <si>
    <t>PR455</t>
  </si>
  <si>
    <t>PR456</t>
  </si>
  <si>
    <t>PR457</t>
  </si>
  <si>
    <t>PR458</t>
  </si>
  <si>
    <t>PR459</t>
  </si>
  <si>
    <t>PR460</t>
  </si>
  <si>
    <t>PR461</t>
  </si>
  <si>
    <t>PR462</t>
  </si>
  <si>
    <t>PR463</t>
  </si>
  <si>
    <t>PR464</t>
  </si>
  <si>
    <t>PR465</t>
  </si>
  <si>
    <t>PR466</t>
  </si>
  <si>
    <t>PR467</t>
  </si>
  <si>
    <t>PR468</t>
  </si>
  <si>
    <t>PR469</t>
  </si>
  <si>
    <t>PR470</t>
  </si>
  <si>
    <t>PR471</t>
  </si>
  <si>
    <t>PR472</t>
  </si>
  <si>
    <t>PR473</t>
  </si>
  <si>
    <t>PR474</t>
  </si>
  <si>
    <t>PR475</t>
  </si>
  <si>
    <t>PR476</t>
  </si>
  <si>
    <t>PR477</t>
  </si>
  <si>
    <t>PR478</t>
  </si>
  <si>
    <t>PR479</t>
  </si>
  <si>
    <t>PR480</t>
  </si>
  <si>
    <t>PR481</t>
  </si>
  <si>
    <t>PR482</t>
  </si>
  <si>
    <t>PR483</t>
  </si>
  <si>
    <t>PR484</t>
  </si>
  <si>
    <t>PR485</t>
  </si>
  <si>
    <t>PR486</t>
  </si>
  <si>
    <t>PR487</t>
  </si>
  <si>
    <t>PR488</t>
  </si>
  <si>
    <t>PR489</t>
  </si>
  <si>
    <t>PR490</t>
  </si>
  <si>
    <t>PR491</t>
  </si>
  <si>
    <t>PR492</t>
  </si>
  <si>
    <t>PR493</t>
  </si>
  <si>
    <t>PR494</t>
  </si>
  <si>
    <t>PR495</t>
  </si>
  <si>
    <t>PR496</t>
  </si>
  <si>
    <t>PR497</t>
  </si>
  <si>
    <t>PR498</t>
  </si>
  <si>
    <t>PR499</t>
  </si>
  <si>
    <t>LOGNONE</t>
  </si>
  <si>
    <t>1 Rue Marin Marie</t>
  </si>
  <si>
    <t>MONTGERMONT</t>
  </si>
  <si>
    <t>02.99.30.04.24</t>
  </si>
  <si>
    <t>armelle.lognone@gmail.com</t>
  </si>
  <si>
    <t>Mme LOGNONE</t>
  </si>
  <si>
    <t>35760 MONTGERMONT</t>
  </si>
  <si>
    <t>2 rue des Forges</t>
  </si>
  <si>
    <t>PEIGNE</t>
  </si>
  <si>
    <t>La prise</t>
  </si>
  <si>
    <t>02.99.66.84.59</t>
  </si>
  <si>
    <t>Mr &amp; Mme PEIGNE</t>
  </si>
  <si>
    <t>35 Rue de la Libération</t>
  </si>
  <si>
    <t>5 rue de la perrière</t>
  </si>
  <si>
    <t>Rés les jardins de l'orhalais</t>
  </si>
  <si>
    <t>9 rue de l'orhalais</t>
  </si>
  <si>
    <t>TRAVERS</t>
  </si>
  <si>
    <t>9 rue de la pleine</t>
  </si>
  <si>
    <t>marytravers35@gmail.com</t>
  </si>
  <si>
    <t>02.99.69.43.06 - 06.83.40.84.05</t>
  </si>
  <si>
    <t>Mme TRAVERS</t>
  </si>
  <si>
    <t>02.99.60.90.00</t>
  </si>
  <si>
    <t>Mr &amp; Mme AIGLE</t>
  </si>
  <si>
    <t>39 Bd du Rougeret</t>
  </si>
  <si>
    <t>22750 St JACUT de la MER</t>
  </si>
  <si>
    <t>Mme TROADEC - Mr BOURBIGOT</t>
  </si>
  <si>
    <t>8, rue de Cintré</t>
  </si>
  <si>
    <t>35630 LE RHEU</t>
  </si>
  <si>
    <t>06.71.74.31.30</t>
  </si>
  <si>
    <t>BOVEL</t>
  </si>
  <si>
    <t>Mr CHAMS</t>
  </si>
  <si>
    <t>35330 BOVEL</t>
  </si>
  <si>
    <t>ROBLOT</t>
  </si>
  <si>
    <t>Simon</t>
  </si>
  <si>
    <t>42 du puit Jacob</t>
  </si>
  <si>
    <t>07.88.00.52.61</t>
  </si>
  <si>
    <t>simon-roblot@hotmail.fr</t>
  </si>
  <si>
    <t>Mr ROBLOT</t>
  </si>
  <si>
    <t>LIFFER</t>
  </si>
  <si>
    <t>Edeline</t>
  </si>
  <si>
    <t>18 La Rougeolais</t>
  </si>
  <si>
    <t>06.67.43.92.31</t>
  </si>
  <si>
    <t>edelineliff@hotmail.fr</t>
  </si>
  <si>
    <t>Mr MORIN - Mme LIFFER</t>
  </si>
  <si>
    <t>14 Av Duguesclin</t>
  </si>
  <si>
    <t>25 rue Jean Monnet</t>
  </si>
  <si>
    <t>06.09.74.65.54</t>
  </si>
  <si>
    <t>masson.erik@gmail.com</t>
  </si>
  <si>
    <t>31 rue de Rennes</t>
  </si>
  <si>
    <t>35590 ST GILLES</t>
  </si>
  <si>
    <t>PIERRE</t>
  </si>
  <si>
    <t>1 rue Tréfendel</t>
  </si>
  <si>
    <t>06.32.71.78.49</t>
  </si>
  <si>
    <t>Mr &amp; Mme PIERRE</t>
  </si>
  <si>
    <t>Mr &amp; Mme meslin</t>
  </si>
  <si>
    <t>Mme BERTIN Nelly</t>
  </si>
  <si>
    <t>1b rue F.MITTERRAND</t>
  </si>
  <si>
    <t>06.31.04.73.28</t>
  </si>
  <si>
    <t>HIGNARD FLEURISTE</t>
  </si>
  <si>
    <t>HYGNARD</t>
  </si>
  <si>
    <t>1 rue de la libération</t>
  </si>
  <si>
    <t>02.99.68.11.40</t>
  </si>
  <si>
    <t>Catherine</t>
  </si>
  <si>
    <t>hignard.catherine@orange.fr</t>
  </si>
  <si>
    <t>Mme HIGNARD</t>
  </si>
  <si>
    <t>HABASQUE</t>
  </si>
  <si>
    <t>Le portail</t>
  </si>
  <si>
    <t>06.14.73.82.70</t>
  </si>
  <si>
    <t>jpaul43006@gmail.com</t>
  </si>
  <si>
    <t>Mr &amp; Mme HABASQUE</t>
  </si>
  <si>
    <t>Résidence OPALINE</t>
  </si>
  <si>
    <t>35 Rue Frédéric Bazile</t>
  </si>
  <si>
    <t>Bât C 1er Etage</t>
  </si>
  <si>
    <t>Mr HERROIN</t>
  </si>
  <si>
    <t>13 pl du bas des Lisses</t>
  </si>
  <si>
    <t>appt 4ème Etage</t>
  </si>
  <si>
    <t>Résidence Parc MAGELLAN</t>
  </si>
  <si>
    <t>51 Bd Douville</t>
  </si>
  <si>
    <t>Mr GOURANTON</t>
  </si>
  <si>
    <t>5 rue jeanne Malivel</t>
  </si>
  <si>
    <t>appt 4ème Etage droit</t>
  </si>
  <si>
    <t>Mr SOULARD</t>
  </si>
  <si>
    <t>7 rue Roger Vercel</t>
  </si>
  <si>
    <t>STAERMAN</t>
  </si>
  <si>
    <t>4 rue des campagnes</t>
  </si>
  <si>
    <t>AGNEAUX</t>
  </si>
  <si>
    <t>06.63.68.39.50</t>
  </si>
  <si>
    <t>staerman@orange.fr</t>
  </si>
  <si>
    <t>Mme STAERMAN</t>
  </si>
  <si>
    <t>50180 AGNEAUX</t>
  </si>
  <si>
    <t>5 av Jean Jaures</t>
  </si>
  <si>
    <t>apprt 3ème étage</t>
  </si>
  <si>
    <t>CAMBARRAT</t>
  </si>
  <si>
    <t>10 Allée Korrigans</t>
  </si>
  <si>
    <t>06.23.25.53.08</t>
  </si>
  <si>
    <t>a-cambarrat@gmail.com</t>
  </si>
  <si>
    <t>Mr &amp; Mme CAMBARRAT</t>
  </si>
  <si>
    <t>Mr &amp; Mme LEFAUCONNIER</t>
  </si>
  <si>
    <t>14 Impasse foran</t>
  </si>
  <si>
    <t>74240 GAILLARD</t>
  </si>
  <si>
    <t>Mr &amp; Mme PICOT</t>
  </si>
  <si>
    <t>15 le Rocher</t>
  </si>
  <si>
    <t>06.01.95.91.05</t>
  </si>
  <si>
    <t>27 La Touche Pichard</t>
  </si>
  <si>
    <t>PLESDER</t>
  </si>
  <si>
    <t>07.52.06.71.43</t>
  </si>
  <si>
    <t>soallais@hotmail.fr</t>
  </si>
  <si>
    <t>Mr &amp; Mme FLEURY</t>
  </si>
  <si>
    <t>35720 PLESDER</t>
  </si>
  <si>
    <t>3 rue du clos Janjan</t>
  </si>
  <si>
    <t>MINIHIC SUR RANCE</t>
  </si>
  <si>
    <t>06.66.74.02.19</t>
  </si>
  <si>
    <t>Mr &amp; Mme MERON</t>
  </si>
  <si>
    <t>35870 MINIHIC SUR RANCE</t>
  </si>
  <si>
    <t>Mr BRETON</t>
  </si>
  <si>
    <t>20 route de Montreuil</t>
  </si>
  <si>
    <t>Fabienne</t>
  </si>
  <si>
    <t>BRICET</t>
  </si>
  <si>
    <t>10 Rue des verdaudais</t>
  </si>
  <si>
    <t>ACIGNE</t>
  </si>
  <si>
    <t>06.24.39.08.34</t>
  </si>
  <si>
    <t>fabienne.bricet@free.fr</t>
  </si>
  <si>
    <t>Mme BRICET</t>
  </si>
  <si>
    <t>35690 ACIGNE</t>
  </si>
  <si>
    <t>Louise</t>
  </si>
  <si>
    <t>LAVAUD</t>
  </si>
  <si>
    <t>3 rue Salomon De Brosse</t>
  </si>
  <si>
    <t>06.45.83.44.83</t>
  </si>
  <si>
    <t>louiselavaud@gmail.com</t>
  </si>
  <si>
    <t>Mme LAVAUD</t>
  </si>
  <si>
    <t>Appt 5ème étage gauche</t>
  </si>
  <si>
    <t>BORIE</t>
  </si>
  <si>
    <t>06.63.85.56.90</t>
  </si>
  <si>
    <t>p.borie@bbox.fr</t>
  </si>
  <si>
    <t>15 rue Charles Le Goffic</t>
  </si>
  <si>
    <t>Mr &amp; Mme BORIE</t>
  </si>
  <si>
    <t>9 rue Beaugeard lancelot</t>
  </si>
  <si>
    <t>Annick</t>
  </si>
  <si>
    <t>GAILLARD</t>
  </si>
  <si>
    <t>3 rue Chateaurenault</t>
  </si>
  <si>
    <t>Appt 1er Etage droit</t>
  </si>
  <si>
    <t>06.37.23.89.97</t>
  </si>
  <si>
    <t>annick.gaillard4@wanadoo.fr</t>
  </si>
  <si>
    <t>CHANTREL</t>
  </si>
  <si>
    <t>90 Rue Nationale</t>
  </si>
  <si>
    <t>06.70.94.64.14</t>
  </si>
  <si>
    <t>morgane.chantrel7@orange.fr</t>
  </si>
  <si>
    <t>Mme CHANTREL</t>
  </si>
  <si>
    <t>MAIRIE DE ST SYMPHORIEN</t>
  </si>
  <si>
    <t>LE MAIRE</t>
  </si>
  <si>
    <t>6 rue d'armorique</t>
  </si>
  <si>
    <t>02.99.45.52.41</t>
  </si>
  <si>
    <t>mairie.saintsymphorien@orange.fr</t>
  </si>
  <si>
    <t>logement communal</t>
  </si>
  <si>
    <t xml:space="preserve">apprt RDC  </t>
  </si>
  <si>
    <t>klotz</t>
  </si>
  <si>
    <t>11 rue Alain LEGAC</t>
  </si>
  <si>
    <t>Mr KLOTZ</t>
  </si>
  <si>
    <t>3 rue François Menez</t>
  </si>
  <si>
    <t>Benoit</t>
  </si>
  <si>
    <t>ROUAULT</t>
  </si>
  <si>
    <t>02.99.56.10.35</t>
  </si>
  <si>
    <t>15 Place du Gl Koenig</t>
  </si>
  <si>
    <t>02.99.30.84.45</t>
  </si>
  <si>
    <t>Mr &amp; Mme MONNIER</t>
  </si>
  <si>
    <t>15 place du Gl Koenig</t>
  </si>
  <si>
    <t>Mme HENRI</t>
  </si>
  <si>
    <t>3 rue Diderot</t>
  </si>
  <si>
    <t>06.63.43.19.23</t>
  </si>
  <si>
    <t>CORVAISIER</t>
  </si>
  <si>
    <t>Mr CORVAISIER</t>
  </si>
  <si>
    <t>40 Av Duguesclin</t>
  </si>
  <si>
    <t>06.60.90.03.06</t>
  </si>
  <si>
    <t>megero35@gmail.com</t>
  </si>
  <si>
    <t>Mr &amp; Mme HAMEL</t>
  </si>
  <si>
    <t>12 rue de la garenne</t>
  </si>
  <si>
    <t>Mr GUYOMARD</t>
  </si>
  <si>
    <t>4 Le cormier</t>
  </si>
  <si>
    <t>35250 CHEVAIGNE</t>
  </si>
  <si>
    <t>Mr HAUMAITRE</t>
  </si>
  <si>
    <t>Mme COLLET</t>
  </si>
  <si>
    <t>8 Mail Commandant COUSTEAU</t>
  </si>
  <si>
    <t>Appt 1er Etage</t>
  </si>
  <si>
    <t>06.67.93.03.83</t>
  </si>
  <si>
    <t>Mme DUGAT</t>
  </si>
  <si>
    <t>Appt 2ème en face</t>
  </si>
  <si>
    <t>06.68.92.96.07</t>
  </si>
  <si>
    <t>Gwendoline</t>
  </si>
  <si>
    <t>TENIER</t>
  </si>
  <si>
    <t>35 Av Aristide Briand</t>
  </si>
  <si>
    <t>06.61.88.65.65</t>
  </si>
  <si>
    <t>tenier.avocate@hotmail.fr</t>
  </si>
  <si>
    <t>Mr CORNILLET</t>
  </si>
  <si>
    <t>06.03.97.69.29</t>
  </si>
  <si>
    <t>jb.cornillet@gmail.com</t>
  </si>
  <si>
    <t>Mme TENIER</t>
  </si>
  <si>
    <t>CABINET D'AVOCAT</t>
  </si>
  <si>
    <t>Mr VINCENT Hugo</t>
  </si>
  <si>
    <t>Appt 2ème Etage gauche</t>
  </si>
  <si>
    <t>06.35.37.22.65</t>
  </si>
  <si>
    <t>3 allée Verlaine</t>
  </si>
  <si>
    <t>06.86.32.63.44</t>
  </si>
  <si>
    <t>mhhignard@hotmail.com</t>
  </si>
  <si>
    <t>2 rue St Georges</t>
  </si>
  <si>
    <t>Mr &amp; Mme IZARN</t>
  </si>
  <si>
    <t>3 rue de Rennes</t>
  </si>
  <si>
    <t>07.66.13.24.32</t>
  </si>
  <si>
    <t>jheuze@outlook.fr</t>
  </si>
  <si>
    <t>Mr HEUZE &amp; Mme FERNANDEZ</t>
  </si>
  <si>
    <t>HEUZE - FERNANDEZ</t>
  </si>
  <si>
    <t>Le petit Chatelain</t>
  </si>
  <si>
    <t>07.66.13.24.32 - 07.66.12.17.02</t>
  </si>
  <si>
    <t>SCI FDW</t>
  </si>
  <si>
    <t xml:space="preserve">FRANCK </t>
  </si>
  <si>
    <t>3 rue beaumanoir</t>
  </si>
  <si>
    <t>06.09.36.46.58</t>
  </si>
  <si>
    <t>f.monnier@entreprise-geffroy.fr</t>
  </si>
  <si>
    <t>4 - 6 Rue Jean Rozé</t>
  </si>
  <si>
    <t>bâtiment</t>
  </si>
  <si>
    <t>35191 TINTENIAC</t>
  </si>
  <si>
    <t>1 rue Grand port</t>
  </si>
  <si>
    <t>06.83.88.69.83</t>
  </si>
  <si>
    <t>robert.gregoire1762@gmail.com</t>
  </si>
  <si>
    <t>Mr GREGOIRE</t>
  </si>
  <si>
    <t>Danielle</t>
  </si>
  <si>
    <t>LAGROUE</t>
  </si>
  <si>
    <t>39 rue Jean Monnet</t>
  </si>
  <si>
    <t>06.11.11.90.70</t>
  </si>
  <si>
    <t>danielle.lagroue@gmail.com</t>
  </si>
  <si>
    <t>Mme LAGROUE</t>
  </si>
  <si>
    <t>ODIN</t>
  </si>
  <si>
    <t>40 Lachifardiaire</t>
  </si>
  <si>
    <t>06.31.45.60.00</t>
  </si>
  <si>
    <t>nanaodin@hotmail.fr</t>
  </si>
  <si>
    <t>Mme ODIN</t>
  </si>
  <si>
    <t>Devis valable 1 Mois soit jusqu'au</t>
  </si>
  <si>
    <t>CHARPENTIER</t>
  </si>
  <si>
    <t>11 rue de la duchesse Anne</t>
  </si>
  <si>
    <t>CHARTRES DE BRETAGNE</t>
  </si>
  <si>
    <t>06.07.66.69.42</t>
  </si>
  <si>
    <t>vincent@trait-union.bzh</t>
  </si>
  <si>
    <t>Mr VIVIER &amp; Mme De POULPIQUET</t>
  </si>
  <si>
    <t>18 rue d'Armorique</t>
  </si>
  <si>
    <t xml:space="preserve">Total HT    </t>
  </si>
  <si>
    <t xml:space="preserve">Total TTC    </t>
  </si>
  <si>
    <t xml:space="preserve">Reste à régler TTC   </t>
  </si>
  <si>
    <t xml:space="preserve">Total HT     </t>
  </si>
  <si>
    <t>LESCOP</t>
  </si>
  <si>
    <t>18 rue du point du jour</t>
  </si>
  <si>
    <t>02.99.68.06.28</t>
  </si>
  <si>
    <t>Mr LESCOP</t>
  </si>
  <si>
    <t>D20190121</t>
  </si>
  <si>
    <t>TRAIT D'UNION</t>
  </si>
  <si>
    <t>D201901011</t>
  </si>
  <si>
    <t>D20190109</t>
  </si>
  <si>
    <t>D201901016</t>
  </si>
  <si>
    <t>LUCAS - GUEDO</t>
  </si>
  <si>
    <t>7 rue Alphonse Simon</t>
  </si>
  <si>
    <t>06.12.32.09.45</t>
  </si>
  <si>
    <t>guedo.lucas@gmail.com</t>
  </si>
  <si>
    <t>Mr &amp; Mme LUCAS - GUEDO</t>
  </si>
  <si>
    <t>D20190122</t>
  </si>
  <si>
    <t>GEB</t>
  </si>
  <si>
    <t>GOUSSE</t>
  </si>
  <si>
    <t>4 rue Joseph Cugnot</t>
  </si>
  <si>
    <t>02.99.00.35.94</t>
  </si>
  <si>
    <t>devis@gebchateaubourg.fr</t>
  </si>
  <si>
    <t>rue Jeanne de Laval</t>
  </si>
  <si>
    <t>D20190130</t>
  </si>
  <si>
    <t>Mr &amp; Mme  TROUCHARD</t>
  </si>
  <si>
    <t>BOURGEOIS</t>
  </si>
  <si>
    <t>30 Avenue DUGUESCLIN</t>
  </si>
  <si>
    <t>06.60.85.04.88</t>
  </si>
  <si>
    <t>jacquelinebourgeois@ymail.com</t>
  </si>
  <si>
    <t>Mr &amp; Mme BOURGEOIS</t>
  </si>
  <si>
    <t>D20190131</t>
  </si>
  <si>
    <t>VAYE</t>
  </si>
  <si>
    <t>1 rés les jardin prieuré</t>
  </si>
  <si>
    <t>09.53.10.12.76</t>
  </si>
  <si>
    <t>moisebarnd@outlook.fr</t>
  </si>
  <si>
    <t>Mme VAYE</t>
  </si>
  <si>
    <t>Bat 2 apprt 1er droit</t>
  </si>
  <si>
    <t>D20190205</t>
  </si>
  <si>
    <t>FEVRIER</t>
  </si>
  <si>
    <t>LEMOINE</t>
  </si>
  <si>
    <t>Gaela</t>
  </si>
  <si>
    <t>9 boulevard Gouazon</t>
  </si>
  <si>
    <t>06.41.90.54.03</t>
  </si>
  <si>
    <t>Mme LEMOINE</t>
  </si>
  <si>
    <t>gaelacreation@yahoo.fr</t>
  </si>
  <si>
    <t>BARA</t>
  </si>
  <si>
    <t>30 Boulevard Gouazon</t>
  </si>
  <si>
    <t>06.64.48.92.79</t>
  </si>
  <si>
    <t>francois.henri.bara@gmail.com</t>
  </si>
  <si>
    <t>Mr &amp; Mme BARA</t>
  </si>
  <si>
    <t>39 rue du pont pinel</t>
  </si>
  <si>
    <t>LACOURT</t>
  </si>
  <si>
    <t>26 rue du haut champs</t>
  </si>
  <si>
    <t>06.50.04.16.49</t>
  </si>
  <si>
    <t>marielacourt@outlook.fr</t>
  </si>
  <si>
    <t>Mme LACOURT</t>
  </si>
  <si>
    <t>AMIS</t>
  </si>
  <si>
    <t>5 Haut Carabouet</t>
  </si>
  <si>
    <t>06.78.07.28.11</t>
  </si>
  <si>
    <t>amis.rebecca@gmail.com</t>
  </si>
  <si>
    <t>Mr &amp; Mme AMIS</t>
  </si>
  <si>
    <t>VAUGEOIS</t>
  </si>
  <si>
    <t>Av Georges 5</t>
  </si>
  <si>
    <t>06.99.31.35.36</t>
  </si>
  <si>
    <t>m.vaugeois.aftec@gmail.com</t>
  </si>
  <si>
    <t>Mr VAUGEOIS</t>
  </si>
  <si>
    <t>D20190207</t>
  </si>
  <si>
    <t>FÉVRIER</t>
  </si>
  <si>
    <t>D201902011</t>
  </si>
  <si>
    <t>26 rue de la janais</t>
  </si>
  <si>
    <t>Mr &amp; Mme FEVRIER</t>
  </si>
  <si>
    <t>Maud</t>
  </si>
  <si>
    <t>TIXIER</t>
  </si>
  <si>
    <t>3 cour d'Yseux</t>
  </si>
  <si>
    <t>LA VILLE ES NONAIS</t>
  </si>
  <si>
    <t>06.07.70.01.66-06.32.03.65.00</t>
  </si>
  <si>
    <t>maud.tixier@gmail.com</t>
  </si>
  <si>
    <t>Mme TIXIER</t>
  </si>
  <si>
    <t>35430 LA VILLE-ES-NONAIS</t>
  </si>
  <si>
    <t>BEAUMANOIR</t>
  </si>
  <si>
    <t>51 la ville neuve</t>
  </si>
  <si>
    <t>06.50.50.39.80</t>
  </si>
  <si>
    <t>Mechling</t>
  </si>
  <si>
    <t>mechling8@hotmail.fr</t>
  </si>
  <si>
    <t>Mme BEAUMANOIR</t>
  </si>
  <si>
    <t>D20190221</t>
  </si>
  <si>
    <t xml:space="preserve">stéphane </t>
  </si>
  <si>
    <t>MURCIER</t>
  </si>
  <si>
    <t>26 rue des Forges</t>
  </si>
  <si>
    <t>BAZOUGES LA PEROUSE</t>
  </si>
  <si>
    <t>06.52.46.25.82</t>
  </si>
  <si>
    <t>stephanemurcier@yahoo.fr</t>
  </si>
  <si>
    <t>Mr &amp; Mme MURCIER</t>
  </si>
  <si>
    <t>35560 BAZOUGES LA PEROUSE</t>
  </si>
  <si>
    <t>Antoine</t>
  </si>
  <si>
    <t>MARBOEUF</t>
  </si>
  <si>
    <t>2 résidence les chênes</t>
  </si>
  <si>
    <t>06.31.33.39.99</t>
  </si>
  <si>
    <t>toniogc@msn.com</t>
  </si>
  <si>
    <t>Mr &amp; Mme MARBOEUF</t>
  </si>
  <si>
    <t>D20190228</t>
  </si>
  <si>
    <t>DLJ-GESTION RENNES</t>
  </si>
  <si>
    <t>Evelyne</t>
  </si>
  <si>
    <t>LABEAU</t>
  </si>
  <si>
    <t>21 rue Chicogné</t>
  </si>
  <si>
    <t>02.99.83.28.00</t>
  </si>
  <si>
    <t>evelyne.labeau@dlj-gestion.fr</t>
  </si>
  <si>
    <t>11 rue du Louis d'Or</t>
  </si>
  <si>
    <t>02.99.31.88.87</t>
  </si>
  <si>
    <t>Résidence des Lices Mme MICHEL</t>
  </si>
  <si>
    <t>Préau DUGUESCLIN</t>
  </si>
  <si>
    <t xml:space="preserve">Salle </t>
  </si>
  <si>
    <t>D20190304</t>
  </si>
  <si>
    <t>MARS</t>
  </si>
  <si>
    <t>18 Av Duguesclin</t>
  </si>
  <si>
    <t>10 rue du docteur Francis Joly</t>
  </si>
  <si>
    <t>Mr /Mme</t>
  </si>
  <si>
    <t>VALLIER</t>
  </si>
  <si>
    <t>3 rue Emile Arthur</t>
  </si>
  <si>
    <t>06.82.01.92.88</t>
  </si>
  <si>
    <t>franck.vallier@sfr.fr</t>
  </si>
  <si>
    <t>Mr &amp; Mme VALLIER</t>
  </si>
  <si>
    <t>D20190307</t>
  </si>
  <si>
    <t>Jean-Julien</t>
  </si>
  <si>
    <t>L'AZOU</t>
  </si>
  <si>
    <t>4 avenue du Languedoc</t>
  </si>
  <si>
    <t>06.13.22.30.61</t>
  </si>
  <si>
    <t>Mr &amp; Mme L'AZOU</t>
  </si>
  <si>
    <t>jean-julien.lazou@laposte.net</t>
  </si>
  <si>
    <t>Mr MAINDRON</t>
  </si>
  <si>
    <t>3 rue Bégonia</t>
  </si>
  <si>
    <t>D201903011</t>
  </si>
  <si>
    <t>BENSIGNOR</t>
  </si>
  <si>
    <t>12 Rue Gl MARGUERITTE</t>
  </si>
  <si>
    <t>06.06.64.59.54</t>
  </si>
  <si>
    <t>elisabeth.bensignor@yahoo.fr</t>
  </si>
  <si>
    <t>Mr &amp; Mme BENSIGNOR</t>
  </si>
  <si>
    <t>D20190312</t>
  </si>
  <si>
    <t>Préparation des murs, 1 couche d'impression, ratissage, 2 couches de peinture en blanc velours</t>
  </si>
  <si>
    <t>Lessivage porte et huisserie recto-verso, 2 couches de blanc satin</t>
  </si>
  <si>
    <t>Fourniture et pose de nouvelles plinthes prépeint en blanc</t>
  </si>
  <si>
    <t>Ponçage des parquets massifs avec machine spéciale ponçage à bande, application 1 couche de lasure</t>
  </si>
  <si>
    <t>Fourniture et pose de revêtement pvc à clipper Finesse Silence Malaga 5*192*1282 avec sous couche 21db</t>
  </si>
  <si>
    <t>Détalonnage de porte pour le passage de flux d'air</t>
  </si>
  <si>
    <t>Isolation du plafond ou rampant en ROULEAUX URSA MRK40 PV KRAFT 260mm R=6.50</t>
  </si>
  <si>
    <t>MURS</t>
  </si>
  <si>
    <t>Isolation des murs en PANNEAUX 1.35x0.6 URSA PRK-32 KRAFT R=4.35 ép140</t>
  </si>
  <si>
    <t>Jean-marie</t>
  </si>
  <si>
    <t>L'HELIAS</t>
  </si>
  <si>
    <t>Mr &amp; Mme L'HELIAS</t>
  </si>
  <si>
    <t>Mr CLAVERIS</t>
  </si>
  <si>
    <t>06.88.01.95.65</t>
  </si>
  <si>
    <t>D20190318</t>
  </si>
  <si>
    <t>3 Kernalegan</t>
  </si>
  <si>
    <t>PLUZUNET</t>
  </si>
  <si>
    <t>02.96.47.82.18</t>
  </si>
  <si>
    <t>jeanmarieoumme.lhelias@]sfr.fr</t>
  </si>
  <si>
    <t>22100 PLUZUNET</t>
  </si>
  <si>
    <t>Jean-Charles</t>
  </si>
  <si>
    <t>GODET</t>
  </si>
  <si>
    <t>8 rue du pont Pichard</t>
  </si>
  <si>
    <t>06.06.64.22.96</t>
  </si>
  <si>
    <t>Mr GODET</t>
  </si>
  <si>
    <t>PRECHOUX</t>
  </si>
  <si>
    <t>19 Rue de la Landelle</t>
  </si>
  <si>
    <t>06.81.78.07.05</t>
  </si>
  <si>
    <t>annemarie.prechoux@orange.fr</t>
  </si>
  <si>
    <t>Mme PRECHOUX</t>
  </si>
  <si>
    <t>DLJ RENNES</t>
  </si>
  <si>
    <t>TRICHASSON</t>
  </si>
  <si>
    <t>29 Av des peupliers</t>
  </si>
  <si>
    <t>02.99.83.39.83</t>
  </si>
  <si>
    <t>cecilia.touffet@dlj-gestion.fr</t>
  </si>
  <si>
    <t>35512 CESSON SEVIGNE</t>
  </si>
  <si>
    <t>Immeuble LES PLANETES</t>
  </si>
  <si>
    <t>31 &amp; 33 Rue de Brest</t>
  </si>
  <si>
    <t>D20190328</t>
  </si>
  <si>
    <t>Mr MILLOT</t>
  </si>
  <si>
    <t>38 rue Richard LENOIR</t>
  </si>
  <si>
    <t>07.69.03.76.85</t>
  </si>
  <si>
    <t>D20190329</t>
  </si>
  <si>
    <t>ADMR Pays de St MALO</t>
  </si>
  <si>
    <t>Bertrand</t>
  </si>
  <si>
    <t>BOUFFORT</t>
  </si>
  <si>
    <t>Square Albert Tostivint</t>
  </si>
  <si>
    <t>06.85.59.69.68</t>
  </si>
  <si>
    <t>bertrand.bouffort@admr35.org</t>
  </si>
  <si>
    <t>Bureaux 1er étage</t>
  </si>
  <si>
    <t>D20190402</t>
  </si>
  <si>
    <t>AVRIL</t>
  </si>
  <si>
    <t>SCI MICA</t>
  </si>
  <si>
    <t>06.45.76.54.07</t>
  </si>
  <si>
    <t>Mr GOHIER</t>
  </si>
  <si>
    <t>06.82.06.75.39</t>
  </si>
  <si>
    <t>D20190403</t>
  </si>
  <si>
    <t>41 Résidence le domaine des chênes</t>
  </si>
  <si>
    <t>D20190404</t>
  </si>
  <si>
    <t>1 rue de Bluteaux</t>
  </si>
  <si>
    <t>CHATEAUGIRON</t>
  </si>
  <si>
    <t>gbertin@vygon.com</t>
  </si>
  <si>
    <t>Geoffrey</t>
  </si>
  <si>
    <t>Mr &amp; Mme GEOFFREY</t>
  </si>
  <si>
    <t>06.80.60.97.16</t>
  </si>
  <si>
    <t>D20190405</t>
  </si>
  <si>
    <t>02.99.45.31.52</t>
  </si>
  <si>
    <t>i_kerber@yahoo.fr</t>
  </si>
  <si>
    <t>KERBER</t>
  </si>
  <si>
    <t>Mme KERBER</t>
  </si>
  <si>
    <t>ALLAIRE</t>
  </si>
  <si>
    <t>29 Route de Fougères</t>
  </si>
  <si>
    <t>02.99.62.45.14</t>
  </si>
  <si>
    <t>jeanyves.allaire@wanadoo.fr</t>
  </si>
  <si>
    <t>Mr &amp; Mme ALLAIRE</t>
  </si>
  <si>
    <t>Mr &amp; Mme BERTIN</t>
  </si>
  <si>
    <t>D20190409</t>
  </si>
  <si>
    <t>DELAHAIE</t>
  </si>
  <si>
    <t>9 rue de la saudrais</t>
  </si>
  <si>
    <t>LA CHAPELLE DES FOUGERETZ</t>
  </si>
  <si>
    <t>07.85.52.36.48</t>
  </si>
  <si>
    <t>delahaie_catie@yahoo.fr</t>
  </si>
  <si>
    <t>Mr &amp; Mme DELAHAIE</t>
  </si>
  <si>
    <t>D20190410</t>
  </si>
  <si>
    <t>HAMROUNI</t>
  </si>
  <si>
    <t>2 rue de la renais</t>
  </si>
  <si>
    <t>06.13.67.82.45</t>
  </si>
  <si>
    <t>Mr &amp; Mme HAMROUNI</t>
  </si>
  <si>
    <t>LEPERCHOIS</t>
  </si>
  <si>
    <t>22 au vieux bourg</t>
  </si>
  <si>
    <t>06.82.41.22.15</t>
  </si>
  <si>
    <t>leperchois.thibault@hotmail.fr</t>
  </si>
  <si>
    <t>Mr &amp; Mme LEPERCHOIS</t>
  </si>
  <si>
    <t>BERTRAND</t>
  </si>
  <si>
    <t>3 Allée des hortensias</t>
  </si>
  <si>
    <t>06.56.75.00.85</t>
  </si>
  <si>
    <t>asbertrand@35@gmail.com</t>
  </si>
  <si>
    <t>Mr &amp; Mme BERTRAND</t>
  </si>
  <si>
    <t>D20190412</t>
  </si>
  <si>
    <t>ASSURANCE ALLIANZ</t>
  </si>
  <si>
    <t>7 place André Ferré</t>
  </si>
  <si>
    <t>02.99.68.00.19</t>
  </si>
  <si>
    <t>5352441@agents.allianz.fr</t>
  </si>
  <si>
    <t>Mr &amp; Mme VIANDEN</t>
  </si>
  <si>
    <t>43 rue de la libération</t>
  </si>
  <si>
    <t>02.99.69.48.98</t>
  </si>
  <si>
    <t>D20190415</t>
  </si>
  <si>
    <t>Dépose de parquet existant</t>
  </si>
  <si>
    <t>Ragréage de sol par enduit autolissant fibré pour rattrapage de sol</t>
  </si>
  <si>
    <t>Fourniture et pose de barre de seuil aluminium grande longueur</t>
  </si>
  <si>
    <t>Démolition cloison de briques enduite au platre</t>
  </si>
  <si>
    <t>Rebouchage des saignées murs, plafonds, sols</t>
  </si>
  <si>
    <t xml:space="preserve">Coffrage en BA13 d'une gaine inox </t>
  </si>
  <si>
    <t>LOREE</t>
  </si>
  <si>
    <t>9 Tramel</t>
  </si>
  <si>
    <t>06.81.00.80.67</t>
  </si>
  <si>
    <t>stephlor35@gmail.com</t>
  </si>
  <si>
    <t>Mr &amp; Mme LOREE</t>
  </si>
  <si>
    <t>D20190426</t>
  </si>
  <si>
    <t>Cloison de distribution BA13 de 72/48 parment double, laine de verre de 45mm R=1,15m²Kw</t>
  </si>
  <si>
    <t>Isolation du plafond ou rampant en ROULEAUX URSA MRK40 PV KRAFT 60mm R=1.50</t>
  </si>
  <si>
    <t>Isolation du plafond ou rampant en ROULEAUX URSA MRK40 PV KRAFT 100mm R=2.50</t>
  </si>
  <si>
    <t>Isolation du plafond ou rampant en ROULEAUX URSA MRK40 PV KRAFT 120mm R=3.00</t>
  </si>
  <si>
    <t>Isolation du plafond ou rampant en ROULEAUX URSA MRK40 PV KRAFT 140mm R=3.50</t>
  </si>
  <si>
    <t>Isolation du plafond ou rampant en ROULEAUX URSA MRK40 PV KRAFT 160mm R=4.00</t>
  </si>
  <si>
    <t>Isolation du plafond ou rampant en ROULEAUX URSA MRK40 PV KRAFT 200mm R=5.00</t>
  </si>
  <si>
    <t>Isolation du plafond ou rampant en ROULEAUX URSA MRK40 PV KRAFT 300mm R=7.50</t>
  </si>
  <si>
    <t>Isolation des cloisons en rouleau non revêtu, 2 Rx 0.6 URSACOUSTIC-45 R=1.10 ép 45</t>
  </si>
  <si>
    <t>CLOISON</t>
  </si>
  <si>
    <t>Isolation des murs en PANNEAUX 1.35x0.6 URSA PRK-32 KRAFT R=2.30 ép 75</t>
  </si>
  <si>
    <t>Isolation des murs en PANNEAUX 1.35x0.6 URSA PRK-32 KRAFT R=3.75 ép120</t>
  </si>
  <si>
    <t>Isolation des murs en PANNEAUX 1.35x0.6 URSA PRK-32 KRAFT R=5.00 ép160</t>
  </si>
  <si>
    <t xml:space="preserve">Mr &amp; Mme DENIS </t>
  </si>
  <si>
    <t>23 Rue Gilles Gahinet</t>
  </si>
  <si>
    <t>D20190429</t>
  </si>
  <si>
    <t>Doublage en placostil avec BA13 standard sur montant 48</t>
  </si>
  <si>
    <t>DEVIS PREVISIONNEL</t>
  </si>
  <si>
    <t>PR500</t>
  </si>
  <si>
    <t>PR501</t>
  </si>
  <si>
    <t>PR502</t>
  </si>
  <si>
    <t>PR503</t>
  </si>
  <si>
    <t>PR504</t>
  </si>
  <si>
    <t>PR505</t>
  </si>
  <si>
    <t>PR506</t>
  </si>
  <si>
    <t>PR507</t>
  </si>
  <si>
    <t>PR508</t>
  </si>
  <si>
    <t>PR509</t>
  </si>
  <si>
    <t>PR510</t>
  </si>
  <si>
    <t>PR511</t>
  </si>
  <si>
    <t>PR512</t>
  </si>
  <si>
    <t>PR513</t>
  </si>
  <si>
    <t>PR514</t>
  </si>
  <si>
    <t>PR515</t>
  </si>
  <si>
    <t>PR516</t>
  </si>
  <si>
    <t>PR517</t>
  </si>
  <si>
    <t>PR518</t>
  </si>
  <si>
    <t>PR519</t>
  </si>
  <si>
    <t>PR520</t>
  </si>
  <si>
    <t>PR521</t>
  </si>
  <si>
    <t>Fabrice</t>
  </si>
  <si>
    <t>HABUMUGISHA</t>
  </si>
  <si>
    <t>06.15.53.59.99</t>
  </si>
  <si>
    <t>fabriceboris@yahoo.fr</t>
  </si>
  <si>
    <t>Mr &amp; Mme HABUMGISHA</t>
  </si>
  <si>
    <t>D20190503</t>
  </si>
  <si>
    <t>MAI</t>
  </si>
  <si>
    <t>SARL BGD</t>
  </si>
  <si>
    <t>5 place de la mairie</t>
  </si>
  <si>
    <t>D20190506</t>
  </si>
  <si>
    <t>Mme ROBY</t>
  </si>
  <si>
    <t>23 rue Geoffroy</t>
  </si>
  <si>
    <t>D20190520</t>
  </si>
  <si>
    <t>Mr LECUN</t>
  </si>
  <si>
    <t>8 Rue de Gascogne</t>
  </si>
  <si>
    <t>D20190522</t>
  </si>
  <si>
    <t>Mr Mme</t>
  </si>
  <si>
    <t>LEMARCHAND - BOURGEAULT</t>
  </si>
  <si>
    <t>17 le bas Rollée</t>
  </si>
  <si>
    <t>06.74.11.49.70</t>
  </si>
  <si>
    <t>maxime14_johndeere@live.fr</t>
  </si>
  <si>
    <t>Mr Mme LEMARCHAND - BOURGEAULT</t>
  </si>
  <si>
    <t>D20190614</t>
  </si>
  <si>
    <t>JUIN</t>
  </si>
  <si>
    <t>Anthony</t>
  </si>
  <si>
    <t>PASCUAL</t>
  </si>
  <si>
    <t>4 rue de Vitré</t>
  </si>
  <si>
    <t>LA BOUEXIERE</t>
  </si>
  <si>
    <t>06.64.24.18.49</t>
  </si>
  <si>
    <t>pascual.anthony@wanadoo.fr</t>
  </si>
  <si>
    <t>Mr PASCUAL</t>
  </si>
  <si>
    <t>35340 LA BOUEXIERE</t>
  </si>
  <si>
    <t>D20190620</t>
  </si>
  <si>
    <t>Plus-value plafond découpe BA13 le long du mur en pierre avec épouse de forme</t>
  </si>
  <si>
    <t xml:space="preserve">Fourniture et pose d'une trappe de visite </t>
  </si>
  <si>
    <t>Tête de cloison en placostil pour création d'un placard ou dressing, bandes armées, enduisage, ponçage</t>
  </si>
  <si>
    <t xml:space="preserve">Frais de déplacement </t>
  </si>
  <si>
    <t>Etienne</t>
  </si>
  <si>
    <t>zac de la lande</t>
  </si>
  <si>
    <t>NOUVOITOU</t>
  </si>
  <si>
    <t>culoto-etienne@hotmail.fr</t>
  </si>
  <si>
    <t>35410 NOUVOITOU</t>
  </si>
  <si>
    <t>D20190624</t>
  </si>
  <si>
    <t>06.86.57.80.76</t>
  </si>
  <si>
    <t>CULOTO - BAZIN</t>
  </si>
  <si>
    <t>Mr CULOTO - Mme BAZIN</t>
  </si>
  <si>
    <t>Jean-Jacques</t>
  </si>
  <si>
    <t>RAZUREL</t>
  </si>
  <si>
    <t>7 Allée Jean Goanvic</t>
  </si>
  <si>
    <t>PLOURIVO</t>
  </si>
  <si>
    <t>02.96.55.91.96</t>
  </si>
  <si>
    <t>razurel2@wanadoo.fr</t>
  </si>
  <si>
    <t>Mr &amp; Mme RAZUREL</t>
  </si>
  <si>
    <t>22860 PLOURIVO</t>
  </si>
  <si>
    <t>Mr SOREL-Mme CHAEDOTALE</t>
  </si>
  <si>
    <t>Appt 301 3ème étage droit</t>
  </si>
  <si>
    <t>06.81.98.39.59</t>
  </si>
  <si>
    <t>D20190627</t>
  </si>
  <si>
    <t>RANNOU</t>
  </si>
  <si>
    <t>MINIAC MORVAN</t>
  </si>
  <si>
    <t>06.59.89.54.53</t>
  </si>
  <si>
    <t>rannou.laurent@yahoo.fr</t>
  </si>
  <si>
    <t>Mr RANNOU</t>
  </si>
  <si>
    <t>D20190628</t>
  </si>
  <si>
    <t>GALON</t>
  </si>
  <si>
    <t>16 la barre</t>
  </si>
  <si>
    <t>galondelphine@gmail.com</t>
  </si>
  <si>
    <t>Mme GALON</t>
  </si>
  <si>
    <t>D20190701</t>
  </si>
  <si>
    <t>JUILLET</t>
  </si>
  <si>
    <t>Mr &amp; Mme RONDIN</t>
  </si>
  <si>
    <t>3 rue des Rougets</t>
  </si>
  <si>
    <t>D20190703</t>
  </si>
  <si>
    <t>07.60.35.19.91</t>
  </si>
  <si>
    <t>55 rue paul bert</t>
  </si>
  <si>
    <t>06.87.48.88.96</t>
  </si>
  <si>
    <t>jacqueline1.lebreton@sfr.fr</t>
  </si>
  <si>
    <t>Mme LEBRETON</t>
  </si>
  <si>
    <t>71 avenue Aristide Briand</t>
  </si>
  <si>
    <t>Appt 3ème Etage</t>
  </si>
  <si>
    <t>BRETON</t>
  </si>
  <si>
    <t>17 rue de chateaudain</t>
  </si>
  <si>
    <t>06.66.74.10.48</t>
  </si>
  <si>
    <t>bretonbernardb@gmail.com</t>
  </si>
  <si>
    <t>D20190704</t>
  </si>
  <si>
    <t>D20190705</t>
  </si>
  <si>
    <t>20 Rue de Brest</t>
  </si>
  <si>
    <t>Appt 14ème étage droit n°148</t>
  </si>
  <si>
    <t>35 avenue Aristide Briand</t>
  </si>
  <si>
    <t>06.61.88.65.56</t>
  </si>
  <si>
    <t>16 avenue Sergent maginot</t>
  </si>
  <si>
    <t>Appt 11ème étage</t>
  </si>
  <si>
    <t>D20190708</t>
  </si>
  <si>
    <t>SARL 4G</t>
  </si>
  <si>
    <t>3 Rue de la Garouere</t>
  </si>
  <si>
    <t>44120 VERTOU</t>
  </si>
  <si>
    <t>Le Clos du Tilleul</t>
  </si>
  <si>
    <t>Maison neuve</t>
  </si>
  <si>
    <t>22100 LANVALLAY</t>
  </si>
  <si>
    <t>D20190712</t>
  </si>
  <si>
    <t>26 rue de la Bourbonnais</t>
  </si>
  <si>
    <t>D20190715</t>
  </si>
  <si>
    <t>Fatima</t>
  </si>
  <si>
    <t>KAMLI</t>
  </si>
  <si>
    <t>Mme DE LAGARDE MONTLEZUN</t>
  </si>
  <si>
    <t>35150 JANZE</t>
  </si>
  <si>
    <t>02.99.47.29.39</t>
  </si>
  <si>
    <t>39 ter, Boulevard de la liberté</t>
  </si>
  <si>
    <t>D20190716</t>
  </si>
  <si>
    <t>Cédric</t>
  </si>
  <si>
    <t>etude@sacrd.com</t>
  </si>
  <si>
    <t>Mr &amp; Mme CARLIER</t>
  </si>
  <si>
    <t>2 rue de la poterie</t>
  </si>
  <si>
    <t>06.49.46.73.74</t>
  </si>
  <si>
    <t>recarlier@wanadoo.fr</t>
  </si>
  <si>
    <t>D20190718</t>
  </si>
  <si>
    <t>CARLIER</t>
  </si>
  <si>
    <t>LEFEUVRE SYNDIC</t>
  </si>
  <si>
    <t>1 rue Robert DUVIVIER</t>
  </si>
  <si>
    <t>35044 RENNES CEDEX</t>
  </si>
  <si>
    <t>d.delourme@lefeuvresyndic.fr</t>
  </si>
  <si>
    <t>local commercial RDC n° 438</t>
  </si>
  <si>
    <t>D20190722</t>
  </si>
  <si>
    <t>EHPAD ST JOSEPH</t>
  </si>
  <si>
    <t>LE RAT</t>
  </si>
  <si>
    <t xml:space="preserve">Les Rivières </t>
  </si>
  <si>
    <t>02.99.73.05.34</t>
  </si>
  <si>
    <t>n.lerat@clhstjoseph.com</t>
  </si>
  <si>
    <t>Salle d'animation</t>
  </si>
  <si>
    <t>1 square des alliés</t>
  </si>
  <si>
    <t>appat RDC Droit</t>
  </si>
  <si>
    <t>D20190725</t>
  </si>
  <si>
    <t>PR522</t>
  </si>
  <si>
    <t>PR523</t>
  </si>
  <si>
    <t>PR524</t>
  </si>
  <si>
    <t>PR525</t>
  </si>
  <si>
    <t>PR526</t>
  </si>
  <si>
    <t>PR527</t>
  </si>
  <si>
    <t>PR528</t>
  </si>
  <si>
    <t>PR529</t>
  </si>
  <si>
    <t>PR530</t>
  </si>
  <si>
    <t>PR531</t>
  </si>
  <si>
    <t>PR532</t>
  </si>
  <si>
    <t>PR533</t>
  </si>
  <si>
    <t>PR534</t>
  </si>
  <si>
    <t>PR535</t>
  </si>
  <si>
    <t>PR536</t>
  </si>
  <si>
    <t>PR537</t>
  </si>
  <si>
    <t>PR538</t>
  </si>
  <si>
    <t>PR539</t>
  </si>
  <si>
    <t>PR540</t>
  </si>
  <si>
    <t>PR541</t>
  </si>
  <si>
    <t>PR542</t>
  </si>
  <si>
    <t>PR543</t>
  </si>
  <si>
    <t>PR544</t>
  </si>
  <si>
    <t>PR545</t>
  </si>
  <si>
    <t>PR546</t>
  </si>
  <si>
    <t>PR547</t>
  </si>
  <si>
    <t>PR548</t>
  </si>
  <si>
    <t>PR549</t>
  </si>
  <si>
    <t>PR550</t>
  </si>
  <si>
    <t>PR551</t>
  </si>
  <si>
    <t>PR552</t>
  </si>
  <si>
    <t>PR553</t>
  </si>
  <si>
    <t>PR554</t>
  </si>
  <si>
    <t>JAMES</t>
  </si>
  <si>
    <t>02.99.45.46.92</t>
  </si>
  <si>
    <t>james-alain@hotmail.com</t>
  </si>
  <si>
    <t>Mr &amp; Mme JAMES</t>
  </si>
  <si>
    <t>appat RDC gauche</t>
  </si>
  <si>
    <t>D20190726</t>
  </si>
  <si>
    <t>15 rue du puits Robidou</t>
  </si>
  <si>
    <t>06.15.05.78.51</t>
  </si>
  <si>
    <t>TEXIER</t>
  </si>
  <si>
    <t>Mme TEXIER</t>
  </si>
  <si>
    <t>les haut champs</t>
  </si>
  <si>
    <t>appt 1er étage gauche</t>
  </si>
  <si>
    <t>D20190729</t>
  </si>
  <si>
    <t>EGAULT</t>
  </si>
  <si>
    <t>9 La Ville Hue</t>
  </si>
  <si>
    <t>02.99.45.22.78</t>
  </si>
  <si>
    <t>Mr &amp; Mme EGAULT</t>
  </si>
  <si>
    <t>D20190730</t>
  </si>
  <si>
    <t>Mme LANCIGU</t>
  </si>
  <si>
    <t>18 square Alain Fergent</t>
  </si>
  <si>
    <t>Appt 3ème droit</t>
  </si>
  <si>
    <t>D20190801</t>
  </si>
  <si>
    <t>AOUT</t>
  </si>
  <si>
    <t>DELAHAIS</t>
  </si>
  <si>
    <t>13 Rue des Dames</t>
  </si>
  <si>
    <t>02.99.68.01.37</t>
  </si>
  <si>
    <t>Mr &amp; Mme DELAHAIS</t>
  </si>
  <si>
    <t>18 Madame du Campfranc</t>
  </si>
  <si>
    <t>LANCIGU</t>
  </si>
  <si>
    <t>10 rue des Martys</t>
  </si>
  <si>
    <t>PLOUGASNOU</t>
  </si>
  <si>
    <t>06.84.04.18.07</t>
  </si>
  <si>
    <t>m.lancigu@gmail.com</t>
  </si>
  <si>
    <t>Mr &amp; Mme LANCIGU</t>
  </si>
  <si>
    <t>29630 PLOUGASNOU</t>
  </si>
  <si>
    <t>12 Rue de Redon</t>
  </si>
  <si>
    <t>D20190903</t>
  </si>
  <si>
    <t>SEPTEMBRE</t>
  </si>
  <si>
    <t>Les horizons</t>
  </si>
  <si>
    <t>Appt 29ème étage B293</t>
  </si>
  <si>
    <t>Appt 4ème Etage</t>
  </si>
  <si>
    <t>GEORGES</t>
  </si>
  <si>
    <t>JONATHAN</t>
  </si>
  <si>
    <t>10 rue des prunus</t>
  </si>
  <si>
    <t>06.72.45.10.17</t>
  </si>
  <si>
    <t>jonathan.georges@hotmail.fr</t>
  </si>
  <si>
    <t>Mr &amp; Mme GEORGES</t>
  </si>
  <si>
    <t>D20190904</t>
  </si>
  <si>
    <t>PEUVREL</t>
  </si>
  <si>
    <t>TRAVOUX</t>
  </si>
  <si>
    <t>06.81.66.68.11</t>
  </si>
  <si>
    <t>Mr PEUVREL</t>
  </si>
  <si>
    <t>SCI L'AVENIR PLEUGUENEUC</t>
  </si>
  <si>
    <t>D20190905</t>
  </si>
  <si>
    <t>SCI L'AVENIR, Mr &amp; Mme CUGUEN</t>
  </si>
  <si>
    <t>1 place de la mairie</t>
  </si>
  <si>
    <t>06.29.89.77.52</t>
  </si>
  <si>
    <t>delphined14@gmail.com</t>
  </si>
  <si>
    <t>Mme DUBOURG</t>
  </si>
  <si>
    <t xml:space="preserve">Appt 2ème étage </t>
  </si>
  <si>
    <t>D20190911</t>
  </si>
  <si>
    <t>CHOPIN</t>
  </si>
  <si>
    <t>3 rue des bleuets</t>
  </si>
  <si>
    <t>02.99.37.29.27</t>
  </si>
  <si>
    <t>Mr &amp; Mme CHOPIN</t>
  </si>
  <si>
    <t>fcj.chopin@orange.fr</t>
  </si>
  <si>
    <t>D20190912</t>
  </si>
  <si>
    <t>Julien</t>
  </si>
  <si>
    <t>COME</t>
  </si>
  <si>
    <t>julien.come@cogir.fr</t>
  </si>
  <si>
    <t>7 av de Lisle des bois</t>
  </si>
  <si>
    <t>D20190913</t>
  </si>
  <si>
    <t>4 allée Auguste Louis Jobbe</t>
  </si>
  <si>
    <t>Mme JEAN</t>
  </si>
  <si>
    <t>D20190917</t>
  </si>
  <si>
    <t>Mme BERTHOUX</t>
  </si>
  <si>
    <t>Thomas</t>
  </si>
  <si>
    <t>RODRIGUEZ</t>
  </si>
  <si>
    <t>16 rue de Flandre</t>
  </si>
  <si>
    <t>06.82.18.61.30</t>
  </si>
  <si>
    <t>rodriguez.thom4s@gmail.com</t>
  </si>
  <si>
    <t>Mr &amp; Mme RODRIGUEZ</t>
  </si>
  <si>
    <t>D20190918</t>
  </si>
  <si>
    <t>17 Rue des champs</t>
  </si>
  <si>
    <t>06.88.31.35.60</t>
  </si>
  <si>
    <t>1tlebreton@free.fr</t>
  </si>
  <si>
    <t>18 place Albert Parent</t>
  </si>
  <si>
    <t>50 rue de Montreuil</t>
  </si>
  <si>
    <t>06.47.85.34.43</t>
  </si>
  <si>
    <t>lafamille.wittmer@gmail.com</t>
  </si>
  <si>
    <t>Mr &amp; Mme WITTMER</t>
  </si>
  <si>
    <t>GAUTIER</t>
  </si>
  <si>
    <t>1 allée André Gide</t>
  </si>
  <si>
    <t>lpcgautier@gmail.com</t>
  </si>
  <si>
    <t>D20190919</t>
  </si>
  <si>
    <t>06.88.98.11.26</t>
  </si>
  <si>
    <t>DESLANDES</t>
  </si>
  <si>
    <t>1 rue des Mauriers</t>
  </si>
  <si>
    <t>02.99.94.09.98</t>
  </si>
  <si>
    <t>m.deslandes@batekemeraude.com</t>
  </si>
  <si>
    <t>CO PROPRIETE BEAUSOLEIL</t>
  </si>
  <si>
    <t>41, rue de la malouine</t>
  </si>
  <si>
    <t>appt RDC &amp; 1er étage</t>
  </si>
  <si>
    <t>D20190925</t>
  </si>
  <si>
    <t>DLJ GESTION</t>
  </si>
  <si>
    <t>37, avenue jean jaurès</t>
  </si>
  <si>
    <t>BATEK EMERAUDE</t>
  </si>
  <si>
    <t>paschrit-otl@hotmail.fr</t>
  </si>
  <si>
    <t>BOULANGERIE</t>
  </si>
  <si>
    <t>AGENCE LFI MORDELLES</t>
  </si>
  <si>
    <t>Enora</t>
  </si>
  <si>
    <t>LE ROUZIC</t>
  </si>
  <si>
    <t>16 rue de la péruche</t>
  </si>
  <si>
    <t>appt 2ème étage droit</t>
  </si>
  <si>
    <t>D201901002</t>
  </si>
  <si>
    <t>OCTOBRE</t>
  </si>
  <si>
    <t>Yvon</t>
  </si>
  <si>
    <t>GUEDE</t>
  </si>
  <si>
    <t>31 rue du prioré</t>
  </si>
  <si>
    <t>06.38.97.21.22</t>
  </si>
  <si>
    <t>yvon.guede@wanadoo.fr</t>
  </si>
  <si>
    <t>Mr &amp; Mme GUEDE</t>
  </si>
  <si>
    <t>D201901003</t>
  </si>
  <si>
    <t>QUENOT</t>
  </si>
  <si>
    <t>5 rue St Pair</t>
  </si>
  <si>
    <t>06.09.54.60.02</t>
  </si>
  <si>
    <t>lefeuvrelaurence@yahoo.fr</t>
  </si>
  <si>
    <t>Mr &amp; Mme LEFEUVRE QUENOT</t>
  </si>
  <si>
    <t>351990 TINTENIAC</t>
  </si>
  <si>
    <t>D201901004</t>
  </si>
  <si>
    <t>SCI NATHOL Mr GUERRY</t>
  </si>
  <si>
    <t>3 Boulevard Chesy</t>
  </si>
  <si>
    <t>Cour des Pas, Place des déportés</t>
  </si>
  <si>
    <t>D201901007</t>
  </si>
  <si>
    <t>TREMIER</t>
  </si>
  <si>
    <t>13 la Roueslais</t>
  </si>
  <si>
    <t>LAILLE</t>
  </si>
  <si>
    <t>06.70.00.58.34</t>
  </si>
  <si>
    <t>tremierjulien@gmail.com</t>
  </si>
  <si>
    <t>Mr &amp; Mme TREMIER</t>
  </si>
  <si>
    <t>35890 LAILLE</t>
  </si>
  <si>
    <t>D201901010</t>
  </si>
  <si>
    <t>Béatrice</t>
  </si>
  <si>
    <t>RAVAUD</t>
  </si>
  <si>
    <t>2 rue du professeur LEJEUNE</t>
  </si>
  <si>
    <t>BREAL / MONFORT</t>
  </si>
  <si>
    <t>06.19.48.48.86</t>
  </si>
  <si>
    <t>beatrice.ravaud@orange.fr</t>
  </si>
  <si>
    <t>Mme RAVAUD</t>
  </si>
  <si>
    <t>35310 BREAL / MONFORT</t>
  </si>
  <si>
    <t>appt 2ème étage Gauche</t>
  </si>
  <si>
    <t>D201901015</t>
  </si>
  <si>
    <t>Mr CARON</t>
  </si>
  <si>
    <t>37 rue de Rennes</t>
  </si>
  <si>
    <t>RECAN</t>
  </si>
  <si>
    <t>4 rue de forge</t>
  </si>
  <si>
    <t>06.13.79.76.53</t>
  </si>
  <si>
    <t>mcrecan@aol.com</t>
  </si>
  <si>
    <t>Mr &amp; Mme RECAN</t>
  </si>
  <si>
    <t>D201901018</t>
  </si>
  <si>
    <t>Mr &amp; Mme BRETON</t>
  </si>
  <si>
    <t>25 rue des chataigniers</t>
  </si>
  <si>
    <t>D201901021</t>
  </si>
  <si>
    <t>OLIVIER</t>
  </si>
  <si>
    <t>8 Square des champs fleuris</t>
  </si>
  <si>
    <t>07.68.49.24.87</t>
  </si>
  <si>
    <t>l.olivier565@laposte.net</t>
  </si>
  <si>
    <t>Mr OLIVIER</t>
  </si>
  <si>
    <t>BODIGUEL</t>
  </si>
  <si>
    <t>6 allée de la gautrais</t>
  </si>
  <si>
    <t>06.74.39.41.07</t>
  </si>
  <si>
    <t>lucien.bodiguel@orange.fr</t>
  </si>
  <si>
    <t>Mme BODIGUEL</t>
  </si>
  <si>
    <t>D201901024</t>
  </si>
  <si>
    <t>Emilie</t>
  </si>
  <si>
    <t>MACHETEL</t>
  </si>
  <si>
    <t>43 rue du calvère</t>
  </si>
  <si>
    <t>06.67.68.88.52</t>
  </si>
  <si>
    <t>emilie.bouteaud@gmail.com</t>
  </si>
  <si>
    <t>Mme MACHETEL</t>
  </si>
  <si>
    <t>D201901025</t>
  </si>
  <si>
    <t>Mr &amp; Mme CERTENAIS</t>
  </si>
  <si>
    <t>8 rue des riedonnes</t>
  </si>
  <si>
    <t>D201910029</t>
  </si>
  <si>
    <t>FABRE</t>
  </si>
  <si>
    <t>LA HIETTE</t>
  </si>
  <si>
    <t>06.30.12.72.34</t>
  </si>
  <si>
    <t>sylvain@lahiette.com</t>
  </si>
  <si>
    <t>Mr FABRE</t>
  </si>
  <si>
    <t>la hiette</t>
  </si>
  <si>
    <t>D20191104</t>
  </si>
  <si>
    <t>NOVEMBRE</t>
  </si>
  <si>
    <t>FEUILLERAT</t>
  </si>
  <si>
    <t>20 rue François DUBREUIL</t>
  </si>
  <si>
    <t>06.70.89.08.11</t>
  </si>
  <si>
    <t>o.feuillerat@gmail.com</t>
  </si>
  <si>
    <t>Mr &amp; Mme FEUILLERAT</t>
  </si>
  <si>
    <t>BECAN &amp; LUCE</t>
  </si>
  <si>
    <t>8 Rue des Riedones</t>
  </si>
  <si>
    <t>Mr &amp; Mme BECAN &amp; LUCE</t>
  </si>
  <si>
    <t>D20191105</t>
  </si>
  <si>
    <t>PR555</t>
  </si>
  <si>
    <t>PR556</t>
  </si>
  <si>
    <t>PR557</t>
  </si>
  <si>
    <t>PR558</t>
  </si>
  <si>
    <t>PR559</t>
  </si>
  <si>
    <t>PR560</t>
  </si>
  <si>
    <t>PR561</t>
  </si>
  <si>
    <t>PR562</t>
  </si>
  <si>
    <t>PR563</t>
  </si>
  <si>
    <t>PR564</t>
  </si>
  <si>
    <t>PR565</t>
  </si>
  <si>
    <t>PR566</t>
  </si>
  <si>
    <t>PR567</t>
  </si>
  <si>
    <t>PR568</t>
  </si>
  <si>
    <t>PR569</t>
  </si>
  <si>
    <t>PR570</t>
  </si>
  <si>
    <t>PR571</t>
  </si>
  <si>
    <t>PR572</t>
  </si>
  <si>
    <t>PR573</t>
  </si>
  <si>
    <t>PR574</t>
  </si>
  <si>
    <t>PR575</t>
  </si>
  <si>
    <t>PR576</t>
  </si>
  <si>
    <t>PR577</t>
  </si>
  <si>
    <t>PR578</t>
  </si>
  <si>
    <t>PR579</t>
  </si>
  <si>
    <t>PR580</t>
  </si>
  <si>
    <t>PR581</t>
  </si>
  <si>
    <t>PR582</t>
  </si>
  <si>
    <t>PR583</t>
  </si>
  <si>
    <t>PR584</t>
  </si>
  <si>
    <t>PR585</t>
  </si>
  <si>
    <t>PR586</t>
  </si>
  <si>
    <t>PR587</t>
  </si>
  <si>
    <t>PR588</t>
  </si>
  <si>
    <t>Mme DARCHY</t>
  </si>
  <si>
    <t>02.97.22.09.78</t>
  </si>
  <si>
    <t>28 avenus Sergent Maginot</t>
  </si>
  <si>
    <t>Appt 1er étage à droit</t>
  </si>
  <si>
    <t>D20191106</t>
  </si>
  <si>
    <t>52 Bis Le Feuil</t>
  </si>
  <si>
    <t>06.24.28.88.25</t>
  </si>
  <si>
    <t>benoitcaron77@gmail.com</t>
  </si>
  <si>
    <t>Didier</t>
  </si>
  <si>
    <t>GERNIGON</t>
  </si>
  <si>
    <t>175 Avenue Général George Smith Patton</t>
  </si>
  <si>
    <t>06.27.38.31.12</t>
  </si>
  <si>
    <t>gernigondidier@gmail.com</t>
  </si>
  <si>
    <t>Mr GERNIGON</t>
  </si>
  <si>
    <t>Appt RDC en face</t>
  </si>
  <si>
    <t>D20191107</t>
  </si>
  <si>
    <t xml:space="preserve">Antoine </t>
  </si>
  <si>
    <t>WIEL</t>
  </si>
  <si>
    <t>06.49.45.19.80</t>
  </si>
  <si>
    <t>antoinewiel@yahoo.fr</t>
  </si>
  <si>
    <t>Mr WIEL</t>
  </si>
  <si>
    <t>5 rue Massenet</t>
  </si>
  <si>
    <t>MOREAU</t>
  </si>
  <si>
    <t>497 rue de la marre</t>
  </si>
  <si>
    <t>ST LUNAIRE</t>
  </si>
  <si>
    <t>06.80.03.24.81</t>
  </si>
  <si>
    <t>malada@wanadoo.fr</t>
  </si>
  <si>
    <t>35800 St LUNAIRE</t>
  </si>
  <si>
    <t>Mr &amp; Mme MOREAU</t>
  </si>
  <si>
    <t>D20191112</t>
  </si>
  <si>
    <t>DOSSET</t>
  </si>
  <si>
    <t>1 rue de la porte d'aleth</t>
  </si>
  <si>
    <t>CHATEAUNEUF</t>
  </si>
  <si>
    <t>06.60.37.44.40</t>
  </si>
  <si>
    <t>sttephane@hotmail.fr</t>
  </si>
  <si>
    <t>Mr &amp; Mme DOSSET</t>
  </si>
  <si>
    <t>35430 CHATEAUNEUF</t>
  </si>
  <si>
    <t>D20191115</t>
  </si>
  <si>
    <t>Jean-Marc</t>
  </si>
  <si>
    <t>GALLOU</t>
  </si>
  <si>
    <t>29 rue coquelicots</t>
  </si>
  <si>
    <t>02.99.89.19.00-06.79.63.46.43</t>
  </si>
  <si>
    <t>isafla-jma@orange.fr</t>
  </si>
  <si>
    <t>Mr &amp; Mme GALLOU</t>
  </si>
  <si>
    <t>Mr LACOSTE</t>
  </si>
  <si>
    <t>1 place de l'égilse</t>
  </si>
  <si>
    <t>35250 ST AUBIN D'AUBIGNE</t>
  </si>
  <si>
    <t>Mr BOUZIN</t>
  </si>
  <si>
    <t>4 rue des Rochers</t>
  </si>
  <si>
    <t>D20191129</t>
  </si>
  <si>
    <t>SIMON</t>
  </si>
  <si>
    <t>Max</t>
  </si>
  <si>
    <t>6 square du gl KOENING</t>
  </si>
  <si>
    <t>06.19.05.00.86</t>
  </si>
  <si>
    <t>schusss@gmail.com</t>
  </si>
  <si>
    <t>Mr SIMON</t>
  </si>
  <si>
    <t>Appt 12ème étage</t>
  </si>
  <si>
    <t>D20191202</t>
  </si>
  <si>
    <t>DECEMBRE</t>
  </si>
  <si>
    <t>LEHEGARAT</t>
  </si>
  <si>
    <t>3 Hameau Ferdinand Buisson</t>
  </si>
  <si>
    <t>lehegarat.benjamin@hotmail.fr</t>
  </si>
  <si>
    <t>D20191204</t>
  </si>
  <si>
    <t>06.89.94.11.60</t>
  </si>
  <si>
    <t>Mme CHERUET</t>
  </si>
  <si>
    <t>9 Bl de Lattre de Tassigny</t>
  </si>
  <si>
    <t>Mme SPAGNOL Isabelle</t>
  </si>
  <si>
    <t>25b reu de Chateaugiron</t>
  </si>
  <si>
    <t>06.70.29.09.53</t>
  </si>
  <si>
    <t>apprt 1er étage gauche</t>
  </si>
  <si>
    <t>Mme FILLATRE</t>
  </si>
  <si>
    <t>La Providence</t>
  </si>
  <si>
    <t>06.72.63.36.65</t>
  </si>
  <si>
    <t>CARON</t>
  </si>
  <si>
    <t>Rue des Alleux</t>
  </si>
  <si>
    <t>D20191205</t>
  </si>
  <si>
    <t>CORNU</t>
  </si>
  <si>
    <t>38 Bis rue du port</t>
  </si>
  <si>
    <t xml:space="preserve">ST BRIEUC  </t>
  </si>
  <si>
    <t>02.96.61.86.81</t>
  </si>
  <si>
    <t>cornu.mca@orange.fr</t>
  </si>
  <si>
    <t>Mr &amp; Mme CORNU</t>
  </si>
  <si>
    <t>22000 ST BRIEUC</t>
  </si>
  <si>
    <t>Mr &amp; Mme MULLIEZ</t>
  </si>
  <si>
    <t>192 rue de St MALO</t>
  </si>
  <si>
    <t>D20191209</t>
  </si>
  <si>
    <t>CHAUVELOT</t>
  </si>
  <si>
    <t>10 allée du clos Corbin</t>
  </si>
  <si>
    <t>LA CHAPELLE DU LOU</t>
  </si>
  <si>
    <t>06.45.28.61.31</t>
  </si>
  <si>
    <t>pepettechrystelle@yahoo.com</t>
  </si>
  <si>
    <t>Chrystelle</t>
  </si>
  <si>
    <t>Mr &amp; Mme CHAUVELOT</t>
  </si>
  <si>
    <t>35360 LA CHAPELLE DU LOU</t>
  </si>
  <si>
    <t>D20191211</t>
  </si>
  <si>
    <t>LE PAVE</t>
  </si>
  <si>
    <t>06.83.56.62.96</t>
  </si>
  <si>
    <t>JEHANNO</t>
  </si>
  <si>
    <t>jehan53@outlook.fr</t>
  </si>
  <si>
    <t>Mme JEHANNO</t>
  </si>
  <si>
    <t>D20191212</t>
  </si>
  <si>
    <t>Davis</t>
  </si>
  <si>
    <t>COLIN</t>
  </si>
  <si>
    <t>CHANTELOUP</t>
  </si>
  <si>
    <t>patdav-colin@orange.fr</t>
  </si>
  <si>
    <t>Mr &amp; Mme COLIN</t>
  </si>
  <si>
    <t>35150 CHANTELOUP</t>
  </si>
  <si>
    <t>6 impasse de Kerlande</t>
  </si>
  <si>
    <t>06.41.49.02.41</t>
  </si>
  <si>
    <t>Johanna</t>
  </si>
  <si>
    <t>CIANCI</t>
  </si>
  <si>
    <t>2 rue des Corsaires</t>
  </si>
  <si>
    <t>06.64.77.00.69</t>
  </si>
  <si>
    <t>jo.cianci@gmail.com</t>
  </si>
  <si>
    <t>Mme CIANCI</t>
  </si>
  <si>
    <t>BLANCHET</t>
  </si>
  <si>
    <t>39 rue Poullain du parc</t>
  </si>
  <si>
    <t>06.83.85.21.20</t>
  </si>
  <si>
    <t>minnablabla@orange.fr</t>
  </si>
  <si>
    <t>Mme BLANCHET</t>
  </si>
  <si>
    <t>D20191213</t>
  </si>
  <si>
    <t>EYZOP</t>
  </si>
  <si>
    <t>13 Place Thérèse Pierre</t>
  </si>
  <si>
    <t>06.81.29.37.77</t>
  </si>
  <si>
    <t>pierre.eyzop@gmail.com</t>
  </si>
  <si>
    <t>Mr &amp; Mme EYZOP</t>
  </si>
  <si>
    <t>D20191216</t>
  </si>
  <si>
    <t>DELAUNAY</t>
  </si>
  <si>
    <t>07.87.32.19.35</t>
  </si>
  <si>
    <t>rst.saintdomineuc@gmail.com</t>
  </si>
  <si>
    <t>D201901217</t>
  </si>
  <si>
    <t>SAINT JALME</t>
  </si>
  <si>
    <t>La Ville Boutier</t>
  </si>
  <si>
    <t>06.47.67.92.90</t>
  </si>
  <si>
    <t>mathilde.saint-jalme@hotmail.fr</t>
  </si>
  <si>
    <t>Mme St JALME</t>
  </si>
  <si>
    <t>D20191224</t>
  </si>
  <si>
    <t>D20191217</t>
  </si>
  <si>
    <t>Rue de la fontaine</t>
  </si>
  <si>
    <t>cyril.moreau44@yahoo.fr</t>
  </si>
  <si>
    <t>D20191226</t>
  </si>
  <si>
    <t>27 Square Général Paris de Bollardière</t>
  </si>
  <si>
    <t>marine.vallee@live.fr</t>
  </si>
  <si>
    <t>06.42.40.41.60 - 06.72.34.33.74</t>
  </si>
  <si>
    <t>URVOY - Mme VALLEE</t>
  </si>
  <si>
    <t>Mr URVOY &amp; Mme VALLEE</t>
  </si>
  <si>
    <t>D20200107</t>
  </si>
  <si>
    <t>PR589</t>
  </si>
  <si>
    <t>PR590</t>
  </si>
  <si>
    <t>PR591</t>
  </si>
  <si>
    <t>PR592</t>
  </si>
  <si>
    <t>PR593</t>
  </si>
  <si>
    <t>PR594</t>
  </si>
  <si>
    <t>PR595</t>
  </si>
  <si>
    <t>PR596</t>
  </si>
  <si>
    <t>PR597</t>
  </si>
  <si>
    <t>PR598</t>
  </si>
  <si>
    <t>PR599</t>
  </si>
  <si>
    <t>PR600</t>
  </si>
  <si>
    <t>PR601</t>
  </si>
  <si>
    <t>PR602</t>
  </si>
  <si>
    <t>PR603</t>
  </si>
  <si>
    <t>PR604</t>
  </si>
  <si>
    <t>PR605</t>
  </si>
  <si>
    <t>PR606</t>
  </si>
  <si>
    <t>PR607</t>
  </si>
  <si>
    <t>PR608</t>
  </si>
  <si>
    <t>PR609</t>
  </si>
  <si>
    <t>PR610</t>
  </si>
  <si>
    <t>PR611</t>
  </si>
  <si>
    <t>PR612</t>
  </si>
  <si>
    <t>PR613</t>
  </si>
  <si>
    <t>PR614</t>
  </si>
  <si>
    <t>PR615</t>
  </si>
  <si>
    <t>PR616</t>
  </si>
  <si>
    <t>PR617</t>
  </si>
  <si>
    <t>PR618</t>
  </si>
  <si>
    <t>PR619</t>
  </si>
  <si>
    <t>PR620</t>
  </si>
  <si>
    <t>PR621</t>
  </si>
  <si>
    <t>PR622</t>
  </si>
  <si>
    <t>PR623</t>
  </si>
  <si>
    <t>PR624</t>
  </si>
  <si>
    <t>PR625</t>
  </si>
  <si>
    <t>PR626</t>
  </si>
  <si>
    <t>PR627</t>
  </si>
  <si>
    <t>PR628</t>
  </si>
  <si>
    <t>PR629</t>
  </si>
  <si>
    <t>PR630</t>
  </si>
  <si>
    <t>PR631</t>
  </si>
  <si>
    <t>PR632</t>
  </si>
  <si>
    <t>PR633</t>
  </si>
  <si>
    <t>PR634</t>
  </si>
  <si>
    <t>PR635</t>
  </si>
  <si>
    <t>PR636</t>
  </si>
  <si>
    <t>PR637</t>
  </si>
  <si>
    <t>PR638</t>
  </si>
  <si>
    <t>PR639</t>
  </si>
  <si>
    <t>PR640</t>
  </si>
  <si>
    <t>PR641</t>
  </si>
  <si>
    <t>PR642</t>
  </si>
  <si>
    <t>PR643</t>
  </si>
  <si>
    <t>PR644</t>
  </si>
  <si>
    <t>PR645</t>
  </si>
  <si>
    <t>PR646</t>
  </si>
  <si>
    <t>PR647</t>
  </si>
  <si>
    <t>PR648</t>
  </si>
  <si>
    <t>PR649</t>
  </si>
  <si>
    <t>PR650</t>
  </si>
  <si>
    <t>PR651</t>
  </si>
  <si>
    <t>PR652</t>
  </si>
  <si>
    <t>PR653</t>
  </si>
  <si>
    <t>PR654</t>
  </si>
  <si>
    <t>PR655</t>
  </si>
  <si>
    <t>PR656</t>
  </si>
  <si>
    <t>SIM ECOLE DE MUSIQUE</t>
  </si>
  <si>
    <t>DELAROSE</t>
  </si>
  <si>
    <t>1 quai de la Donac</t>
  </si>
  <si>
    <t xml:space="preserve">02.99.84.01.88 </t>
  </si>
  <si>
    <t>sim.ecoledemusique@gmail.com</t>
  </si>
  <si>
    <t>Bâtiment</t>
  </si>
  <si>
    <t>D20200109</t>
  </si>
  <si>
    <t>DESCOURS</t>
  </si>
  <si>
    <t>2 lieu dit Bel Air</t>
  </si>
  <si>
    <t>02.90.04.02.45</t>
  </si>
  <si>
    <t>Mr &amp; Mme DESCOURS</t>
  </si>
  <si>
    <t>2 rue de la Duchesse Anne</t>
  </si>
  <si>
    <t>11 Bd de la Lande</t>
  </si>
  <si>
    <t>06.72.95.08.39</t>
  </si>
  <si>
    <t>Mr &amp; Mme PIROTAIS</t>
  </si>
  <si>
    <t>06.37.56.94.01</t>
  </si>
  <si>
    <t>D202001013</t>
  </si>
  <si>
    <t>F2020000</t>
  </si>
  <si>
    <t>Claudine</t>
  </si>
  <si>
    <t>7 rue de St Guinoux</t>
  </si>
  <si>
    <t>LA FRESNAIS</t>
  </si>
  <si>
    <t>02.99.88.87.17</t>
  </si>
  <si>
    <t>courtoisclaudine@orange.fr</t>
  </si>
  <si>
    <t>Mme COURTOIS</t>
  </si>
  <si>
    <t>35111 LA FRESNAIS</t>
  </si>
  <si>
    <t>D20200113</t>
  </si>
  <si>
    <t xml:space="preserve">Mr ROBERT  </t>
  </si>
  <si>
    <t>69 Avenue de St Nazaire</t>
  </si>
  <si>
    <t>appt 3ème étage gauche</t>
  </si>
  <si>
    <t>D20200114</t>
  </si>
  <si>
    <t>DOSSEH</t>
  </si>
  <si>
    <t>12 rue Marthe Simard</t>
  </si>
  <si>
    <t>06.69.23.01.96</t>
  </si>
  <si>
    <t>halveque@gmx.fr</t>
  </si>
  <si>
    <t>Mme DOSSEH</t>
  </si>
  <si>
    <t>TRAZZIERI</t>
  </si>
  <si>
    <t>12 rue francis MARIOTE</t>
  </si>
  <si>
    <t>06.07.71.94.47</t>
  </si>
  <si>
    <t>Mr STRAZZIERI</t>
  </si>
  <si>
    <t>yves.strazzieri@gmail.com</t>
  </si>
  <si>
    <t>D20200115</t>
  </si>
  <si>
    <t>MASSON</t>
  </si>
  <si>
    <t>D20200120</t>
  </si>
  <si>
    <t>LEGAVRE</t>
  </si>
  <si>
    <t>22 rue des champs des cours</t>
  </si>
  <si>
    <t>06.64.34.59.55</t>
  </si>
  <si>
    <t>bzh_steph@yahoo.fr</t>
  </si>
  <si>
    <t>Mme LEGAVRE</t>
  </si>
  <si>
    <t>53 rue André Chesnot</t>
  </si>
  <si>
    <t>HEDE BAZOUGES</t>
  </si>
  <si>
    <t>06.04.44.80.51</t>
  </si>
  <si>
    <t>35630 HEDE BAZOUGES</t>
  </si>
  <si>
    <t>D20200121</t>
  </si>
  <si>
    <t>MONNERAIS</t>
  </si>
  <si>
    <t>11 place du vert Buisson</t>
  </si>
  <si>
    <t>06.24.93.54.13</t>
  </si>
  <si>
    <t>michel.monnerais@aliceadsl.fr</t>
  </si>
  <si>
    <t>Mr MONNERAIS</t>
  </si>
  <si>
    <t>Appt 2ème face ascenceur</t>
  </si>
  <si>
    <t>D20200122</t>
  </si>
  <si>
    <t>SARL PAPRIKA</t>
  </si>
  <si>
    <t>RENEL</t>
  </si>
  <si>
    <t>13 Rue du chapitre</t>
  </si>
  <si>
    <t>06.64.15.15.58</t>
  </si>
  <si>
    <t>melanie.renel35@gmail.com</t>
  </si>
  <si>
    <t>SARL PAPRIKA - LA Petite Académie</t>
  </si>
  <si>
    <t>Commerce</t>
  </si>
  <si>
    <t>GAONACH</t>
  </si>
  <si>
    <t>Samuel</t>
  </si>
  <si>
    <t>74 rue nationale</t>
  </si>
  <si>
    <t>06.88.14.42.45</t>
  </si>
  <si>
    <t>s.gaonach@ch-cancale.fr</t>
  </si>
  <si>
    <t>Mr &amp; Mme GAONACH</t>
  </si>
  <si>
    <t>D20200124</t>
  </si>
  <si>
    <t>Jocelyne</t>
  </si>
  <si>
    <t>Le Breil Marin</t>
  </si>
  <si>
    <t>06.70.64.00.02</t>
  </si>
  <si>
    <t>leroy.jocelyne@orange.fr</t>
  </si>
  <si>
    <t>D20200125</t>
  </si>
  <si>
    <t>Mme LEROY</t>
  </si>
  <si>
    <t>SANDEN</t>
  </si>
  <si>
    <t>KERVAZO</t>
  </si>
  <si>
    <t>Le Quiliou</t>
  </si>
  <si>
    <t>06.74.52.97.37</t>
  </si>
  <si>
    <t>p.kervazo@sanden-europe.fr</t>
  </si>
  <si>
    <t>SANDEN Mr KERVAZO</t>
  </si>
  <si>
    <t>Site de Production</t>
  </si>
  <si>
    <t>D20200127</t>
  </si>
  <si>
    <t>DE BETTIGNIES</t>
  </si>
  <si>
    <t>19 Bis Bd Gabriel GUIST'HAU</t>
  </si>
  <si>
    <t>NANTES</t>
  </si>
  <si>
    <t>06.63.16.97.72</t>
  </si>
  <si>
    <t>fa-de@wanadoo.fr</t>
  </si>
  <si>
    <t>Mme DE BETTIGNIES</t>
  </si>
  <si>
    <t>44000 NANTES</t>
  </si>
  <si>
    <t>Mme LESCOP</t>
  </si>
  <si>
    <t>33 Ter rue d'Antrain</t>
  </si>
  <si>
    <t>appt 2ème gauche</t>
  </si>
  <si>
    <t>06.35.30.34.12</t>
  </si>
  <si>
    <t>D20200129</t>
  </si>
  <si>
    <t>PELLAN</t>
  </si>
  <si>
    <t>2 rue des cerisiers</t>
  </si>
  <si>
    <t>06.08.75.90.78</t>
  </si>
  <si>
    <t>anthony.pellan@gmail.com</t>
  </si>
  <si>
    <t>Mr PELLAN</t>
  </si>
  <si>
    <t>Mr &amp; Mme MAIGNE</t>
  </si>
  <si>
    <t>Mr LOPEZ &amp; Mme NOEL</t>
  </si>
  <si>
    <t>16 rue de Brest</t>
  </si>
  <si>
    <t>appt 8ème étage droit</t>
  </si>
  <si>
    <t>06.33.47.26.42</t>
  </si>
  <si>
    <t>BLIN</t>
  </si>
  <si>
    <t>6 rue Jean Quemerais</t>
  </si>
  <si>
    <t>06.59.53.45.01</t>
  </si>
  <si>
    <t>eric-breton-33@hotmail.fr</t>
  </si>
  <si>
    <t>Mr &amp; Mme BLIN</t>
  </si>
  <si>
    <t>Anne Laure</t>
  </si>
  <si>
    <t>GUEDEC</t>
  </si>
  <si>
    <t>22 place de la mairie</t>
  </si>
  <si>
    <t>06.66.47.77.35</t>
  </si>
  <si>
    <t>alg350@hotmail.fr</t>
  </si>
  <si>
    <t>Mme GUEDEC</t>
  </si>
  <si>
    <t>D20200130</t>
  </si>
  <si>
    <t>sa-deb@wanadoo.fr</t>
  </si>
  <si>
    <t>GRANSIRE</t>
  </si>
  <si>
    <t>7b place du château</t>
  </si>
  <si>
    <t>Geneviève</t>
  </si>
  <si>
    <t>genevieve.grandsire@wanadoo.fr</t>
  </si>
  <si>
    <t>Mme GRANSIRE</t>
  </si>
  <si>
    <t>D20200212</t>
  </si>
  <si>
    <t>QUESSEVEUR</t>
  </si>
  <si>
    <t>1 Rue F.Mitterrand</t>
  </si>
  <si>
    <t>06.13.41.52.12</t>
  </si>
  <si>
    <t>Mme QUESSEVEUR</t>
  </si>
  <si>
    <t>Appt RDC porte face</t>
  </si>
  <si>
    <t>D20200213</t>
  </si>
  <si>
    <t>TOCHEPORT</t>
  </si>
  <si>
    <t>15 rue de la quaintaine</t>
  </si>
  <si>
    <t>02.99.66.83.44 - 06.18.37.49.53</t>
  </si>
  <si>
    <t>Mme TOCHEPORT</t>
  </si>
  <si>
    <t>2 allée du bassin</t>
  </si>
  <si>
    <t>D20200217</t>
  </si>
  <si>
    <t>BERREZ - BOUILLET</t>
  </si>
  <si>
    <t>Mme &amp; Mr</t>
  </si>
  <si>
    <t>22 le bois aux moines</t>
  </si>
  <si>
    <t>06.16.06.20.90</t>
  </si>
  <si>
    <t>sylvie.berrez@gmail.com</t>
  </si>
  <si>
    <t>Mme &amp; Mr BERREZ - BOUILLET</t>
  </si>
  <si>
    <t>1 rue des Francs Bourgeois</t>
  </si>
  <si>
    <t>D20200219</t>
  </si>
  <si>
    <t>Vitrification Duralac des marches et contre-marches du dessus en 2 couches</t>
  </si>
  <si>
    <t>Supplément en placo phonique</t>
  </si>
  <si>
    <t>Acheminement et approvisionnement des matériaux sur chantier, protection et nettoyage après notre prestation</t>
  </si>
  <si>
    <t>MESHEUT</t>
  </si>
  <si>
    <t>32 rue des cèdres</t>
  </si>
  <si>
    <t>JANZE</t>
  </si>
  <si>
    <t>07.85.64.12.72</t>
  </si>
  <si>
    <t>mesheut.daniel@orange.fr</t>
  </si>
  <si>
    <t>Mr &amp; Mme MESHEUT</t>
  </si>
  <si>
    <t>dépose d'une cuisine existante, éléments meubles et électroménagers</t>
  </si>
  <si>
    <t>BOUGAULT</t>
  </si>
  <si>
    <t>La mare Davy</t>
  </si>
  <si>
    <t>ST JUDOCE</t>
  </si>
  <si>
    <t>06.59.63.30.50</t>
  </si>
  <si>
    <t>bougaultdl@orange.fr</t>
  </si>
  <si>
    <t>Mme BOUGAULT</t>
  </si>
  <si>
    <t>22630 ST JUDOCE</t>
  </si>
  <si>
    <t>25 la croix Briand</t>
  </si>
  <si>
    <t>FRIN</t>
  </si>
  <si>
    <t>2 allée chateau briand</t>
  </si>
  <si>
    <t>06.83.96.22.48</t>
  </si>
  <si>
    <t>Mme FRIN</t>
  </si>
  <si>
    <t>Mme LEBERT</t>
  </si>
  <si>
    <t>28 rue du champs marqué</t>
  </si>
  <si>
    <t>06.72.07.14.28</t>
  </si>
  <si>
    <t>D20200221</t>
  </si>
  <si>
    <t>COUVERT</t>
  </si>
  <si>
    <t>5 rue haute</t>
  </si>
  <si>
    <t>06.67.79.22.22</t>
  </si>
  <si>
    <t>fredcouvert@gmail.com</t>
  </si>
  <si>
    <t>Mr COUVERT</t>
  </si>
  <si>
    <t>BARGUIL</t>
  </si>
  <si>
    <t>Xavier</t>
  </si>
  <si>
    <t>25 Boulevard de dezerseul</t>
  </si>
  <si>
    <t>06.83.18.08.19</t>
  </si>
  <si>
    <t>xbarguil@gmail.com</t>
  </si>
  <si>
    <t>Mr BARGUIL</t>
  </si>
  <si>
    <t>Eliane</t>
  </si>
  <si>
    <t>BARREAU</t>
  </si>
  <si>
    <t>3 allée de la croix des Hêtres</t>
  </si>
  <si>
    <t>06.26.92.66.39</t>
  </si>
  <si>
    <t>sylvie@laboratoireprevost.fr</t>
  </si>
  <si>
    <t>Mme BARREAU</t>
  </si>
  <si>
    <t>D20200224</t>
  </si>
  <si>
    <t>06.81.99.55.09</t>
  </si>
  <si>
    <t>hautin@wanadoo.fr</t>
  </si>
  <si>
    <t>D20200227</t>
  </si>
  <si>
    <t>HAUTIN</t>
  </si>
  <si>
    <t>59 avenue de l'étang</t>
  </si>
  <si>
    <t>ST GILLES</t>
  </si>
  <si>
    <t>Mr &amp; Mme HAUTIN</t>
  </si>
  <si>
    <t>LAURENT</t>
  </si>
  <si>
    <t>9 Rue des Tulipes</t>
  </si>
  <si>
    <t>VEZIN LE COQUET</t>
  </si>
  <si>
    <t>Mme LAURENT</t>
  </si>
  <si>
    <t>D20200303</t>
  </si>
  <si>
    <t>FONNIER</t>
  </si>
  <si>
    <t>5 rue du bas champs</t>
  </si>
  <si>
    <t>06.15.38.26.68</t>
  </si>
  <si>
    <t>Mr &amp; Mme FONNIER</t>
  </si>
  <si>
    <t>5 rue de l'écotais</t>
  </si>
  <si>
    <t>02.99.68.16.66</t>
  </si>
  <si>
    <t>D20200304</t>
  </si>
  <si>
    <t>Mme CHARBONNIER</t>
  </si>
  <si>
    <t>13 Place du bas des lices</t>
  </si>
  <si>
    <t>gcharbonnier@neuf.fr</t>
  </si>
  <si>
    <t>D20200306</t>
  </si>
  <si>
    <t>ANDMA Architectes</t>
  </si>
  <si>
    <t>227 Rue de Nantes</t>
  </si>
  <si>
    <t>Florian</t>
  </si>
  <si>
    <t>NOUY</t>
  </si>
  <si>
    <t>06.68.61.60.14</t>
  </si>
  <si>
    <t>nouy.florian@hotmail.fr</t>
  </si>
  <si>
    <t>D20200310</t>
  </si>
  <si>
    <t>DAVY</t>
  </si>
  <si>
    <t>07.52.60.03.54</t>
  </si>
  <si>
    <t>samuel_davy@hotmail.com</t>
  </si>
  <si>
    <t>Mr DAVY</t>
  </si>
  <si>
    <t>Appt 3ème étage droit</t>
  </si>
  <si>
    <t>D20200311</t>
  </si>
  <si>
    <t xml:space="preserve">fabien </t>
  </si>
  <si>
    <t>MESNIL</t>
  </si>
  <si>
    <t>20 rue du limon</t>
  </si>
  <si>
    <t>La Chapelle-aux-Filtzméens</t>
  </si>
  <si>
    <t>06.08.75.25.28</t>
  </si>
  <si>
    <t>fabien.mesnil@hotmail.fr</t>
  </si>
  <si>
    <t>Mr MESNIL</t>
  </si>
  <si>
    <t>35190 La Chapelle-aux-Filtzméens</t>
  </si>
  <si>
    <t>PRESTATIONS DE MENUISERIE</t>
  </si>
  <si>
    <t>WATHIER</t>
  </si>
  <si>
    <t>12 résidence du domaine des chênes</t>
  </si>
  <si>
    <t>06.75.56.67.23</t>
  </si>
  <si>
    <t>wathiere35phone@gmail.com</t>
  </si>
  <si>
    <t>Mr &amp; Mme WATHIER</t>
  </si>
  <si>
    <t>Fourniture et pose de carrelage en grès cérame 30*30, Coupe d'ajustement, joints et finition</t>
  </si>
  <si>
    <t>35440 LANGAGE</t>
  </si>
  <si>
    <t>D20200312</t>
  </si>
  <si>
    <t>Mr &amp; Mme MARCAIS</t>
  </si>
  <si>
    <t>BRIZOUX</t>
  </si>
  <si>
    <t>5 Croisade</t>
  </si>
  <si>
    <t>SOUGEAL</t>
  </si>
  <si>
    <t>06.84.10.88.60</t>
  </si>
  <si>
    <t>letonqueze09solen@gmail.com</t>
  </si>
  <si>
    <t>Mme BRIZOUX</t>
  </si>
  <si>
    <t>35610 SOUGEAL</t>
  </si>
  <si>
    <t>D20200313</t>
  </si>
  <si>
    <t>Michael</t>
  </si>
  <si>
    <t>CHARTIER</t>
  </si>
  <si>
    <t>63 Le Pontrucher</t>
  </si>
  <si>
    <t>06.72.96.79.25</t>
  </si>
  <si>
    <t>Mr &amp; Mme CHARTIER</t>
  </si>
  <si>
    <t>DAMOUR</t>
  </si>
  <si>
    <t>24 rue vaneau</t>
  </si>
  <si>
    <t>06.14.67.26.46</t>
  </si>
  <si>
    <t>mariedamour@msn.com</t>
  </si>
  <si>
    <t>Mr &amp; Mme DAMOUR</t>
  </si>
  <si>
    <t>Lery</t>
  </si>
  <si>
    <t>RENOUARD</t>
  </si>
  <si>
    <t>3 impasse chenotière</t>
  </si>
  <si>
    <t>LA RICHARDAIS</t>
  </si>
  <si>
    <t>02.99.88.54.70 - 06.30.33.46.03</t>
  </si>
  <si>
    <t>Mr &amp; Mme RENOUARD</t>
  </si>
  <si>
    <t>35780 LA RICHARDAIS</t>
  </si>
  <si>
    <t>D20200316</t>
  </si>
  <si>
    <t>Fabien</t>
  </si>
  <si>
    <t>BOUTRELLE</t>
  </si>
  <si>
    <t>HERA</t>
  </si>
  <si>
    <t>fabien38@hotmail.com</t>
  </si>
  <si>
    <t>Mr BOUTRELLE</t>
  </si>
  <si>
    <t>D20200317</t>
  </si>
  <si>
    <t>BEAULIEU</t>
  </si>
  <si>
    <t>Remi</t>
  </si>
  <si>
    <t>3 rue de St Enogat</t>
  </si>
  <si>
    <t>06.32.68.05.43</t>
  </si>
  <si>
    <t>chantal.beaulieu@orange.fr</t>
  </si>
  <si>
    <t>Mr &amp; Mme BEAULIEU</t>
  </si>
  <si>
    <t>D20200319</t>
  </si>
  <si>
    <t>Marylise</t>
  </si>
  <si>
    <t>HOUITTE</t>
  </si>
  <si>
    <t>26 rue d'Armorique</t>
  </si>
  <si>
    <t>BAZOUGES SOUS HEDE</t>
  </si>
  <si>
    <t>06.63.33.65.82</t>
  </si>
  <si>
    <t>marylise.houitte@orange.fr</t>
  </si>
  <si>
    <t>Mme HOUITTE</t>
  </si>
  <si>
    <t>35630 BAZOUGES SOUS HEDE</t>
  </si>
  <si>
    <t>D20200320</t>
  </si>
  <si>
    <t>RENAUDIN</t>
  </si>
  <si>
    <t>8 rue du Colonel THOUHAULT</t>
  </si>
  <si>
    <t>06.46.31.49.76</t>
  </si>
  <si>
    <t>renaudin.dominiqiueetsandra@neuf.fr</t>
  </si>
  <si>
    <t>Mr &amp; Mme RENAUDIN</t>
  </si>
  <si>
    <t>KORBULY</t>
  </si>
  <si>
    <t>47 rue andré CHESNOT</t>
  </si>
  <si>
    <t>06.16.55.78.10</t>
  </si>
  <si>
    <t>danieletlise@gmail.com</t>
  </si>
  <si>
    <t>Mr &amp; Mme KORBULY</t>
  </si>
  <si>
    <t>7a rue de la Lande</t>
  </si>
  <si>
    <t>D20200323</t>
  </si>
  <si>
    <t>LE VERN</t>
  </si>
  <si>
    <t>3 la petite Morandais</t>
  </si>
  <si>
    <t>06.08.03.36.04</t>
  </si>
  <si>
    <t>Odile</t>
  </si>
  <si>
    <t>odile.le.vern@hotmail.com</t>
  </si>
  <si>
    <t>Mme LE VERN</t>
  </si>
  <si>
    <t>D20200324</t>
  </si>
  <si>
    <t>COULANGE</t>
  </si>
  <si>
    <t>2 rue du champs au moine</t>
  </si>
  <si>
    <t>ST GONDRAN</t>
  </si>
  <si>
    <t>02.99.45.89.82-06.88.25.84.31</t>
  </si>
  <si>
    <t>kino35@orange.fr</t>
  </si>
  <si>
    <t>Mr &amp; Mme COULANGE</t>
  </si>
  <si>
    <t>35630 ST GONDRAN</t>
  </si>
  <si>
    <t>D20200327</t>
  </si>
  <si>
    <t>INTERIEURE</t>
  </si>
  <si>
    <t>PEINTURE</t>
  </si>
  <si>
    <t>EXTERIEURE</t>
  </si>
  <si>
    <t>SOUPLE</t>
  </si>
  <si>
    <t>LAMES CLIPPER</t>
  </si>
  <si>
    <t>PARQUET</t>
  </si>
  <si>
    <t>TOITURE</t>
  </si>
  <si>
    <t>MENUISERIE PLACO ISO</t>
  </si>
  <si>
    <t>CUISINE</t>
  </si>
  <si>
    <t>SALLE DE BAIN</t>
  </si>
  <si>
    <t>EVACCUATION &amp; DECHETS</t>
  </si>
  <si>
    <t>Fourniture et pose d'une paire de store vénitiens blanc en deux vantaux, lames aluminium de 25mm, largeur du store 45cm, hauteur du store 205cm avec commande individuelle.</t>
  </si>
  <si>
    <t>Ebrasement de nouvelle fenêtre de toit en plaque de BA13 et finition en bandes armées</t>
  </si>
  <si>
    <t>Réalisation d'un dératellement en BA13 sur montant 48</t>
  </si>
  <si>
    <t>Cloison de distribution BA13 de 100 parment double, laine de verre de 70mm R=1,75m²Kw</t>
  </si>
  <si>
    <t>Pose sur F530 et une ceinture en rail, pour l'amélioration de l'acoustique, suspentes antivribratives</t>
  </si>
  <si>
    <t>PLAFOND ACOUSTIQUE</t>
  </si>
  <si>
    <t>Préparation des plafonds, 1 couche d'impression, ratissage, 2 couches de peinture en blanc Mat</t>
  </si>
  <si>
    <t>PLACO NEUF</t>
  </si>
  <si>
    <t>Ragréage de sol par enduit autolissant sur carrelage existant</t>
  </si>
  <si>
    <t>Fourniture et pose de barre de seuil aluminium de rattrapage</t>
  </si>
  <si>
    <t>Fourniture et pose de lame PVC SPIRIT PRO, épaisseur de 5,5mm, matière resistante avec couche d'usure de 0,55. Dimension de lame 1520mm*237mm. 16 coloris aux choix</t>
  </si>
  <si>
    <t>Fourniture et pose de surplinthes blanches à pose sur plinthes existantes carrelées</t>
  </si>
  <si>
    <t>Pose d'une cornière alu 10*10 pour finition sur la partie baie vitrée et porte d'entrée</t>
  </si>
  <si>
    <t>Fourniture et pose de parquet massif contre-collé réf : SIENNA LOFT PRO CHENE RU/CA 11(3.2)*130*400-1500, 2CH Verni incolor</t>
  </si>
  <si>
    <t>Fourniture de colle "NAVICOL PS, spatules</t>
  </si>
  <si>
    <t>Fourniture et pose d'une plinthe pivotante aluminium pour une porte d'entrée</t>
  </si>
  <si>
    <t>Fourniture et pose de barre de seuil aluminium collé pour la jonction de deux sols</t>
  </si>
  <si>
    <t>Fourniture de sous-couche standard pour sol pvc à clipper en 3mm</t>
  </si>
  <si>
    <t>Fourniture et pose de parquet flottant à clipper 8mm QUICK-STEP réf : CLM 1655</t>
  </si>
  <si>
    <t>Fourniture &amp; pose d'un revêtment de sol stratifié réf HARO chêne sicilia blanc à poser sur moquette existante rase</t>
  </si>
  <si>
    <t>Fourniture et pose de contre plinthes quart de rond blanches</t>
  </si>
  <si>
    <t>Fourniture &amp; pose d'un revêtment de sol stratifié réf XPERPRO BALTERIO 190.5*8*1257mm/4V à poser sur moquette existante rase</t>
  </si>
  <si>
    <t>Fourniture et pose de parquet massif contre-collé réf : Loft Jersey chêne RU/CA Br verni Mat. 14*190*1860</t>
  </si>
  <si>
    <t>Finition par joint acrylique de couleur le long des baie</t>
  </si>
  <si>
    <t>Fourniture et pose d'une barre de seuil grande longueur extra plate entre séjour et cuisine pour la jonction de parquet réf 3355</t>
  </si>
  <si>
    <t>Fourniture et pose de panneau d'OSB en 18mm, 2,50m*0,675m</t>
  </si>
  <si>
    <t>Isolation en flocons de laine de roche à épendre avant la pose du plancher en OSB épaisseur 75mm, R=2,00 m².k/W</t>
  </si>
  <si>
    <t>Fourniture d'un parquet massif contre-collé réf : Monolame 139 just1clic Chêne Opale de chez PANAGET, 12*139*1210mm</t>
  </si>
  <si>
    <t>Fourniture et pose de carrelage double encollage, Réf: PERONDA FS-NIJAR de 45*45cm</t>
  </si>
  <si>
    <t>Fourniture et pose de baguette de nez de marche réf : COMUS 13723</t>
  </si>
  <si>
    <t>CARRELAGE</t>
  </si>
  <si>
    <t>Fourniture et pose de plinthes en grès cérame identique au carrelage, ajustement, joint de finition</t>
  </si>
  <si>
    <t>Fourniture d'une barre de nez de marche en aluminium et bande antidérapente noir, réf 13023</t>
  </si>
  <si>
    <t>Doublage en placostil BA13 standard pose en collé</t>
  </si>
  <si>
    <t>Fourniture et pose de revêtement pvc à clipper LIVYN2 dalle Ambient 1300mm*320mm réf AMCL40050 gris beton</t>
  </si>
  <si>
    <t>Fourniture et pose d'un tablier de baignoire à carreler WEDI, longueur 190cm</t>
  </si>
  <si>
    <t>Trappe de visite pour baignoire à carreler</t>
  </si>
  <si>
    <t>Habillage de faïence du tablier de la baignoire</t>
  </si>
  <si>
    <t xml:space="preserve">Réalisation de joints et de petites fournitures, baguette de finition </t>
  </si>
  <si>
    <t>Forfait de dépose des meubles existants de salle de bain  et miroirs</t>
  </si>
  <si>
    <t>Fourniture et pose d'une applique LED intégrée INSPIRE IP44, avec raccordement électrique</t>
  </si>
  <si>
    <t>Fourniture d'un mitigeur lavabo chromé eau chaude, eau froide avec racordement flexibles, évaccuation et petites fournitures</t>
  </si>
  <si>
    <t>Fourniture et pose de faïence réf Arte One Glossy gris brillant 20*50. Selon le choix du client</t>
  </si>
  <si>
    <t>Fourniture et pose sur plots du receveur PRIMA Style Marbrex 140*90cm blanc antigliss</t>
  </si>
  <si>
    <t>Réalisation d'une bande d'étanchéité autour du receveur ou d'une baignoire</t>
  </si>
  <si>
    <t>Receveur de douche REC NEO sur mesure 140*80 avec aspect texture et coloris graphite, bonde carré inox</t>
  </si>
  <si>
    <t>Paroi de douche coulissante PUREDAY sur mesure de 140cm</t>
  </si>
  <si>
    <t>Retour de paroi fixe de douche PUREDAY de 80cm</t>
  </si>
  <si>
    <t>Système de colonne de douche carré DOMINO avec tête de débit, douchette à mains, tablette de rangement</t>
  </si>
  <si>
    <t>Installation des éléments de douche, receveur, paroi coulissante, paroi fixe, colonne de douche</t>
  </si>
  <si>
    <t>Plus-value de couleur sur choix du client sur un pan de mur avec réchampi</t>
  </si>
  <si>
    <t>Dépose et repose du radiateur pour mise en peinture du mur. (A vérifier si possible)</t>
  </si>
  <si>
    <t>Décollage du papier peint cuisine, préparation des murs, fourniture et pose de toile, 2 couches de blanc velours</t>
  </si>
  <si>
    <t>Décollage du papier peint salle de bain, préparation des murs, fourniture et pose de toile, 2 couches de blanc velours</t>
  </si>
  <si>
    <t>Décollage du papier peint dans la chambre, préparation des murs, fourniture et pose de toile, 2 couches de blanc velours</t>
  </si>
  <si>
    <t>Décollage du papier peint WC, préparation des murs, fourniture et pose de toile, 2 couches de blanc velours</t>
  </si>
  <si>
    <t>Décollage du papier peint séjour, préparation des murs, fourniture et pose de toile, 2 couches de blanc velours</t>
  </si>
  <si>
    <t>Décollage du papier peint du hall, préparation des murs, fourniture et pose de toile, 2 couches de peinture blanc velours</t>
  </si>
  <si>
    <t>Décollage du papier peint placard, préparation des murs, fourniture et pose de toile, 2 couches de blanc velours</t>
  </si>
  <si>
    <t>Décollage du papier peint cuisine, préparation des murs, fourniture et pose de toile de verre, 2 couches de blanc velours</t>
  </si>
  <si>
    <t>Décollage du papier peint salle de bain, préparation des murs, fourniture et pose de toile de verre, 2 couches de blanc velours</t>
  </si>
  <si>
    <t>Décollage du papier peint dans la chambre, préparation des murs, fourniture et pose de toile de verre, 2 couches de blanc velours</t>
  </si>
  <si>
    <t>Décollage du papier peint WC, préparation des murs, fourniture et pose de toile de verre, 2 couches de blanc velours</t>
  </si>
  <si>
    <t>Décollage du papier peint séjour, préparation des murs, fourniture et pose de toile de verre, 2 couches de blanc velours</t>
  </si>
  <si>
    <t>Décollage du papier peint du hall, préparation des murs, fourniture et pose de toile de verre, 2 couches de blanc velours</t>
  </si>
  <si>
    <t>Décollage du papier peint placard, préparation des murs, fourniture et pose de toile de verre, 2 couches de blanc velours</t>
  </si>
  <si>
    <t>Lessivage porte et huisserie 1 face, 2 couches de blanc satin</t>
  </si>
  <si>
    <t>Lessivage radiateur, 2 couches de peinture en blanc</t>
  </si>
  <si>
    <t>Décapage de porte d'entrée en bois coté extérieur, rebouchage, impression, 2 couche de peinture  Gris Anthracite 7016</t>
  </si>
  <si>
    <t>Décapage de porte d'entrée en bois coté intérieur, rebouchage, impression, 2 couche de peinture  Gris Anthracite 7016</t>
  </si>
  <si>
    <t>Bâchage de mur, protection du sol avant mise en peinture à l'airless pour prestation de plafond ou murs</t>
  </si>
  <si>
    <t>Réparation des fissures avec pose de calicot au plafond, enduisage, ponçage</t>
  </si>
  <si>
    <t>Lessivage plafond, peinture isolante sur taches tabac ou humidité, 2 couches de blanc Mat</t>
  </si>
  <si>
    <t>Préparation de porte tièrcée face extérieure, lessivage, rebouchage acrylique, 3 couches de peinture extérieur de couleur gris anthracite, démontage des petits bois pour mise en peinture</t>
  </si>
  <si>
    <t>Préparation de fenêtre en chassis fixe, face extérieure, lessivage, rebouchage acrylique, 2 couches de peinture extérieure de couleur gris anthracite, démontage des petits bois pour mise en peinture</t>
  </si>
  <si>
    <t>Préparation de fenêtre en chassis fixe en taille moyenne, face extérieure, lessivage, rebouchage acrylique, 2 couches de peinture extérieure de couleur</t>
  </si>
  <si>
    <t>Fenêtre en pvc face extérieure, lessivage, primaire, 3 couches de peinture extérieure de couleur gris anthracite</t>
  </si>
  <si>
    <t>Porte pleine face extérieure, lessivage, ponçage, retouche, 2 couches de peinture extérieure de couleur gris anthracite, démontage des petits bois pour mise en peinture</t>
  </si>
  <si>
    <t>Préparation de fenêtre en chassis fixe grande taille, face extérieure, lessivage, rebouchage acrylique, 2 couches de peinture extérieure de couleur gris anthracite, démontage des petits bois pour mise en peinture</t>
  </si>
  <si>
    <t>Préparation de porte face extérieure, lessivage, rebouchage acrylique, 3 couches de peinture extérieur de couleur gris anthracite, démontage des petits bois pour mise en peinture</t>
  </si>
  <si>
    <t>Poutre de linteaux extérieur, lessivage, ponçage,3 couches de peinture exterieure de couleur gris anthracite</t>
  </si>
  <si>
    <t>Cage d'escalier</t>
  </si>
  <si>
    <t>Décollage du papier peint de la cage d'escalier, préparation des murs, fourniture et pose de toile de verre, 2 couches de blanc</t>
  </si>
  <si>
    <t>Décollage du papier peint de la cage d'escalier, préparation des murs, fourniture et pose de toile, 2 couches de blanc velours</t>
  </si>
  <si>
    <t>Fourniture et pose de parquet pour salle de bain, DISANO SmartAqua TC PL 4VM Chêne phoenix</t>
  </si>
  <si>
    <r>
      <t xml:space="preserve">Fourniture et pose de sous-couche </t>
    </r>
    <r>
      <rPr>
        <b/>
        <sz val="11"/>
        <color theme="1"/>
        <rFont val="Calibri"/>
        <family val="2"/>
        <scheme val="minor"/>
      </rPr>
      <t>phonique</t>
    </r>
    <r>
      <rPr>
        <sz val="11"/>
        <color theme="1"/>
        <rFont val="Calibri"/>
        <family val="2"/>
        <scheme val="minor"/>
      </rPr>
      <t xml:space="preserve"> pour parquet massif contre-collé. DISISOL 3mm polyane intégré 21db</t>
    </r>
  </si>
  <si>
    <t>Préparation des plafonds en lessivage, 2 couches de peinture en blanc Mat</t>
  </si>
  <si>
    <t>Préparation des murs en lessivage, 2 couches de peinture en blanc velours</t>
  </si>
  <si>
    <t>Echafauder pour l'accès en sécurité pour la prestation sur un pignon</t>
  </si>
  <si>
    <t>Echafauder pour l'accès en sécurité pour la prestation en façade</t>
  </si>
  <si>
    <t>Lavage et traitement fongicide et antimousse pour élimination de traces d'algues ou de champignons sur le pignon ou façade</t>
  </si>
  <si>
    <t>Réparation de crevaces et de fissures avec le RENOMIX Ext, ouverture et réparation par pochonage</t>
  </si>
  <si>
    <t xml:space="preserve">Application d'un primer fixateur d'accroche, HYDROFIX est une impression pigmentée en phase aqueuse. Les surfaces recouvertes de micro-organismes recevront un traitement anti-cryptogamique </t>
  </si>
  <si>
    <t>Application en 2 couches AP-TOP IMPER MONOMAT 400Gr par couche</t>
  </si>
  <si>
    <t>Application en 2 couches sur le soubassement AT STRALIET HYDRO</t>
  </si>
  <si>
    <t>Prestation de la tête de cheminée en 2 couches AP-TOP IMPER MONOMAT 400Gr par couche</t>
  </si>
  <si>
    <t>DESSOUS DE TOIT</t>
  </si>
  <si>
    <t>Cette prestation sera réalisée dans les conditions climatiques acceptables avec un taux d'hygrométie &lt; à 80%</t>
  </si>
  <si>
    <t>Mise en place de TESA CALICOT joint en même temps que l'application de l'HYDROFIX</t>
  </si>
  <si>
    <t>Ponçage des appuis de fenêtres, application d'une peinture anti-rouille et de finition en 2 couches CELLUC FER de couleur</t>
  </si>
  <si>
    <t>Encadrement de fenêtre ou de porte, application en 2 couches AP-TOP IMPER MONOMAT 400Gr par couche</t>
  </si>
  <si>
    <t>Démontage et remontage d'une gouttière PVC</t>
  </si>
  <si>
    <t>Préparation, lavage, ponçage de la porte de garage face extérieure, 2 couches de peinture CELLUC EFR de couleur</t>
  </si>
  <si>
    <t>Fourniture et pose d'un parquet massif contre-collé réf : lof déco apennines huilé, 14*190*1820mm</t>
  </si>
  <si>
    <t>MOQUETTE</t>
  </si>
  <si>
    <t>Fourniture et pose de moquette en lames réf BOLERO coloris 730, clacification U3P3, lames à velours 27db</t>
  </si>
  <si>
    <t>Fourniture et pose de moquette en longueur réf MARINE coloris 4353, clacification U3P3, 32db</t>
  </si>
  <si>
    <t>Ponçage du dessus de l'escalier marche et contre-marches</t>
  </si>
  <si>
    <t>ESCALIER</t>
  </si>
  <si>
    <t>Application d'une lasure et 2 couches de vitrification</t>
  </si>
  <si>
    <t>Lessivage des limons, bareaux et rampe, application d'un fixateur, 2 couches de couleur idem mur blanc crème</t>
  </si>
  <si>
    <t>COEF =</t>
  </si>
  <si>
    <t>Fourniture et pose de revêtement PVC U2S P3 acoustique 19-20db, classe A, épaisseur 3mm, couche d'usure 0,30mm en lés de 2 ou 4 mètres</t>
  </si>
  <si>
    <t>Application d'un primer d'accroche avant la pose d'un revêtement pvc</t>
  </si>
  <si>
    <t>Préparation du sous bassement bois, ponçage, impression, 2 couches de blanc satin</t>
  </si>
  <si>
    <t>Préparation, ponçage avec moulures et corniches, impression, 2 couches de peinture satin</t>
  </si>
  <si>
    <t>Lessivage porte-fenêtre intérieur, 2 couches de blanc</t>
  </si>
  <si>
    <t>Fenêtre intérieur, lessivage, ponçage, retouche impression, nettoyage mastic, 2 couches de blanc</t>
  </si>
  <si>
    <t>Préparation, ponçage de portes doubles vantaux avec moulures, 2 couches de blanc</t>
  </si>
  <si>
    <t>Préparation, ponçage de fenêtre extérieur, avec petits bois, 2 couches de peinture glycéro blanche</t>
  </si>
  <si>
    <t>Préparation, ponçage de la porte de garage recto verso, 2 couches de blanc</t>
  </si>
  <si>
    <t>Préparation, ponçage de la porte de service recto verso, 2 couches de blanc</t>
  </si>
  <si>
    <t>Lessivage fumée sur Murs, 1 couche de peinture isolante, 1 couche de blanc velours</t>
  </si>
  <si>
    <t>Forfait de lasure opaque en 2 couches sur poutres bois</t>
  </si>
  <si>
    <t>Application de 2 couches de vitrification DURALAC, un égrainage avant la dernière couche de finition, une couche de finition de DURALAC</t>
  </si>
  <si>
    <t>Brossage mécanique de la toiture pour retirer la mousse des ardoises</t>
  </si>
  <si>
    <t>Montage d'un échafaudage mobile pour l'accès en sécurité pour la prestation</t>
  </si>
  <si>
    <t>Préparation des murs , Impression, pose d'un recouvre tout sur mur abimé, 2 couches de blanc velours</t>
  </si>
  <si>
    <t xml:space="preserve">Isolation en laine de roche du plafond en panneau 1,20*0,6 FLEX 036 R=1,05 épaisseur de 40mm </t>
  </si>
  <si>
    <t>Frais de traitement des déchets de placoplâtre classe 4</t>
  </si>
  <si>
    <t>Décapage et brossage avec décapant super puissant lessive de potassium pour remise a nu du fer</t>
  </si>
  <si>
    <t>Application d'une peinture spéciale métaux ferreux CELLUC-FER en 2 couches</t>
  </si>
  <si>
    <t>Ponçage des ferrures, application antirouille, peinture verte Ral 6005 satiné</t>
  </si>
  <si>
    <t>Lessivage plafond, réparation fissure, pose de calicot, préparation, pose de toile lisse, 2 couches de blanc MAT</t>
  </si>
  <si>
    <t>Découpe BA13 dans la cloison entre la cuisine et l'entrée pour recevoir une verrière de L600*H1400mm. Réalisation de bandes armées en finition</t>
  </si>
  <si>
    <t>Dépose de huisseries, cadres dormant bois en démolition sous réserve de dépose</t>
  </si>
  <si>
    <t>Fourniture et pose d'un aménagement intérieur en mélaminé blanc, une colonne de 400mm de large et 6 tablettes et une penderie coté gauche</t>
  </si>
  <si>
    <t>Dépose de faïence mural sous réserve de refaire le support</t>
  </si>
  <si>
    <t>Collage de doublage polystyrène 10/20</t>
  </si>
  <si>
    <t>Plaque de styrodur de 50mm à coller, R=2,25m².KW</t>
  </si>
  <si>
    <t>FERREUX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</si>
</sst>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_€_-;\-* #,##0\ _€_-;_-* &quot;-&quot;??\ _€_-;_-@_-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rgb="FF333333"/>
      <name val="Arial"/>
      <family val="2"/>
    </font>
    <font>
      <i/>
      <sz val="10"/>
      <color rgb="FF333333"/>
      <name val="Arial"/>
      <family val="2"/>
    </font>
    <font>
      <b/>
      <i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9"/>
      <color rgb="FF333333"/>
      <name val="Courier New"/>
      <family val="3"/>
    </font>
    <font>
      <i/>
      <u/>
      <sz val="11"/>
      <color theme="1"/>
      <name val="Calibri"/>
      <family val="2"/>
      <scheme val="minor"/>
    </font>
    <font>
      <b/>
      <sz val="10.5"/>
      <color rgb="FF17365D"/>
      <name val="Cambria"/>
      <family val="1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u/>
      <sz val="14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</font>
    <font>
      <b/>
      <i/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333333"/>
      <name val="Courier New"/>
      <family val="3"/>
    </font>
    <font>
      <b/>
      <i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23" fillId="0" borderId="0"/>
    <xf numFmtId="44" fontId="24" fillId="0" borderId="0" applyFont="0" applyFill="0" applyBorder="0" applyAlignment="0" applyProtection="0"/>
    <xf numFmtId="43" fontId="24" fillId="0" borderId="0" applyFont="0" applyFill="0" applyBorder="0" applyAlignment="0" applyProtection="0"/>
  </cellStyleXfs>
  <cellXfs count="221">
    <xf numFmtId="0" fontId="0" fillId="0" borderId="0" xfId="0"/>
    <xf numFmtId="0" fontId="4" fillId="0" borderId="0" xfId="0" applyFont="1"/>
    <xf numFmtId="0" fontId="5" fillId="0" borderId="0" xfId="0" applyFont="1"/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/>
    <xf numFmtId="0" fontId="2" fillId="0" borderId="1" xfId="1" applyBorder="1"/>
    <xf numFmtId="0" fontId="0" fillId="2" borderId="1" xfId="0" applyFill="1" applyBorder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 readingOrder="1"/>
    </xf>
    <xf numFmtId="0" fontId="10" fillId="0" borderId="0" xfId="0" applyFont="1" applyAlignment="1">
      <alignment horizontal="left"/>
    </xf>
    <xf numFmtId="0" fontId="0" fillId="3" borderId="0" xfId="0" applyFill="1"/>
    <xf numFmtId="0" fontId="15" fillId="5" borderId="0" xfId="0" applyFont="1" applyFill="1"/>
    <xf numFmtId="0" fontId="15" fillId="4" borderId="0" xfId="0" applyFont="1" applyFill="1"/>
    <xf numFmtId="0" fontId="15" fillId="6" borderId="0" xfId="0" applyFont="1" applyFill="1"/>
    <xf numFmtId="2" fontId="0" fillId="0" borderId="0" xfId="0" applyNumberFormat="1" applyAlignment="1">
      <alignment horizontal="center"/>
    </xf>
    <xf numFmtId="0" fontId="9" fillId="0" borderId="0" xfId="0" applyFont="1"/>
    <xf numFmtId="0" fontId="13" fillId="0" borderId="0" xfId="0" applyFont="1"/>
    <xf numFmtId="0" fontId="4" fillId="0" borderId="0" xfId="0" applyFont="1" applyAlignment="1">
      <alignment horizontal="right"/>
    </xf>
    <xf numFmtId="0" fontId="15" fillId="7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16" fontId="0" fillId="0" borderId="0" xfId="0" applyNumberFormat="1"/>
    <xf numFmtId="16" fontId="0" fillId="0" borderId="0" xfId="0" applyNumberFormat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164" fontId="0" fillId="0" borderId="12" xfId="0" applyNumberFormat="1" applyBorder="1" applyAlignment="1">
      <alignment horizontal="center" vertical="center"/>
    </xf>
    <xf numFmtId="0" fontId="0" fillId="0" borderId="11" xfId="0" applyBorder="1"/>
    <xf numFmtId="0" fontId="0" fillId="0" borderId="14" xfId="0" applyBorder="1"/>
    <xf numFmtId="0" fontId="0" fillId="0" borderId="5" xfId="0" applyBorder="1"/>
    <xf numFmtId="164" fontId="5" fillId="0" borderId="15" xfId="0" applyNumberFormat="1" applyFont="1" applyBorder="1"/>
    <xf numFmtId="0" fontId="1" fillId="0" borderId="0" xfId="0" applyFont="1" applyAlignment="1">
      <alignment horizontal="right"/>
    </xf>
    <xf numFmtId="0" fontId="0" fillId="0" borderId="11" xfId="0" applyBorder="1" applyAlignment="1">
      <alignment horizontal="center" vertical="center"/>
    </xf>
    <xf numFmtId="164" fontId="0" fillId="0" borderId="13" xfId="0" applyNumberFormat="1" applyBorder="1"/>
    <xf numFmtId="0" fontId="3" fillId="0" borderId="0" xfId="0" applyFont="1" applyAlignment="1">
      <alignment vertical="center"/>
    </xf>
    <xf numFmtId="0" fontId="3" fillId="0" borderId="11" xfId="0" applyFont="1" applyBorder="1" applyAlignment="1">
      <alignment vertical="center"/>
    </xf>
    <xf numFmtId="0" fontId="5" fillId="2" borderId="17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2" borderId="23" xfId="0" applyFill="1" applyBorder="1"/>
    <xf numFmtId="0" fontId="0" fillId="0" borderId="23" xfId="0" applyBorder="1"/>
    <xf numFmtId="0" fontId="4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vertical="center" wrapText="1"/>
    </xf>
    <xf numFmtId="0" fontId="0" fillId="6" borderId="0" xfId="0" applyFill="1" applyAlignment="1">
      <alignment vertical="center" wrapText="1"/>
    </xf>
    <xf numFmtId="1" fontId="0" fillId="0" borderId="1" xfId="0" applyNumberFormat="1" applyBorder="1"/>
    <xf numFmtId="8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0" xfId="0" applyAlignment="1">
      <alignment vertical="top" wrapText="1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0" fontId="0" fillId="0" borderId="28" xfId="0" applyNumberForma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10" fontId="0" fillId="0" borderId="31" xfId="0" applyNumberForma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0" fillId="0" borderId="31" xfId="0" applyBorder="1" applyAlignment="1">
      <alignment vertical="center" wrapText="1"/>
    </xf>
    <xf numFmtId="1" fontId="0" fillId="0" borderId="0" xfId="0" applyNumberFormat="1"/>
    <xf numFmtId="0" fontId="25" fillId="0" borderId="0" xfId="0" applyFont="1" applyAlignment="1">
      <alignment wrapText="1"/>
    </xf>
    <xf numFmtId="0" fontId="26" fillId="0" borderId="0" xfId="0" applyFont="1" applyAlignment="1">
      <alignment wrapText="1"/>
    </xf>
    <xf numFmtId="0" fontId="0" fillId="8" borderId="0" xfId="0" applyFill="1" applyAlignment="1">
      <alignment wrapText="1"/>
    </xf>
    <xf numFmtId="14" fontId="27" fillId="0" borderId="0" xfId="0" applyNumberFormat="1" applyFont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2" fillId="0" borderId="0" xfId="0" applyFont="1"/>
    <xf numFmtId="0" fontId="34" fillId="0" borderId="0" xfId="0" applyFont="1"/>
    <xf numFmtId="0" fontId="29" fillId="3" borderId="0" xfId="0" applyFont="1" applyFill="1" applyAlignment="1">
      <alignment horizontal="center" vertical="center"/>
    </xf>
    <xf numFmtId="0" fontId="35" fillId="0" borderId="0" xfId="0" applyFont="1"/>
    <xf numFmtId="0" fontId="36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9" fillId="0" borderId="0" xfId="0" applyFont="1" applyAlignment="1">
      <alignment horizontal="right"/>
    </xf>
    <xf numFmtId="0" fontId="29" fillId="0" borderId="0" xfId="0" applyFont="1" applyAlignment="1">
      <alignment horizontal="center"/>
    </xf>
    <xf numFmtId="0" fontId="36" fillId="2" borderId="8" xfId="0" applyFont="1" applyFill="1" applyBorder="1" applyAlignment="1">
      <alignment horizontal="center" vertical="center"/>
    </xf>
    <xf numFmtId="0" fontId="36" fillId="2" borderId="9" xfId="0" applyFont="1" applyFill="1" applyBorder="1" applyAlignment="1">
      <alignment horizontal="center" vertical="center" wrapText="1"/>
    </xf>
    <xf numFmtId="0" fontId="36" fillId="2" borderId="9" xfId="0" applyFont="1" applyFill="1" applyBorder="1" applyAlignment="1">
      <alignment horizontal="center" vertical="center"/>
    </xf>
    <xf numFmtId="0" fontId="36" fillId="2" borderId="10" xfId="0" applyFont="1" applyFill="1" applyBorder="1" applyAlignment="1">
      <alignment horizontal="center" vertical="center"/>
    </xf>
    <xf numFmtId="0" fontId="36" fillId="2" borderId="11" xfId="0" applyFont="1" applyFill="1" applyBorder="1" applyAlignment="1">
      <alignment horizontal="center"/>
    </xf>
    <xf numFmtId="0" fontId="36" fillId="2" borderId="6" xfId="0" applyFont="1" applyFill="1" applyBorder="1"/>
    <xf numFmtId="0" fontId="36" fillId="2" borderId="0" xfId="0" applyFont="1" applyFill="1" applyAlignment="1">
      <alignment horizontal="center"/>
    </xf>
    <xf numFmtId="0" fontId="36" fillId="2" borderId="12" xfId="0" applyFont="1" applyFill="1" applyBorder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64" fontId="29" fillId="0" borderId="0" xfId="0" applyNumberFormat="1" applyFont="1" applyAlignment="1">
      <alignment horizontal="center" vertical="center"/>
    </xf>
    <xf numFmtId="10" fontId="29" fillId="0" borderId="0" xfId="0" applyNumberFormat="1" applyFont="1" applyAlignment="1">
      <alignment horizontal="center" vertical="center"/>
    </xf>
    <xf numFmtId="44" fontId="29" fillId="0" borderId="0" xfId="3" applyFont="1" applyAlignment="1">
      <alignment horizontal="center" vertical="center"/>
    </xf>
    <xf numFmtId="164" fontId="29" fillId="0" borderId="12" xfId="0" applyNumberFormat="1" applyFont="1" applyBorder="1" applyAlignment="1">
      <alignment horizontal="center" vertical="center"/>
    </xf>
    <xf numFmtId="0" fontId="29" fillId="0" borderId="11" xfId="0" applyFont="1" applyBorder="1"/>
    <xf numFmtId="164" fontId="29" fillId="0" borderId="13" xfId="0" applyNumberFormat="1" applyFont="1" applyBorder="1"/>
    <xf numFmtId="164" fontId="33" fillId="0" borderId="13" xfId="0" applyNumberFormat="1" applyFont="1" applyBorder="1"/>
    <xf numFmtId="0" fontId="29" fillId="0" borderId="14" xfId="0" applyFont="1" applyBorder="1"/>
    <xf numFmtId="0" fontId="29" fillId="0" borderId="5" xfId="0" applyFont="1" applyBorder="1"/>
    <xf numFmtId="164" fontId="36" fillId="0" borderId="15" xfId="0" applyNumberFormat="1" applyFont="1" applyBorder="1"/>
    <xf numFmtId="0" fontId="33" fillId="0" borderId="0" xfId="0" applyFont="1" applyAlignment="1">
      <alignment horizontal="right"/>
    </xf>
    <xf numFmtId="16" fontId="29" fillId="0" borderId="0" xfId="0" applyNumberFormat="1" applyFont="1" applyAlignment="1">
      <alignment horizontal="center"/>
    </xf>
    <xf numFmtId="16" fontId="29" fillId="0" borderId="0" xfId="0" applyNumberFormat="1" applyFont="1"/>
    <xf numFmtId="0" fontId="29" fillId="0" borderId="12" xfId="0" applyFont="1" applyBorder="1"/>
    <xf numFmtId="164" fontId="36" fillId="0" borderId="13" xfId="0" applyNumberFormat="1" applyFont="1" applyBorder="1"/>
    <xf numFmtId="0" fontId="29" fillId="0" borderId="16" xfId="0" applyFont="1" applyBorder="1"/>
    <xf numFmtId="14" fontId="0" fillId="0" borderId="1" xfId="0" applyNumberFormat="1" applyBorder="1"/>
    <xf numFmtId="165" fontId="40" fillId="0" borderId="1" xfId="4" applyNumberFormat="1" applyFont="1" applyBorder="1"/>
    <xf numFmtId="0" fontId="20" fillId="0" borderId="1" xfId="1" applyFont="1" applyBorder="1"/>
    <xf numFmtId="0" fontId="24" fillId="0" borderId="0" xfId="0" applyFont="1" applyAlignment="1">
      <alignment horizontal="center" vertical="center"/>
    </xf>
    <xf numFmtId="0" fontId="2" fillId="0" borderId="0" xfId="1"/>
    <xf numFmtId="0" fontId="0" fillId="0" borderId="11" xfId="0" applyFont="1" applyBorder="1" applyAlignment="1">
      <alignment horizontal="center" vertical="center"/>
    </xf>
    <xf numFmtId="164" fontId="40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17" fontId="0" fillId="0" borderId="1" xfId="0" applyNumberFormat="1" applyBorder="1"/>
    <xf numFmtId="0" fontId="2" fillId="7" borderId="1" xfId="1" applyFill="1" applyBorder="1"/>
    <xf numFmtId="0" fontId="0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 wrapText="1"/>
    </xf>
    <xf numFmtId="0" fontId="2" fillId="0" borderId="0" xfId="1" applyBorder="1" applyAlignment="1"/>
    <xf numFmtId="0" fontId="15" fillId="9" borderId="0" xfId="0" applyFont="1" applyFill="1"/>
    <xf numFmtId="0" fontId="15" fillId="10" borderId="0" xfId="0" applyFont="1" applyFill="1"/>
    <xf numFmtId="0" fontId="15" fillId="11" borderId="0" xfId="0" applyFont="1" applyFill="1"/>
    <xf numFmtId="0" fontId="15" fillId="12" borderId="0" xfId="0" applyFont="1" applyFill="1"/>
    <xf numFmtId="0" fontId="0" fillId="0" borderId="0" xfId="0" applyFont="1" applyAlignment="1">
      <alignment vertical="center" wrapText="1"/>
    </xf>
    <xf numFmtId="0" fontId="20" fillId="0" borderId="7" xfId="0" applyFont="1" applyBorder="1" applyAlignment="1">
      <alignment wrapText="1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right"/>
    </xf>
    <xf numFmtId="0" fontId="0" fillId="10" borderId="0" xfId="0" applyFill="1" applyAlignment="1">
      <alignment horizontal="center"/>
    </xf>
    <xf numFmtId="0" fontId="0" fillId="0" borderId="0" xfId="0" quotePrefix="1"/>
    <xf numFmtId="0" fontId="15" fillId="4" borderId="0" xfId="0" applyFont="1" applyFill="1" applyAlignment="1">
      <alignment wrapText="1"/>
    </xf>
    <xf numFmtId="0" fontId="0" fillId="0" borderId="0" xfId="0" applyFont="1" applyAlignment="1">
      <alignment horizontal="left" vertical="top" wrapText="1"/>
    </xf>
    <xf numFmtId="0" fontId="15" fillId="7" borderId="0" xfId="0" applyFont="1" applyFill="1" applyAlignment="1">
      <alignment wrapText="1"/>
    </xf>
    <xf numFmtId="0" fontId="6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8" fillId="0" borderId="0" xfId="0" applyFont="1" applyAlignment="1">
      <alignment horizontal="right"/>
    </xf>
    <xf numFmtId="0" fontId="33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39" fillId="0" borderId="0" xfId="0" applyFont="1" applyAlignment="1">
      <alignment horizontal="left" vertical="center" wrapText="1"/>
    </xf>
    <xf numFmtId="0" fontId="35" fillId="0" borderId="0" xfId="0" applyFont="1" applyAlignment="1">
      <alignment horizontal="center"/>
    </xf>
    <xf numFmtId="0" fontId="37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left"/>
    </xf>
    <xf numFmtId="0" fontId="36" fillId="2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3" fillId="0" borderId="5" xfId="0" applyFont="1" applyBorder="1" applyAlignment="1">
      <alignment horizontal="right"/>
    </xf>
    <xf numFmtId="0" fontId="33" fillId="0" borderId="0" xfId="0" applyFont="1" applyAlignment="1">
      <alignment horizontal="right"/>
    </xf>
    <xf numFmtId="0" fontId="33" fillId="0" borderId="24" xfId="0" applyFont="1" applyBorder="1" applyAlignment="1">
      <alignment horizontal="right"/>
    </xf>
    <xf numFmtId="0" fontId="1" fillId="0" borderId="0" xfId="0" applyFont="1" applyAlignment="1">
      <alignment horizontal="right"/>
    </xf>
    <xf numFmtId="14" fontId="36" fillId="2" borderId="2" xfId="0" applyNumberFormat="1" applyFont="1" applyFill="1" applyBorder="1" applyAlignment="1">
      <alignment horizontal="center"/>
    </xf>
    <xf numFmtId="14" fontId="36" fillId="2" borderId="4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33" fillId="2" borderId="3" xfId="0" applyFont="1" applyFill="1" applyBorder="1" applyAlignment="1">
      <alignment horizontal="left"/>
    </xf>
    <xf numFmtId="0" fontId="1" fillId="0" borderId="5" xfId="0" applyFont="1" applyBorder="1" applyAlignment="1">
      <alignment horizontal="right"/>
    </xf>
    <xf numFmtId="0" fontId="1" fillId="0" borderId="33" xfId="0" applyFont="1" applyBorder="1" applyAlignment="1">
      <alignment horizontal="right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14" fontId="5" fillId="0" borderId="0" xfId="0" applyNumberFormat="1" applyFont="1" applyAlignment="1">
      <alignment horizontal="center"/>
    </xf>
    <xf numFmtId="0" fontId="13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14" fontId="5" fillId="3" borderId="0" xfId="0" applyNumberFormat="1" applyFont="1" applyFill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22" fillId="0" borderId="0" xfId="0" applyFont="1" applyAlignment="1">
      <alignment horizontal="right"/>
    </xf>
    <xf numFmtId="0" fontId="1" fillId="0" borderId="24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3" fillId="0" borderId="28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14" fontId="5" fillId="3" borderId="2" xfId="0" applyNumberFormat="1" applyFont="1" applyFill="1" applyBorder="1" applyAlignment="1">
      <alignment horizontal="center"/>
    </xf>
    <xf numFmtId="14" fontId="5" fillId="3" borderId="4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14" fontId="5" fillId="3" borderId="3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18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vertical="center"/>
    </xf>
  </cellXfs>
  <cellStyles count="5">
    <cellStyle name="Lien hypertexte" xfId="1" builtinId="8"/>
    <cellStyle name="Milliers" xfId="4" builtinId="3"/>
    <cellStyle name="Monétaire" xfId="3" builtinId="4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firstButton="1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checked="Checked" lockText="1" noThreeD="1"/>
</file>

<file path=xl/ctrlProps/ctrlProp9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0</xdr:row>
      <xdr:rowOff>133350</xdr:rowOff>
    </xdr:from>
    <xdr:to>
      <xdr:col>8</xdr:col>
      <xdr:colOff>904876</xdr:colOff>
      <xdr:row>4</xdr:row>
      <xdr:rowOff>104775</xdr:rowOff>
    </xdr:to>
    <xdr:sp macro="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195763" y="133350"/>
          <a:ext cx="3286126" cy="87630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0</xdr:colOff>
      <xdr:row>21</xdr:row>
      <xdr:rowOff>0</xdr:rowOff>
    </xdr:from>
    <xdr:to>
      <xdr:col>10</xdr:col>
      <xdr:colOff>471486</xdr:colOff>
      <xdr:row>22</xdr:row>
      <xdr:rowOff>271461</xdr:rowOff>
    </xdr:to>
    <xdr:pic>
      <xdr:nvPicPr>
        <xdr:cNvPr id="15" name="Image 14" descr="RÃ©sultat de recherche d'images pour &quot;signalÃ©tique attention danger&quot;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4267200"/>
          <a:ext cx="471486" cy="4714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1457325</xdr:colOff>
      <xdr:row>34</xdr:row>
      <xdr:rowOff>100013</xdr:rowOff>
    </xdr:from>
    <xdr:to>
      <xdr:col>5</xdr:col>
      <xdr:colOff>419100</xdr:colOff>
      <xdr:row>36</xdr:row>
      <xdr:rowOff>123826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2386013" y="9639301"/>
          <a:ext cx="2271712" cy="3857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 RESERVE DE MODIFICATIONS, TOUTES PRESTATIONS SUPPLEMENTS SERONT FACTUREES</a:t>
          </a:r>
          <a:r>
            <a:rPr lang="fr-FR" sz="800"/>
            <a:t> </a:t>
          </a:r>
        </a:p>
      </xdr:txBody>
    </xdr:sp>
    <xdr:clientData/>
  </xdr:twoCellAnchor>
  <xdr:twoCellAnchor>
    <xdr:from>
      <xdr:col>2</xdr:col>
      <xdr:colOff>1400175</xdr:colOff>
      <xdr:row>63</xdr:row>
      <xdr:rowOff>71437</xdr:rowOff>
    </xdr:from>
    <xdr:to>
      <xdr:col>5</xdr:col>
      <xdr:colOff>361950</xdr:colOff>
      <xdr:row>65</xdr:row>
      <xdr:rowOff>71437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2328863" y="20102512"/>
          <a:ext cx="2271712" cy="3857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 RESERVE DE MODIFICATIONS, TOUTES PRESTATIONS SUPPLEMENTS SERONT FACTUREES</a:t>
          </a:r>
          <a:r>
            <a:rPr lang="fr-FR" sz="800"/>
            <a:t> </a:t>
          </a:r>
        </a:p>
      </xdr:txBody>
    </xdr:sp>
    <xdr:clientData/>
  </xdr:twoCellAnchor>
  <xdr:twoCellAnchor editAs="oneCell">
    <xdr:from>
      <xdr:col>0</xdr:col>
      <xdr:colOff>0</xdr:colOff>
      <xdr:row>0</xdr:row>
      <xdr:rowOff>1</xdr:rowOff>
    </xdr:from>
    <xdr:to>
      <xdr:col>4</xdr:col>
      <xdr:colOff>261937</xdr:colOff>
      <xdr:row>9</xdr:row>
      <xdr:rowOff>133351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3800475" cy="2019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123825</xdr:rowOff>
    </xdr:from>
    <xdr:to>
      <xdr:col>8</xdr:col>
      <xdr:colOff>1152525</xdr:colOff>
      <xdr:row>4</xdr:row>
      <xdr:rowOff>95250</xdr:rowOff>
    </xdr:to>
    <xdr:sp macro="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3448050" y="123825"/>
          <a:ext cx="3448050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17</xdr:row>
          <xdr:rowOff>57150</xdr:rowOff>
        </xdr:from>
        <xdr:to>
          <xdr:col>2</xdr:col>
          <xdr:colOff>101600</xdr:colOff>
          <xdr:row>18</xdr:row>
          <xdr:rowOff>69850</xdr:rowOff>
        </xdr:to>
        <xdr:sp macro="" textlink="">
          <xdr:nvSpPr>
            <xdr:cNvPr id="7170" name="Option 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xmlns="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Virement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17</xdr:row>
          <xdr:rowOff>57150</xdr:rowOff>
        </xdr:from>
        <xdr:to>
          <xdr:col>2</xdr:col>
          <xdr:colOff>431800</xdr:colOff>
          <xdr:row>18</xdr:row>
          <xdr:rowOff>69850</xdr:rowOff>
        </xdr:to>
        <xdr:sp macro="" textlink="">
          <xdr:nvSpPr>
            <xdr:cNvPr id="7171" name="Option 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xmlns="" id="{00000000-0008-0000-01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Chèque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412750</xdr:colOff>
          <xdr:row>17</xdr:row>
          <xdr:rowOff>57150</xdr:rowOff>
        </xdr:from>
        <xdr:to>
          <xdr:col>2</xdr:col>
          <xdr:colOff>1619250</xdr:colOff>
          <xdr:row>18</xdr:row>
          <xdr:rowOff>69850</xdr:rowOff>
        </xdr:to>
        <xdr:sp macro="" textlink="">
          <xdr:nvSpPr>
            <xdr:cNvPr id="7174" name="Option 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xmlns="" id="{00000000-0008-0000-01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Espèce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4</xdr:col>
      <xdr:colOff>261937</xdr:colOff>
      <xdr:row>9</xdr:row>
      <xdr:rowOff>133350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800475" cy="2019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0</xdr:row>
      <xdr:rowOff>133350</xdr:rowOff>
    </xdr:from>
    <xdr:to>
      <xdr:col>9</xdr:col>
      <xdr:colOff>1781175</xdr:colOff>
      <xdr:row>4</xdr:row>
      <xdr:rowOff>104775</xdr:rowOff>
    </xdr:to>
    <xdr:sp macro="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4391024" y="133350"/>
          <a:ext cx="4591051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405093</xdr:colOff>
      <xdr:row>9</xdr:row>
      <xdr:rowOff>125506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800475" cy="2019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256</xdr:row>
      <xdr:rowOff>104776</xdr:rowOff>
    </xdr:from>
    <xdr:to>
      <xdr:col>0</xdr:col>
      <xdr:colOff>471487</xdr:colOff>
      <xdr:row>257</xdr:row>
      <xdr:rowOff>180974</xdr:rowOff>
    </xdr:to>
    <xdr:pic>
      <xdr:nvPicPr>
        <xdr:cNvPr id="3" name="Image 2" descr="RÃ©sultat de recherche d'images pour &quot;signalÃ©tique attention danger&quot;">
          <a:extLst>
            <a:ext uri="{FF2B5EF4-FFF2-40B4-BE49-F238E27FC236}">
              <a16:creationId xmlns:a16="http://schemas.microsoft.com/office/drawing/2014/main" xmlns="" id="{C822D2DF-C62D-45D3-9418-E9AE71A20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83905726"/>
          <a:ext cx="471486" cy="4714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309563</xdr:colOff>
      <xdr:row>10</xdr:row>
      <xdr:rowOff>161925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52838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485775</xdr:colOff>
      <xdr:row>0</xdr:row>
      <xdr:rowOff>85725</xdr:rowOff>
    </xdr:from>
    <xdr:to>
      <xdr:col>5</xdr:col>
      <xdr:colOff>438150</xdr:colOff>
      <xdr:row>1</xdr:row>
      <xdr:rowOff>285750</xdr:rowOff>
    </xdr:to>
    <xdr:sp macro="" textlink="">
      <xdr:nvSpPr>
        <xdr:cNvPr id="8" name="Zone de texte 8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933450" y="85725"/>
          <a:ext cx="2424113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1</xdr:col>
      <xdr:colOff>552450</xdr:colOff>
      <xdr:row>2</xdr:row>
      <xdr:rowOff>38100</xdr:rowOff>
    </xdr:from>
    <xdr:to>
      <xdr:col>5</xdr:col>
      <xdr:colOff>166688</xdr:colOff>
      <xdr:row>5</xdr:row>
      <xdr:rowOff>114300</xdr:rowOff>
    </xdr:to>
    <xdr:sp macro="" textlink="">
      <xdr:nvSpPr>
        <xdr:cNvPr id="9" name="Zone de texte 10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1314450" y="485775"/>
          <a:ext cx="2119313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/ Fax: 02.99.23.74.03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entreprise.geffroy@wanadoo.fr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171450</xdr:colOff>
      <xdr:row>5</xdr:row>
      <xdr:rowOff>57150</xdr:rowOff>
    </xdr:from>
    <xdr:to>
      <xdr:col>3</xdr:col>
      <xdr:colOff>0</xdr:colOff>
      <xdr:row>8</xdr:row>
      <xdr:rowOff>90488</xdr:rowOff>
    </xdr:to>
    <xdr:sp macro="" textlink="">
      <xdr:nvSpPr>
        <xdr:cNvPr id="10" name="Zone de text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171450" y="1104900"/>
          <a:ext cx="2114550" cy="5953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152400</xdr:colOff>
      <xdr:row>1</xdr:row>
      <xdr:rowOff>161924</xdr:rowOff>
    </xdr:from>
    <xdr:to>
      <xdr:col>5</xdr:col>
      <xdr:colOff>133349</xdr:colOff>
      <xdr:row>2</xdr:row>
      <xdr:rowOff>66675</xdr:rowOff>
    </xdr:to>
    <xdr:sp macro="" textlink="">
      <xdr:nvSpPr>
        <xdr:cNvPr id="11" name="Zone de texte 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1162050" y="342899"/>
          <a:ext cx="1890712" cy="2286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1" i="0" u="none" strike="noStrike" baseline="0">
              <a:solidFill>
                <a:srgbClr val="17365D"/>
              </a:solidFill>
              <a:latin typeface="Cambria"/>
            </a:rPr>
            <a:t>Dirigeant Franck MONNIER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14</xdr:row>
          <xdr:rowOff>12700</xdr:rowOff>
        </xdr:from>
        <xdr:to>
          <xdr:col>1</xdr:col>
          <xdr:colOff>266700</xdr:colOff>
          <xdr:row>15</xdr:row>
          <xdr:rowOff>19050</xdr:rowOff>
        </xdr:to>
        <xdr:sp macro="" textlink="">
          <xdr:nvSpPr>
            <xdr:cNvPr id="9223" name="Option Button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xmlns="" id="{00000000-0008-0000-06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31750</xdr:colOff>
          <xdr:row>14</xdr:row>
          <xdr:rowOff>12700</xdr:rowOff>
        </xdr:from>
        <xdr:to>
          <xdr:col>2</xdr:col>
          <xdr:colOff>50800</xdr:colOff>
          <xdr:row>15</xdr:row>
          <xdr:rowOff>19050</xdr:rowOff>
        </xdr:to>
        <xdr:sp macro="" textlink="">
          <xdr:nvSpPr>
            <xdr:cNvPr id="9225" name="Option Button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xmlns="" id="{00000000-0008-0000-06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</xdr:colOff>
          <xdr:row>14</xdr:row>
          <xdr:rowOff>12700</xdr:rowOff>
        </xdr:from>
        <xdr:to>
          <xdr:col>5</xdr:col>
          <xdr:colOff>1028700</xdr:colOff>
          <xdr:row>15</xdr:row>
          <xdr:rowOff>19050</xdr:rowOff>
        </xdr:to>
        <xdr:sp macro="" textlink="">
          <xdr:nvSpPr>
            <xdr:cNvPr id="9228" name="Option Button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xmlns="" id="{00000000-0008-0000-06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31750</xdr:colOff>
          <xdr:row>14</xdr:row>
          <xdr:rowOff>12700</xdr:rowOff>
        </xdr:from>
        <xdr:to>
          <xdr:col>7</xdr:col>
          <xdr:colOff>266700</xdr:colOff>
          <xdr:row>15</xdr:row>
          <xdr:rowOff>19050</xdr:rowOff>
        </xdr:to>
        <xdr:sp macro="" textlink="">
          <xdr:nvSpPr>
            <xdr:cNvPr id="9229" name="Option Button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xmlns="" id="{00000000-0008-0000-06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</xdr:colOff>
          <xdr:row>14</xdr:row>
          <xdr:rowOff>12700</xdr:rowOff>
        </xdr:from>
        <xdr:to>
          <xdr:col>5</xdr:col>
          <xdr:colOff>1028700</xdr:colOff>
          <xdr:row>15</xdr:row>
          <xdr:rowOff>19050</xdr:rowOff>
        </xdr:to>
        <xdr:sp macro="" textlink="">
          <xdr:nvSpPr>
            <xdr:cNvPr id="9230" name="Option Button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xmlns="" id="{00000000-0008-0000-06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31750</xdr:colOff>
          <xdr:row>14</xdr:row>
          <xdr:rowOff>12700</xdr:rowOff>
        </xdr:from>
        <xdr:to>
          <xdr:col>7</xdr:col>
          <xdr:colOff>266700</xdr:colOff>
          <xdr:row>15</xdr:row>
          <xdr:rowOff>19050</xdr:rowOff>
        </xdr:to>
        <xdr:sp macro="" textlink="">
          <xdr:nvSpPr>
            <xdr:cNvPr id="9231" name="Option Button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xmlns="" id="{00000000-0008-0000-06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mailto:eguillemer@yhaoo.fr" TargetMode="External"/><Relationship Id="rId671" Type="http://schemas.openxmlformats.org/officeDocument/2006/relationships/hyperlink" Target="mailto:schusss@gmail.com" TargetMode="External"/><Relationship Id="rId769" Type="http://schemas.openxmlformats.org/officeDocument/2006/relationships/hyperlink" Target="mailto:marylise.houitte@orange.fr" TargetMode="External"/><Relationship Id="rId21" Type="http://schemas.openxmlformats.org/officeDocument/2006/relationships/hyperlink" Target="mailto:jean.heuze086@orange.fr" TargetMode="External"/><Relationship Id="rId324" Type="http://schemas.openxmlformats.org/officeDocument/2006/relationships/hyperlink" Target="mailto:nathalie.carnet@cogir.fr" TargetMode="External"/><Relationship Id="rId531" Type="http://schemas.openxmlformats.org/officeDocument/2006/relationships/hyperlink" Target="mailto:toniogc@msn.com" TargetMode="External"/><Relationship Id="rId629" Type="http://schemas.openxmlformats.org/officeDocument/2006/relationships/hyperlink" Target="mailto:lpcgautier@gmail.com" TargetMode="External"/><Relationship Id="rId170" Type="http://schemas.openxmlformats.org/officeDocument/2006/relationships/hyperlink" Target="mailto:marcelbonnier@sfr.fr" TargetMode="External"/><Relationship Id="rId226" Type="http://schemas.openxmlformats.org/officeDocument/2006/relationships/hyperlink" Target="mailto:cyril.erisse@domicile-clean.fr" TargetMode="External"/><Relationship Id="rId433" Type="http://schemas.openxmlformats.org/officeDocument/2006/relationships/hyperlink" Target="mailto:charlene.caradec@croix-rouge.fr" TargetMode="External"/><Relationship Id="rId268" Type="http://schemas.openxmlformats.org/officeDocument/2006/relationships/hyperlink" Target="mailto:thierry.massot@orange.fr" TargetMode="External"/><Relationship Id="rId475" Type="http://schemas.openxmlformats.org/officeDocument/2006/relationships/hyperlink" Target="mailto:p.borie@bbox.fr" TargetMode="External"/><Relationship Id="rId640" Type="http://schemas.openxmlformats.org/officeDocument/2006/relationships/hyperlink" Target="mailto:beatrice.ravaud@orange.fr" TargetMode="External"/><Relationship Id="rId682" Type="http://schemas.openxmlformats.org/officeDocument/2006/relationships/hyperlink" Target="mailto:pepettechrystelle@yahoo.com" TargetMode="External"/><Relationship Id="rId738" Type="http://schemas.openxmlformats.org/officeDocument/2006/relationships/hyperlink" Target="mailto:mesheut.daniel@orange.fr" TargetMode="External"/><Relationship Id="rId32" Type="http://schemas.openxmlformats.org/officeDocument/2006/relationships/hyperlink" Target="mailto:marinayannick@wanadoo.fr" TargetMode="External"/><Relationship Id="rId74" Type="http://schemas.openxmlformats.org/officeDocument/2006/relationships/hyperlink" Target="mailto:fatima.kamli@cogir.fr" TargetMode="External"/><Relationship Id="rId128" Type="http://schemas.openxmlformats.org/officeDocument/2006/relationships/hyperlink" Target="mailto:sophie.caradec@gmail.com" TargetMode="External"/><Relationship Id="rId335" Type="http://schemas.openxmlformats.org/officeDocument/2006/relationships/hyperlink" Target="mailto:maxime.pawlowski@hotmail.fr" TargetMode="External"/><Relationship Id="rId377" Type="http://schemas.openxmlformats.org/officeDocument/2006/relationships/hyperlink" Target="mailto:mairie@quebriac.fr" TargetMode="External"/><Relationship Id="rId500" Type="http://schemas.openxmlformats.org/officeDocument/2006/relationships/hyperlink" Target="mailto:robert.gregoire1762@gmail.com" TargetMode="External"/><Relationship Id="rId542" Type="http://schemas.openxmlformats.org/officeDocument/2006/relationships/hyperlink" Target="mailto:elisabeth.bensignor@yahoo.fr" TargetMode="External"/><Relationship Id="rId584" Type="http://schemas.openxmlformats.org/officeDocument/2006/relationships/hyperlink" Target="mailto:razurel2@wanadoo.fr" TargetMode="External"/><Relationship Id="rId5" Type="http://schemas.openxmlformats.org/officeDocument/2006/relationships/hyperlink" Target="mailto:services.techniques@tinteniac.fr" TargetMode="External"/><Relationship Id="rId181" Type="http://schemas.openxmlformats.org/officeDocument/2006/relationships/hyperlink" Target="mailto:camille.belzic@cogir.fr" TargetMode="External"/><Relationship Id="rId237" Type="http://schemas.openxmlformats.org/officeDocument/2006/relationships/hyperlink" Target="mailto:c.vaudry@bretagneromantique.fr" TargetMode="External"/><Relationship Id="rId402" Type="http://schemas.openxmlformats.org/officeDocument/2006/relationships/hyperlink" Target="mailto:legallr@neuf.fr" TargetMode="External"/><Relationship Id="rId279" Type="http://schemas.openxmlformats.org/officeDocument/2006/relationships/hyperlink" Target="mailto:macejosette32@gmail.com" TargetMode="External"/><Relationship Id="rId444" Type="http://schemas.openxmlformats.org/officeDocument/2006/relationships/hyperlink" Target="mailto:nathalie.carnet@cogir.fr" TargetMode="External"/><Relationship Id="rId486" Type="http://schemas.openxmlformats.org/officeDocument/2006/relationships/hyperlink" Target="mailto:ent.renov@yahoo.fr" TargetMode="External"/><Relationship Id="rId651" Type="http://schemas.openxmlformats.org/officeDocument/2006/relationships/hyperlink" Target="mailto:vincent@trait-union.bzh" TargetMode="External"/><Relationship Id="rId693" Type="http://schemas.openxmlformats.org/officeDocument/2006/relationships/hyperlink" Target="mailto:pierre.eyzop@gmail.com" TargetMode="External"/><Relationship Id="rId707" Type="http://schemas.openxmlformats.org/officeDocument/2006/relationships/hyperlink" Target="mailto:halveque@gmx.fr" TargetMode="External"/><Relationship Id="rId749" Type="http://schemas.openxmlformats.org/officeDocument/2006/relationships/hyperlink" Target="mailto:hautin@wanadoo.fr" TargetMode="External"/><Relationship Id="rId43" Type="http://schemas.openxmlformats.org/officeDocument/2006/relationships/hyperlink" Target="mailto:annickollivier@orange.fr" TargetMode="External"/><Relationship Id="rId139" Type="http://schemas.openxmlformats.org/officeDocument/2006/relationships/hyperlink" Target="mailto:gregory.lacombe74@hotmail.com" TargetMode="External"/><Relationship Id="rId290" Type="http://schemas.openxmlformats.org/officeDocument/2006/relationships/hyperlink" Target="mailto:sarah.denisot@orange.fr" TargetMode="External"/><Relationship Id="rId304" Type="http://schemas.openxmlformats.org/officeDocument/2006/relationships/hyperlink" Target="mailto:samuel.picquet@live.fr" TargetMode="External"/><Relationship Id="rId346" Type="http://schemas.openxmlformats.org/officeDocument/2006/relationships/hyperlink" Target="mailto:catherinef66@laposte.net" TargetMode="External"/><Relationship Id="rId388" Type="http://schemas.openxmlformats.org/officeDocument/2006/relationships/hyperlink" Target="mailto:cppollet@free.fr" TargetMode="External"/><Relationship Id="rId511" Type="http://schemas.openxmlformats.org/officeDocument/2006/relationships/hyperlink" Target="mailto:jacquelinebourgeois@ymail.com" TargetMode="External"/><Relationship Id="rId553" Type="http://schemas.openxmlformats.org/officeDocument/2006/relationships/hyperlink" Target="mailto:gbertin@vygon.com" TargetMode="External"/><Relationship Id="rId609" Type="http://schemas.openxmlformats.org/officeDocument/2006/relationships/hyperlink" Target="mailto:james-alain@hotmail.com" TargetMode="External"/><Relationship Id="rId760" Type="http://schemas.openxmlformats.org/officeDocument/2006/relationships/hyperlink" Target="mailto:letonqueze09solen@gmail.com" TargetMode="External"/><Relationship Id="rId85" Type="http://schemas.openxmlformats.org/officeDocument/2006/relationships/hyperlink" Target="mailto:diane.collinbesnard@cogir.fr" TargetMode="External"/><Relationship Id="rId150" Type="http://schemas.openxmlformats.org/officeDocument/2006/relationships/hyperlink" Target="mailto:afpinault@hotmail.fr" TargetMode="External"/><Relationship Id="rId192" Type="http://schemas.openxmlformats.org/officeDocument/2006/relationships/hyperlink" Target="mailto:brigitte.boguais@orange.fr" TargetMode="External"/><Relationship Id="rId206" Type="http://schemas.openxmlformats.org/officeDocument/2006/relationships/hyperlink" Target="mailto:bernard.levitaoux@orange.fr" TargetMode="External"/><Relationship Id="rId413" Type="http://schemas.openxmlformats.org/officeDocument/2006/relationships/hyperlink" Target="mailto:monique_thouv@yahoo.fr" TargetMode="External"/><Relationship Id="rId595" Type="http://schemas.openxmlformats.org/officeDocument/2006/relationships/hyperlink" Target="mailto:tenier.avocate@hotmail.fr" TargetMode="External"/><Relationship Id="rId248" Type="http://schemas.openxmlformats.org/officeDocument/2006/relationships/hyperlink" Target="mailto:pm.houillot@cegetel.net" TargetMode="External"/><Relationship Id="rId455" Type="http://schemas.openxmlformats.org/officeDocument/2006/relationships/hyperlink" Target="mailto:hignard.catherine@orange.fr" TargetMode="External"/><Relationship Id="rId497" Type="http://schemas.openxmlformats.org/officeDocument/2006/relationships/hyperlink" Target="mailto:f.monnier@entreprise-geffroy.fr" TargetMode="External"/><Relationship Id="rId620" Type="http://schemas.openxmlformats.org/officeDocument/2006/relationships/hyperlink" Target="mailto:masson.erik@gmail.com" TargetMode="External"/><Relationship Id="rId662" Type="http://schemas.openxmlformats.org/officeDocument/2006/relationships/hyperlink" Target="mailto:antoinewiel@yahoo.fr" TargetMode="External"/><Relationship Id="rId718" Type="http://schemas.openxmlformats.org/officeDocument/2006/relationships/hyperlink" Target="mailto:melanie.renel35@gmail.com" TargetMode="External"/><Relationship Id="rId12" Type="http://schemas.openxmlformats.org/officeDocument/2006/relationships/hyperlink" Target="mailto:jerome.glory@glory-injectionplastique.fr" TargetMode="External"/><Relationship Id="rId108" Type="http://schemas.openxmlformats.org/officeDocument/2006/relationships/hyperlink" Target="mailto:albert.cruble@gmail.com" TargetMode="External"/><Relationship Id="rId315" Type="http://schemas.openxmlformats.org/officeDocument/2006/relationships/hyperlink" Target="mailto:lebreton.jean-michel@orange.fr" TargetMode="External"/><Relationship Id="rId357" Type="http://schemas.openxmlformats.org/officeDocument/2006/relationships/hyperlink" Target="mailto:bruno.chams@cogir.fr" TargetMode="External"/><Relationship Id="rId522" Type="http://schemas.openxmlformats.org/officeDocument/2006/relationships/hyperlink" Target="mailto:m.vaugeois.aftec@gmail.com" TargetMode="External"/><Relationship Id="rId54" Type="http://schemas.openxmlformats.org/officeDocument/2006/relationships/hyperlink" Target="mailto:s.lebreton@slbpharma.com" TargetMode="External"/><Relationship Id="rId96" Type="http://schemas.openxmlformats.org/officeDocument/2006/relationships/hyperlink" Target="mailto:anne-francoise.montaron@wanadoo.fr" TargetMode="External"/><Relationship Id="rId161" Type="http://schemas.openxmlformats.org/officeDocument/2006/relationships/hyperlink" Target="mailto:anne-sophie.geffroy@hotmail.fr" TargetMode="External"/><Relationship Id="rId217" Type="http://schemas.openxmlformats.org/officeDocument/2006/relationships/hyperlink" Target="mailto:pascal.delambilly@wanadoo.fr" TargetMode="External"/><Relationship Id="rId399" Type="http://schemas.openxmlformats.org/officeDocument/2006/relationships/hyperlink" Target="mailto:angelique.mallard@dlj-gestion.fr" TargetMode="External"/><Relationship Id="rId564" Type="http://schemas.openxmlformats.org/officeDocument/2006/relationships/hyperlink" Target="mailto:asbertrand@35@gmail.com" TargetMode="External"/><Relationship Id="rId771" Type="http://schemas.openxmlformats.org/officeDocument/2006/relationships/hyperlink" Target="mailto:renaudin.dominiqiueetsandra@neuf.fr" TargetMode="External"/><Relationship Id="rId259" Type="http://schemas.openxmlformats.org/officeDocument/2006/relationships/hyperlink" Target="mailto:b-cam@orange.fr" TargetMode="External"/><Relationship Id="rId424" Type="http://schemas.openxmlformats.org/officeDocument/2006/relationships/hyperlink" Target="mailto:mehari.gr@gmail.com" TargetMode="External"/><Relationship Id="rId466" Type="http://schemas.openxmlformats.org/officeDocument/2006/relationships/hyperlink" Target="mailto:soallais@hotmail.fr" TargetMode="External"/><Relationship Id="rId631" Type="http://schemas.openxmlformats.org/officeDocument/2006/relationships/hyperlink" Target="mailto:paschrit-otl@hotmail.fr" TargetMode="External"/><Relationship Id="rId673" Type="http://schemas.openxmlformats.org/officeDocument/2006/relationships/hyperlink" Target="mailto:lehegarat.benjamin@hotmail.fr" TargetMode="External"/><Relationship Id="rId729" Type="http://schemas.openxmlformats.org/officeDocument/2006/relationships/hyperlink" Target="mailto:eric-breton-33@hotmail.fr" TargetMode="External"/><Relationship Id="rId23" Type="http://schemas.openxmlformats.org/officeDocument/2006/relationships/hyperlink" Target="mailto:e-saintmarc@gmail.com" TargetMode="External"/><Relationship Id="rId119" Type="http://schemas.openxmlformats.org/officeDocument/2006/relationships/hyperlink" Target="mailto:ada@appouest.com" TargetMode="External"/><Relationship Id="rId270" Type="http://schemas.openxmlformats.org/officeDocument/2006/relationships/hyperlink" Target="mailto:ermaillard@maillard-maillard.com" TargetMode="External"/><Relationship Id="rId326" Type="http://schemas.openxmlformats.org/officeDocument/2006/relationships/hyperlink" Target="mailto:lescoat.gerard@neuf.fr" TargetMode="External"/><Relationship Id="rId533" Type="http://schemas.openxmlformats.org/officeDocument/2006/relationships/hyperlink" Target="mailto:evelyne.labeau@dlj-gestion.fr" TargetMode="External"/><Relationship Id="rId65" Type="http://schemas.openxmlformats.org/officeDocument/2006/relationships/hyperlink" Target="mailto:ent.renov@yahoo.fr" TargetMode="External"/><Relationship Id="rId130" Type="http://schemas.openxmlformats.org/officeDocument/2006/relationships/hyperlink" Target="mailto:georges.dumas3@orange.fr" TargetMode="External"/><Relationship Id="rId368" Type="http://schemas.openxmlformats.org/officeDocument/2006/relationships/hyperlink" Target="mailto:diane.collinbesnard@cogir.fr" TargetMode="External"/><Relationship Id="rId575" Type="http://schemas.openxmlformats.org/officeDocument/2006/relationships/hyperlink" Target="mailto:contact@mairelesiffs.fr" TargetMode="External"/><Relationship Id="rId740" Type="http://schemas.openxmlformats.org/officeDocument/2006/relationships/hyperlink" Target="mailto:bougaultdl@orange.fr" TargetMode="External"/><Relationship Id="rId172" Type="http://schemas.openxmlformats.org/officeDocument/2006/relationships/hyperlink" Target="mailto:services.techniques@tinteniac.fr" TargetMode="External"/><Relationship Id="rId228" Type="http://schemas.openxmlformats.org/officeDocument/2006/relationships/hyperlink" Target="mailto:k.nabier@orange.fr" TargetMode="External"/><Relationship Id="rId435" Type="http://schemas.openxmlformats.org/officeDocument/2006/relationships/hyperlink" Target="mailto:sjchandi@gmail.com" TargetMode="External"/><Relationship Id="rId477" Type="http://schemas.openxmlformats.org/officeDocument/2006/relationships/hyperlink" Target="mailto:annick.gaillard4@wanadoo.fr" TargetMode="External"/><Relationship Id="rId600" Type="http://schemas.openxmlformats.org/officeDocument/2006/relationships/hyperlink" Target="mailto:recarlier@wanadoo.fr" TargetMode="External"/><Relationship Id="rId642" Type="http://schemas.openxmlformats.org/officeDocument/2006/relationships/hyperlink" Target="mailto:mcrecan@aol.com" TargetMode="External"/><Relationship Id="rId684" Type="http://schemas.openxmlformats.org/officeDocument/2006/relationships/hyperlink" Target="mailto:jehan53@outlook.fr" TargetMode="External"/><Relationship Id="rId281" Type="http://schemas.openxmlformats.org/officeDocument/2006/relationships/hyperlink" Target="mailto:estelleduflos@gmail.com" TargetMode="External"/><Relationship Id="rId337" Type="http://schemas.openxmlformats.org/officeDocument/2006/relationships/hyperlink" Target="mailto:ocmtoiture@gmail.com" TargetMode="External"/><Relationship Id="rId502" Type="http://schemas.openxmlformats.org/officeDocument/2006/relationships/hyperlink" Target="mailto:danielle.lagroue@gmail.com" TargetMode="External"/><Relationship Id="rId34" Type="http://schemas.openxmlformats.org/officeDocument/2006/relationships/hyperlink" Target="mailto:ent.renov@yahoo.fr" TargetMode="External"/><Relationship Id="rId76" Type="http://schemas.openxmlformats.org/officeDocument/2006/relationships/hyperlink" Target="mailto:s.lebreton@slbpharma.com" TargetMode="External"/><Relationship Id="rId141" Type="http://schemas.openxmlformats.org/officeDocument/2006/relationships/hyperlink" Target="mailto:chanel2604@sfr.fr" TargetMode="External"/><Relationship Id="rId379" Type="http://schemas.openxmlformats.org/officeDocument/2006/relationships/hyperlink" Target="mailto:direction@scbudet.fr" TargetMode="External"/><Relationship Id="rId544" Type="http://schemas.openxmlformats.org/officeDocument/2006/relationships/hyperlink" Target="mailto:jeanmarieoumme.lhelias@]sfr.fr" TargetMode="External"/><Relationship Id="rId586" Type="http://schemas.openxmlformats.org/officeDocument/2006/relationships/hyperlink" Target="mailto:rannou.laurent@yahoo.fr" TargetMode="External"/><Relationship Id="rId751" Type="http://schemas.openxmlformats.org/officeDocument/2006/relationships/hyperlink" Target="mailto:gcharbonnier@neuf.fr" TargetMode="External"/><Relationship Id="rId7" Type="http://schemas.openxmlformats.org/officeDocument/2006/relationships/hyperlink" Target="mailto:syndic@exa-gestion.com" TargetMode="External"/><Relationship Id="rId183" Type="http://schemas.openxmlformats.org/officeDocument/2006/relationships/hyperlink" Target="mailto:neoline.rescamp@orange.fr" TargetMode="External"/><Relationship Id="rId239" Type="http://schemas.openxmlformats.org/officeDocument/2006/relationships/hyperlink" Target="mailto:pgeoget@ciap-ouest-rennes.fr" TargetMode="External"/><Relationship Id="rId390" Type="http://schemas.openxmlformats.org/officeDocument/2006/relationships/hyperlink" Target="mailto:jp35200@hotmail.fr" TargetMode="External"/><Relationship Id="rId404" Type="http://schemas.openxmlformats.org/officeDocument/2006/relationships/hyperlink" Target="mailto:jmb.dj.bzh@gmail.com" TargetMode="External"/><Relationship Id="rId446" Type="http://schemas.openxmlformats.org/officeDocument/2006/relationships/hyperlink" Target="mailto:bruno.chams@cogir.fr" TargetMode="External"/><Relationship Id="rId611" Type="http://schemas.openxmlformats.org/officeDocument/2006/relationships/hyperlink" Target="mailto:m.lancigu@gmail.com" TargetMode="External"/><Relationship Id="rId653" Type="http://schemas.openxmlformats.org/officeDocument/2006/relationships/hyperlink" Target="mailto:sylvain@lahiette.com" TargetMode="External"/><Relationship Id="rId250" Type="http://schemas.openxmlformats.org/officeDocument/2006/relationships/hyperlink" Target="mailto:rochefort.louis@orange.fr" TargetMode="External"/><Relationship Id="rId292" Type="http://schemas.openxmlformats.org/officeDocument/2006/relationships/hyperlink" Target="mailto:sylvie.porte@gmail.com" TargetMode="External"/><Relationship Id="rId306" Type="http://schemas.openxmlformats.org/officeDocument/2006/relationships/hyperlink" Target="mailto:annaelle.kerherve@gmail.com" TargetMode="External"/><Relationship Id="rId488" Type="http://schemas.openxmlformats.org/officeDocument/2006/relationships/hyperlink" Target="mailto:diane.collinbesnard@cogir.fr" TargetMode="External"/><Relationship Id="rId695" Type="http://schemas.openxmlformats.org/officeDocument/2006/relationships/hyperlink" Target="mailto:rst.saintdomineuc@gmail.com" TargetMode="External"/><Relationship Id="rId709" Type="http://schemas.openxmlformats.org/officeDocument/2006/relationships/hyperlink" Target="mailto:yves.strazzieri@gmail.com" TargetMode="External"/><Relationship Id="rId45" Type="http://schemas.openxmlformats.org/officeDocument/2006/relationships/hyperlink" Target="mailto:arlette.gregoire@yahoo.fr" TargetMode="External"/><Relationship Id="rId87" Type="http://schemas.openxmlformats.org/officeDocument/2006/relationships/hyperlink" Target="mailto:mireille.denat@orange.fr" TargetMode="External"/><Relationship Id="rId110" Type="http://schemas.openxmlformats.org/officeDocument/2006/relationships/hyperlink" Target="mailto:ada@appouest.com" TargetMode="External"/><Relationship Id="rId348" Type="http://schemas.openxmlformats.org/officeDocument/2006/relationships/hyperlink" Target="mailto:frederic.chappee01@gmail.com" TargetMode="External"/><Relationship Id="rId513" Type="http://schemas.openxmlformats.org/officeDocument/2006/relationships/hyperlink" Target="mailto:moisebarnd@outlook.fr" TargetMode="External"/><Relationship Id="rId555" Type="http://schemas.openxmlformats.org/officeDocument/2006/relationships/hyperlink" Target="mailto:i_kerber@yahoo.fr" TargetMode="External"/><Relationship Id="rId597" Type="http://schemas.openxmlformats.org/officeDocument/2006/relationships/hyperlink" Target="mailto:direction@scbudet.fr" TargetMode="External"/><Relationship Id="rId720" Type="http://schemas.openxmlformats.org/officeDocument/2006/relationships/hyperlink" Target="mailto:s.gaonach@ch-cancale.fr" TargetMode="External"/><Relationship Id="rId762" Type="http://schemas.openxmlformats.org/officeDocument/2006/relationships/hyperlink" Target="mailto:mariedamour@msn.com" TargetMode="External"/><Relationship Id="rId152" Type="http://schemas.openxmlformats.org/officeDocument/2006/relationships/hyperlink" Target="mailto:gmontaroup@gmail.com" TargetMode="External"/><Relationship Id="rId194" Type="http://schemas.openxmlformats.org/officeDocument/2006/relationships/hyperlink" Target="mailto:flore.kgt@gmail.com" TargetMode="External"/><Relationship Id="rId208" Type="http://schemas.openxmlformats.org/officeDocument/2006/relationships/hyperlink" Target="mailto:virginie.lagabbe@yrnet.com" TargetMode="External"/><Relationship Id="rId415" Type="http://schemas.openxmlformats.org/officeDocument/2006/relationships/hyperlink" Target="mailto:patrick.dragon@orange.fr" TargetMode="External"/><Relationship Id="rId457" Type="http://schemas.openxmlformats.org/officeDocument/2006/relationships/hyperlink" Target="mailto:jpaul43006@gmail.com" TargetMode="External"/><Relationship Id="rId622" Type="http://schemas.openxmlformats.org/officeDocument/2006/relationships/hyperlink" Target="mailto:rodriguez.thom4s@gmail.com" TargetMode="External"/><Relationship Id="rId261" Type="http://schemas.openxmlformats.org/officeDocument/2006/relationships/hyperlink" Target="mailto:boosbebetou@yahoo.fr" TargetMode="External"/><Relationship Id="rId499" Type="http://schemas.openxmlformats.org/officeDocument/2006/relationships/hyperlink" Target="mailto:robert.gregoire1762@gmail.com" TargetMode="External"/><Relationship Id="rId664" Type="http://schemas.openxmlformats.org/officeDocument/2006/relationships/hyperlink" Target="mailto:malada@wanadoo.fr" TargetMode="External"/><Relationship Id="rId14" Type="http://schemas.openxmlformats.org/officeDocument/2006/relationships/hyperlink" Target="mailto:gestion.0350051r@ac-rennes.fr" TargetMode="External"/><Relationship Id="rId56" Type="http://schemas.openxmlformats.org/officeDocument/2006/relationships/hyperlink" Target="mailto:s.lebreton@slbpharma.com" TargetMode="External"/><Relationship Id="rId317" Type="http://schemas.openxmlformats.org/officeDocument/2006/relationships/hyperlink" Target="mailto:priss.gic@orange.fr" TargetMode="External"/><Relationship Id="rId359" Type="http://schemas.openxmlformats.org/officeDocument/2006/relationships/hyperlink" Target="mailto:irene.lefeuvre@gmail.com" TargetMode="External"/><Relationship Id="rId524" Type="http://schemas.openxmlformats.org/officeDocument/2006/relationships/hyperlink" Target="mailto:ent.renov@yahoo.fr" TargetMode="External"/><Relationship Id="rId566" Type="http://schemas.openxmlformats.org/officeDocument/2006/relationships/hyperlink" Target="mailto:5352441@agents.allianz.fr" TargetMode="External"/><Relationship Id="rId731" Type="http://schemas.openxmlformats.org/officeDocument/2006/relationships/hyperlink" Target="mailto:alg350@hotmail.fr" TargetMode="External"/><Relationship Id="rId773" Type="http://schemas.openxmlformats.org/officeDocument/2006/relationships/hyperlink" Target="mailto:danieletlise@gmail.com" TargetMode="External"/><Relationship Id="rId98" Type="http://schemas.openxmlformats.org/officeDocument/2006/relationships/hyperlink" Target="mailto:courtois_david@hotmail.com" TargetMode="External"/><Relationship Id="rId121" Type="http://schemas.openxmlformats.org/officeDocument/2006/relationships/hyperlink" Target="mailto:benjamin_piel@orange.fr" TargetMode="External"/><Relationship Id="rId163" Type="http://schemas.openxmlformats.org/officeDocument/2006/relationships/hyperlink" Target="mailto:mairie.saint-thual@wanadoo.fr" TargetMode="External"/><Relationship Id="rId219" Type="http://schemas.openxmlformats.org/officeDocument/2006/relationships/hyperlink" Target="mailto:dj.ricard@orange.fr" TargetMode="External"/><Relationship Id="rId370" Type="http://schemas.openxmlformats.org/officeDocument/2006/relationships/hyperlink" Target="mailto:alain.zimm.miriam@laposte.net" TargetMode="External"/><Relationship Id="rId426" Type="http://schemas.openxmlformats.org/officeDocument/2006/relationships/hyperlink" Target="mailto:samantha.goudet@gmail.com" TargetMode="External"/><Relationship Id="rId633" Type="http://schemas.openxmlformats.org/officeDocument/2006/relationships/hyperlink" Target="mailto:mordelles@francaiseimmo.fr" TargetMode="External"/><Relationship Id="rId230" Type="http://schemas.openxmlformats.org/officeDocument/2006/relationships/hyperlink" Target="mailto:bernard.garin@gmail.com" TargetMode="External"/><Relationship Id="rId468" Type="http://schemas.openxmlformats.org/officeDocument/2006/relationships/hyperlink" Target="mailto:jmeron@laforet.com" TargetMode="External"/><Relationship Id="rId675" Type="http://schemas.openxmlformats.org/officeDocument/2006/relationships/hyperlink" Target="mailto:galondelphine@gmail.com" TargetMode="External"/><Relationship Id="rId25" Type="http://schemas.openxmlformats.org/officeDocument/2006/relationships/hyperlink" Target="mailto:albert.cruble@gmail.com" TargetMode="External"/><Relationship Id="rId67" Type="http://schemas.openxmlformats.org/officeDocument/2006/relationships/hyperlink" Target="mailto:beaujourfreres@gmail.com" TargetMode="External"/><Relationship Id="rId272" Type="http://schemas.openxmlformats.org/officeDocument/2006/relationships/hyperlink" Target="mailto:mordelles@francaiseimmo.fr" TargetMode="External"/><Relationship Id="rId328" Type="http://schemas.openxmlformats.org/officeDocument/2006/relationships/hyperlink" Target="mailto:dominique.vergos@laposte.net" TargetMode="External"/><Relationship Id="rId535" Type="http://schemas.openxmlformats.org/officeDocument/2006/relationships/hyperlink" Target="mailto:services.techniques@tinteniac.fr" TargetMode="External"/><Relationship Id="rId577" Type="http://schemas.openxmlformats.org/officeDocument/2006/relationships/hyperlink" Target="mailto:ent.renov@yahoo.fr" TargetMode="External"/><Relationship Id="rId700" Type="http://schemas.openxmlformats.org/officeDocument/2006/relationships/hyperlink" Target="mailto:marine.vallee@live.fr" TargetMode="External"/><Relationship Id="rId742" Type="http://schemas.openxmlformats.org/officeDocument/2006/relationships/hyperlink" Target="mailto:fredcouvert@gmail.com" TargetMode="External"/><Relationship Id="rId132" Type="http://schemas.openxmlformats.org/officeDocument/2006/relationships/hyperlink" Target="mailto:babazula.bar@gmail.com" TargetMode="External"/><Relationship Id="rId174" Type="http://schemas.openxmlformats.org/officeDocument/2006/relationships/hyperlink" Target="mailto:rennestherese@francaiseimmo.fr" TargetMode="External"/><Relationship Id="rId381" Type="http://schemas.openxmlformats.org/officeDocument/2006/relationships/hyperlink" Target="mailto:nathalie.dejucq-rainsford@inserm.fr" TargetMode="External"/><Relationship Id="rId602" Type="http://schemas.openxmlformats.org/officeDocument/2006/relationships/hyperlink" Target="mailto:recarlier@wanadoo.fr" TargetMode="External"/><Relationship Id="rId241" Type="http://schemas.openxmlformats.org/officeDocument/2006/relationships/hyperlink" Target="mailto:js.delahaye@gmail.com" TargetMode="External"/><Relationship Id="rId437" Type="http://schemas.openxmlformats.org/officeDocument/2006/relationships/hyperlink" Target="mailto:armelle.lognone@gmail.com" TargetMode="External"/><Relationship Id="rId479" Type="http://schemas.openxmlformats.org/officeDocument/2006/relationships/hyperlink" Target="mailto:morgane.chantrel7@orange.fr" TargetMode="External"/><Relationship Id="rId644" Type="http://schemas.openxmlformats.org/officeDocument/2006/relationships/hyperlink" Target="mailto:ent.renov@yahoo.fr" TargetMode="External"/><Relationship Id="rId686" Type="http://schemas.openxmlformats.org/officeDocument/2006/relationships/hyperlink" Target="mailto:patdav-colin@orange.fr" TargetMode="External"/><Relationship Id="rId36" Type="http://schemas.openxmlformats.org/officeDocument/2006/relationships/hyperlink" Target="mailto:concept.immo.breizh35@orange.fr" TargetMode="External"/><Relationship Id="rId283" Type="http://schemas.openxmlformats.org/officeDocument/2006/relationships/hyperlink" Target="mailto:sandrinetessier@laposte.net" TargetMode="External"/><Relationship Id="rId339" Type="http://schemas.openxmlformats.org/officeDocument/2006/relationships/hyperlink" Target="mailto:directionjde@gmail.com" TargetMode="External"/><Relationship Id="rId490" Type="http://schemas.openxmlformats.org/officeDocument/2006/relationships/hyperlink" Target="mailto:jb.cornillet@gmail.com" TargetMode="External"/><Relationship Id="rId504" Type="http://schemas.openxmlformats.org/officeDocument/2006/relationships/hyperlink" Target="mailto:nanaodin@hotmail.fr" TargetMode="External"/><Relationship Id="rId546" Type="http://schemas.openxmlformats.org/officeDocument/2006/relationships/hyperlink" Target="mailto:annemarie.prechoux@orange.fr" TargetMode="External"/><Relationship Id="rId711" Type="http://schemas.openxmlformats.org/officeDocument/2006/relationships/hyperlink" Target="mailto:masson.erik@gmail.com" TargetMode="External"/><Relationship Id="rId753" Type="http://schemas.openxmlformats.org/officeDocument/2006/relationships/hyperlink" Target="mailto:samuel_davy@hotmail.com" TargetMode="External"/><Relationship Id="rId78" Type="http://schemas.openxmlformats.org/officeDocument/2006/relationships/hyperlink" Target="mailto:marietheridard@gmail.com" TargetMode="External"/><Relationship Id="rId101" Type="http://schemas.openxmlformats.org/officeDocument/2006/relationships/hyperlink" Target="mailto:melesse@loquin-immobilier.com" TargetMode="External"/><Relationship Id="rId143" Type="http://schemas.openxmlformats.org/officeDocument/2006/relationships/hyperlink" Target="mailto:camille.belzic@cogir.fr" TargetMode="External"/><Relationship Id="rId185" Type="http://schemas.openxmlformats.org/officeDocument/2006/relationships/hyperlink" Target="mailto:desfroux.patrice@orange.fr" TargetMode="External"/><Relationship Id="rId350" Type="http://schemas.openxmlformats.org/officeDocument/2006/relationships/hyperlink" Target="mailto:diane.collinbesnard@cogir.fr" TargetMode="External"/><Relationship Id="rId406" Type="http://schemas.openxmlformats.org/officeDocument/2006/relationships/hyperlink" Target="mailto:nico.hardy35190@orange.fr" TargetMode="External"/><Relationship Id="rId588" Type="http://schemas.openxmlformats.org/officeDocument/2006/relationships/hyperlink" Target="mailto:ent.renov@yahoo.fr" TargetMode="External"/><Relationship Id="rId9" Type="http://schemas.openxmlformats.org/officeDocument/2006/relationships/hyperlink" Target="mailto:chan_007@hotmail.fr" TargetMode="External"/><Relationship Id="rId210" Type="http://schemas.openxmlformats.org/officeDocument/2006/relationships/hyperlink" Target="mailto:denoual.delphine@gmail.com" TargetMode="External"/><Relationship Id="rId392" Type="http://schemas.openxmlformats.org/officeDocument/2006/relationships/hyperlink" Target="mailto:lesmonomanies@gmail.com" TargetMode="External"/><Relationship Id="rId448" Type="http://schemas.openxmlformats.org/officeDocument/2006/relationships/hyperlink" Target="mailto:simon-roblot@hotmail.fr" TargetMode="External"/><Relationship Id="rId613" Type="http://schemas.openxmlformats.org/officeDocument/2006/relationships/hyperlink" Target="mailto:jonathan.georges@hotmail.fr" TargetMode="External"/><Relationship Id="rId655" Type="http://schemas.openxmlformats.org/officeDocument/2006/relationships/hyperlink" Target="mailto:o.feuillerat@gmail.com" TargetMode="External"/><Relationship Id="rId697" Type="http://schemas.openxmlformats.org/officeDocument/2006/relationships/hyperlink" Target="mailto:mathilde.saint-jalme@hotmail.fr" TargetMode="External"/><Relationship Id="rId252" Type="http://schemas.openxmlformats.org/officeDocument/2006/relationships/hyperlink" Target="mailto:v.joubay@free.fr" TargetMode="External"/><Relationship Id="rId294" Type="http://schemas.openxmlformats.org/officeDocument/2006/relationships/hyperlink" Target="mailto:floize35@hotmail.fr" TargetMode="External"/><Relationship Id="rId308" Type="http://schemas.openxmlformats.org/officeDocument/2006/relationships/hyperlink" Target="mailto:marsylver@wanadoo.fr" TargetMode="External"/><Relationship Id="rId515" Type="http://schemas.openxmlformats.org/officeDocument/2006/relationships/hyperlink" Target="mailto:gaelacreation@yahoo.fr" TargetMode="External"/><Relationship Id="rId722" Type="http://schemas.openxmlformats.org/officeDocument/2006/relationships/hyperlink" Target="mailto:leroy.jocelyne@orange.fr" TargetMode="External"/><Relationship Id="rId47" Type="http://schemas.openxmlformats.org/officeDocument/2006/relationships/hyperlink" Target="mailto:verminieredelouest@wanadoo.fr" TargetMode="External"/><Relationship Id="rId89" Type="http://schemas.openxmlformats.org/officeDocument/2006/relationships/hyperlink" Target="mailto:sebastien.vallee9@wanadoo.fr" TargetMode="External"/><Relationship Id="rId112" Type="http://schemas.openxmlformats.org/officeDocument/2006/relationships/hyperlink" Target="mailto:feinanfei@gmail.com" TargetMode="External"/><Relationship Id="rId154" Type="http://schemas.openxmlformats.org/officeDocument/2006/relationships/hyperlink" Target="mailto:deldream@hotmail.fr" TargetMode="External"/><Relationship Id="rId361" Type="http://schemas.openxmlformats.org/officeDocument/2006/relationships/hyperlink" Target="mailto:fconan35@gmail.com" TargetMode="External"/><Relationship Id="rId557" Type="http://schemas.openxmlformats.org/officeDocument/2006/relationships/hyperlink" Target="mailto:jeanyves.allaire@wanadoo.fr" TargetMode="External"/><Relationship Id="rId599" Type="http://schemas.openxmlformats.org/officeDocument/2006/relationships/hyperlink" Target="mailto:etude@sacrd.com" TargetMode="External"/><Relationship Id="rId764" Type="http://schemas.openxmlformats.org/officeDocument/2006/relationships/hyperlink" Target="mailto:fabien38@hotmail.com" TargetMode="External"/><Relationship Id="rId196" Type="http://schemas.openxmlformats.org/officeDocument/2006/relationships/hyperlink" Target="mailto:emmanuel.lamoriniere0327@orange.fr" TargetMode="External"/><Relationship Id="rId417" Type="http://schemas.openxmlformats.org/officeDocument/2006/relationships/hyperlink" Target="mailto:patagriffe@hotmail.fr" TargetMode="External"/><Relationship Id="rId459" Type="http://schemas.openxmlformats.org/officeDocument/2006/relationships/hyperlink" Target="mailto:angelique.mallard@dlj-gestion.fr" TargetMode="External"/><Relationship Id="rId624" Type="http://schemas.openxmlformats.org/officeDocument/2006/relationships/hyperlink" Target="mailto:1tlebreton@free.fr" TargetMode="External"/><Relationship Id="rId666" Type="http://schemas.openxmlformats.org/officeDocument/2006/relationships/hyperlink" Target="mailto:sttephane@hotmail.fr" TargetMode="External"/><Relationship Id="rId16" Type="http://schemas.openxmlformats.org/officeDocument/2006/relationships/hyperlink" Target="mailto:services.techniques@tinteniac.fr" TargetMode="External"/><Relationship Id="rId221" Type="http://schemas.openxmlformats.org/officeDocument/2006/relationships/hyperlink" Target="mailto:clairehippolyte@gmail.com" TargetMode="External"/><Relationship Id="rId263" Type="http://schemas.openxmlformats.org/officeDocument/2006/relationships/hyperlink" Target="mailto:communedelangaulnay@orange.fr" TargetMode="External"/><Relationship Id="rId319" Type="http://schemas.openxmlformats.org/officeDocument/2006/relationships/hyperlink" Target="mailto:nathalie.carnet@cogir.fr" TargetMode="External"/><Relationship Id="rId470" Type="http://schemas.openxmlformats.org/officeDocument/2006/relationships/hyperlink" Target="mailto:ent.renov@yahoo.fr" TargetMode="External"/><Relationship Id="rId526" Type="http://schemas.openxmlformats.org/officeDocument/2006/relationships/hyperlink" Target="mailto:maud.tixier@gmail.com" TargetMode="External"/><Relationship Id="rId58" Type="http://schemas.openxmlformats.org/officeDocument/2006/relationships/hyperlink" Target="mailto:raykhh@hotmail.fr" TargetMode="External"/><Relationship Id="rId123" Type="http://schemas.openxmlformats.org/officeDocument/2006/relationships/hyperlink" Target="mailto:madeleine.delannoy@gmail.com" TargetMode="External"/><Relationship Id="rId330" Type="http://schemas.openxmlformats.org/officeDocument/2006/relationships/hyperlink" Target="mailto:maryseotti@hotmail.fr" TargetMode="External"/><Relationship Id="rId568" Type="http://schemas.openxmlformats.org/officeDocument/2006/relationships/hyperlink" Target="mailto:stephlor35@gmail.com" TargetMode="External"/><Relationship Id="rId733" Type="http://schemas.openxmlformats.org/officeDocument/2006/relationships/hyperlink" Target="mailto:genevieve.grandsire@wanadoo.fr" TargetMode="External"/><Relationship Id="rId775" Type="http://schemas.openxmlformats.org/officeDocument/2006/relationships/hyperlink" Target="mailto:odile.le.vern@hotmail.com" TargetMode="External"/><Relationship Id="rId165" Type="http://schemas.openxmlformats.org/officeDocument/2006/relationships/hyperlink" Target="mailto:turban.laetitia@bbox.fr" TargetMode="External"/><Relationship Id="rId372" Type="http://schemas.openxmlformats.org/officeDocument/2006/relationships/hyperlink" Target="mailto:alain.debock@hotmail.fr" TargetMode="External"/><Relationship Id="rId428" Type="http://schemas.openxmlformats.org/officeDocument/2006/relationships/hyperlink" Target="mailto:ludo_pace@hotmail.fr" TargetMode="External"/><Relationship Id="rId635" Type="http://schemas.openxmlformats.org/officeDocument/2006/relationships/hyperlink" Target="mailto:yvon.guede@wanadoo.fr" TargetMode="External"/><Relationship Id="rId677" Type="http://schemas.openxmlformats.org/officeDocument/2006/relationships/hyperlink" Target="mailto:ent.renov@yahoo.fr" TargetMode="External"/><Relationship Id="rId232" Type="http://schemas.openxmlformats.org/officeDocument/2006/relationships/hyperlink" Target="mailto:herrouinserge@yahoo.fr" TargetMode="External"/><Relationship Id="rId274" Type="http://schemas.openxmlformats.org/officeDocument/2006/relationships/hyperlink" Target="mailto:so.augereau@laposte.net" TargetMode="External"/><Relationship Id="rId481" Type="http://schemas.openxmlformats.org/officeDocument/2006/relationships/hyperlink" Target="mailto:mairie.saintsymphorien@orange.fr" TargetMode="External"/><Relationship Id="rId702" Type="http://schemas.openxmlformats.org/officeDocument/2006/relationships/hyperlink" Target="mailto:sim.ecoledemusique@gmail.com" TargetMode="External"/><Relationship Id="rId27" Type="http://schemas.openxmlformats.org/officeDocument/2006/relationships/hyperlink" Target="mailto:claude.goisbeau@wanadoo.fr" TargetMode="External"/><Relationship Id="rId69" Type="http://schemas.openxmlformats.org/officeDocument/2006/relationships/hyperlink" Target="mailto:d.sauvage@bbox.fr" TargetMode="External"/><Relationship Id="rId134" Type="http://schemas.openxmlformats.org/officeDocument/2006/relationships/hyperlink" Target="mailto:stephanerubin@orange.fr" TargetMode="External"/><Relationship Id="rId537" Type="http://schemas.openxmlformats.org/officeDocument/2006/relationships/hyperlink" Target="mailto:franck.vallier@sfr.fr" TargetMode="External"/><Relationship Id="rId579" Type="http://schemas.openxmlformats.org/officeDocument/2006/relationships/hyperlink" Target="mailto:maxime14_johndeere@live.fr" TargetMode="External"/><Relationship Id="rId744" Type="http://schemas.openxmlformats.org/officeDocument/2006/relationships/hyperlink" Target="mailto:xbarguil@gmail.com" TargetMode="External"/><Relationship Id="rId80" Type="http://schemas.openxmlformats.org/officeDocument/2006/relationships/hyperlink" Target="mailto:vlenoane@stellapatrimoine.fr" TargetMode="External"/><Relationship Id="rId176" Type="http://schemas.openxmlformats.org/officeDocument/2006/relationships/hyperlink" Target="mailto:ann.renault@laposte.net" TargetMode="External"/><Relationship Id="rId341" Type="http://schemas.openxmlformats.org/officeDocument/2006/relationships/hyperlink" Target="mailto:lamascotte@sfr.fr" TargetMode="External"/><Relationship Id="rId383" Type="http://schemas.openxmlformats.org/officeDocument/2006/relationships/hyperlink" Target="mailto:p.riva@orange.fr" TargetMode="External"/><Relationship Id="rId439" Type="http://schemas.openxmlformats.org/officeDocument/2006/relationships/hyperlink" Target="mailto:bernard.levitaoux@orange.fr" TargetMode="External"/><Relationship Id="rId590" Type="http://schemas.openxmlformats.org/officeDocument/2006/relationships/hyperlink" Target="mailto:jacqueline1.lebreton@sfr.fr" TargetMode="External"/><Relationship Id="rId604" Type="http://schemas.openxmlformats.org/officeDocument/2006/relationships/hyperlink" Target="mailto:d.delourme@lefeuvresyndic.fr" TargetMode="External"/><Relationship Id="rId646" Type="http://schemas.openxmlformats.org/officeDocument/2006/relationships/hyperlink" Target="mailto:l.olivier565@laposte.net" TargetMode="External"/><Relationship Id="rId201" Type="http://schemas.openxmlformats.org/officeDocument/2006/relationships/hyperlink" Target="mailto:agnes-blaire-nicolas@wanadoo.fr" TargetMode="External"/><Relationship Id="rId243" Type="http://schemas.openxmlformats.org/officeDocument/2006/relationships/hyperlink" Target="mailto:jayson.derrien@orange.fr" TargetMode="External"/><Relationship Id="rId285" Type="http://schemas.openxmlformats.org/officeDocument/2006/relationships/hyperlink" Target="mailto:daniel.briot@outlook.fr" TargetMode="External"/><Relationship Id="rId450" Type="http://schemas.openxmlformats.org/officeDocument/2006/relationships/hyperlink" Target="mailto:edelineliff@hotmail.fr" TargetMode="External"/><Relationship Id="rId506" Type="http://schemas.openxmlformats.org/officeDocument/2006/relationships/hyperlink" Target="mailto:lilijo59@hotmail.fr" TargetMode="External"/><Relationship Id="rId688" Type="http://schemas.openxmlformats.org/officeDocument/2006/relationships/hyperlink" Target="mailto:jo.cianci@gmail.com" TargetMode="External"/><Relationship Id="rId38" Type="http://schemas.openxmlformats.org/officeDocument/2006/relationships/hyperlink" Target="mailto:geslin.franco@outlook.fr" TargetMode="External"/><Relationship Id="rId103" Type="http://schemas.openxmlformats.org/officeDocument/2006/relationships/hyperlink" Target="mailto:f.denoual55@gmail.com" TargetMode="External"/><Relationship Id="rId310" Type="http://schemas.openxmlformats.org/officeDocument/2006/relationships/hyperlink" Target="mailto:claude.chaubo@laposte.net" TargetMode="External"/><Relationship Id="rId492" Type="http://schemas.openxmlformats.org/officeDocument/2006/relationships/hyperlink" Target="mailto:mhhignard@hotmail.com" TargetMode="External"/><Relationship Id="rId548" Type="http://schemas.openxmlformats.org/officeDocument/2006/relationships/hyperlink" Target="mailto:cecilia.touffet@dlj-gestion.fr" TargetMode="External"/><Relationship Id="rId713" Type="http://schemas.openxmlformats.org/officeDocument/2006/relationships/hyperlink" Target="mailto:bzh_steph@yahoo.fr" TargetMode="External"/><Relationship Id="rId755" Type="http://schemas.openxmlformats.org/officeDocument/2006/relationships/hyperlink" Target="mailto:fabien.mesnil@hotmail.fr" TargetMode="External"/><Relationship Id="rId91" Type="http://schemas.openxmlformats.org/officeDocument/2006/relationships/hyperlink" Target="mailto:bernardeaupauline@hotmail.com" TargetMode="External"/><Relationship Id="rId145" Type="http://schemas.openxmlformats.org/officeDocument/2006/relationships/hyperlink" Target="mailto:daniele.verger@libertysurf.fr" TargetMode="External"/><Relationship Id="rId187" Type="http://schemas.openxmlformats.org/officeDocument/2006/relationships/hyperlink" Target="mailto:gaudez.veronique@orange.fr" TargetMode="External"/><Relationship Id="rId352" Type="http://schemas.openxmlformats.org/officeDocument/2006/relationships/hyperlink" Target="mailto:jlucprovost@gmail.com" TargetMode="External"/><Relationship Id="rId394" Type="http://schemas.openxmlformats.org/officeDocument/2006/relationships/hyperlink" Target="mailto:gaetan.hardy@atlasexport.com" TargetMode="External"/><Relationship Id="rId408" Type="http://schemas.openxmlformats.org/officeDocument/2006/relationships/hyperlink" Target="mailto:contact@mairelesiffs.fr" TargetMode="External"/><Relationship Id="rId615" Type="http://schemas.openxmlformats.org/officeDocument/2006/relationships/hyperlink" Target="mailto:delphined14@gmail.com" TargetMode="External"/><Relationship Id="rId212" Type="http://schemas.openxmlformats.org/officeDocument/2006/relationships/hyperlink" Target="mailto:romuald.rousselot@orange.fr" TargetMode="External"/><Relationship Id="rId254" Type="http://schemas.openxmlformats.org/officeDocument/2006/relationships/hyperlink" Target="mailto:diane.collinbesnard@cogir.fr" TargetMode="External"/><Relationship Id="rId657" Type="http://schemas.openxmlformats.org/officeDocument/2006/relationships/hyperlink" Target="mailto:ent.renov@yahoo.fr" TargetMode="External"/><Relationship Id="rId699" Type="http://schemas.openxmlformats.org/officeDocument/2006/relationships/hyperlink" Target="mailto:cyril.moreau44@yahoo.fr" TargetMode="External"/><Relationship Id="rId49" Type="http://schemas.openxmlformats.org/officeDocument/2006/relationships/hyperlink" Target="mailto:carine.gosse@wanadoo.fr" TargetMode="External"/><Relationship Id="rId114" Type="http://schemas.openxmlformats.org/officeDocument/2006/relationships/hyperlink" Target="mailto:fjourdan2@audencia.com" TargetMode="External"/><Relationship Id="rId296" Type="http://schemas.openxmlformats.org/officeDocument/2006/relationships/hyperlink" Target="mailto:dol-bretagne@laforet.com" TargetMode="External"/><Relationship Id="rId461" Type="http://schemas.openxmlformats.org/officeDocument/2006/relationships/hyperlink" Target="mailto:staerman@orange.fr" TargetMode="External"/><Relationship Id="rId517" Type="http://schemas.openxmlformats.org/officeDocument/2006/relationships/hyperlink" Target="mailto:francois.henri.bara@gmail.com" TargetMode="External"/><Relationship Id="rId559" Type="http://schemas.openxmlformats.org/officeDocument/2006/relationships/hyperlink" Target="mailto:delahaie_catie@yahoo.fr" TargetMode="External"/><Relationship Id="rId724" Type="http://schemas.openxmlformats.org/officeDocument/2006/relationships/hyperlink" Target="mailto:p.kervazo@sanden-europe.fr" TargetMode="External"/><Relationship Id="rId766" Type="http://schemas.openxmlformats.org/officeDocument/2006/relationships/hyperlink" Target="mailto:chantal.beaulieu@orange.fr" TargetMode="External"/><Relationship Id="rId60" Type="http://schemas.openxmlformats.org/officeDocument/2006/relationships/hyperlink" Target="mailto:herve.barbault@outlook.fr" TargetMode="External"/><Relationship Id="rId156" Type="http://schemas.openxmlformats.org/officeDocument/2006/relationships/hyperlink" Target="mailto:louis.aufranc@bbox.fr" TargetMode="External"/><Relationship Id="rId198" Type="http://schemas.openxmlformats.org/officeDocument/2006/relationships/hyperlink" Target="mailto:nicole.albert.renard@orange.fr" TargetMode="External"/><Relationship Id="rId321" Type="http://schemas.openxmlformats.org/officeDocument/2006/relationships/hyperlink" Target="mailto:celine.geffroy@outlook.com" TargetMode="External"/><Relationship Id="rId363" Type="http://schemas.openxmlformats.org/officeDocument/2006/relationships/hyperlink" Target="mailto:poinphil@hotmail.fr" TargetMode="External"/><Relationship Id="rId419" Type="http://schemas.openxmlformats.org/officeDocument/2006/relationships/hyperlink" Target="mailto:dol@cabinetchateaubriand.com" TargetMode="External"/><Relationship Id="rId570" Type="http://schemas.openxmlformats.org/officeDocument/2006/relationships/hyperlink" Target="mailto:fabriceboris@yahoo.fr" TargetMode="External"/><Relationship Id="rId626" Type="http://schemas.openxmlformats.org/officeDocument/2006/relationships/hyperlink" Target="mailto:lafamille.wittmer@gmail.com" TargetMode="External"/><Relationship Id="rId223" Type="http://schemas.openxmlformats.org/officeDocument/2006/relationships/hyperlink" Target="mailto:ylorthiors@hotmail.com" TargetMode="External"/><Relationship Id="rId430" Type="http://schemas.openxmlformats.org/officeDocument/2006/relationships/hyperlink" Target="mailto:direction@scbudet.fr" TargetMode="External"/><Relationship Id="rId668" Type="http://schemas.openxmlformats.org/officeDocument/2006/relationships/hyperlink" Target="mailto:isafla-jma@orange.fr" TargetMode="External"/><Relationship Id="rId18" Type="http://schemas.openxmlformats.org/officeDocument/2006/relationships/hyperlink" Target="mailto:albert.cruble@gmail.com" TargetMode="External"/><Relationship Id="rId265" Type="http://schemas.openxmlformats.org/officeDocument/2006/relationships/hyperlink" Target="mailto:florentsarrazin@orange.fr" TargetMode="External"/><Relationship Id="rId472" Type="http://schemas.openxmlformats.org/officeDocument/2006/relationships/hyperlink" Target="mailto:fabienne.bricet@free.fr" TargetMode="External"/><Relationship Id="rId528" Type="http://schemas.openxmlformats.org/officeDocument/2006/relationships/hyperlink" Target="mailto:mechling8@hotmail.fr" TargetMode="External"/><Relationship Id="rId735" Type="http://schemas.openxmlformats.org/officeDocument/2006/relationships/hyperlink" Target="mailto:sylvie.berrez@gmail.com" TargetMode="External"/><Relationship Id="rId125" Type="http://schemas.openxmlformats.org/officeDocument/2006/relationships/hyperlink" Target="mailto:delphine.l.boucher@wanadoo.fr" TargetMode="External"/><Relationship Id="rId167" Type="http://schemas.openxmlformats.org/officeDocument/2006/relationships/hyperlink" Target="mailto:diane.collinbesnard@cogir.fr" TargetMode="External"/><Relationship Id="rId332" Type="http://schemas.openxmlformats.org/officeDocument/2006/relationships/hyperlink" Target="mailto:stephane.lucas79@sfr.fr" TargetMode="External"/><Relationship Id="rId374" Type="http://schemas.openxmlformats.org/officeDocument/2006/relationships/hyperlink" Target="mailto:azeline.lecoq@gmail.com" TargetMode="External"/><Relationship Id="rId581" Type="http://schemas.openxmlformats.org/officeDocument/2006/relationships/hyperlink" Target="mailto:pascual.anthony@wanadoo.fr" TargetMode="External"/><Relationship Id="rId777" Type="http://schemas.openxmlformats.org/officeDocument/2006/relationships/hyperlink" Target="mailto:kino35@orange.fr" TargetMode="External"/><Relationship Id="rId71" Type="http://schemas.openxmlformats.org/officeDocument/2006/relationships/hyperlink" Target="mailto:joelle.billot@wanadoo.fr" TargetMode="External"/><Relationship Id="rId234" Type="http://schemas.openxmlformats.org/officeDocument/2006/relationships/hyperlink" Target="mailto:myriam-lhermitte@orange.fr" TargetMode="External"/><Relationship Id="rId637" Type="http://schemas.openxmlformats.org/officeDocument/2006/relationships/hyperlink" Target="mailto:lefeuvrelaurence@yahoo.fr" TargetMode="External"/><Relationship Id="rId679" Type="http://schemas.openxmlformats.org/officeDocument/2006/relationships/hyperlink" Target="mailto:benoitcaron77@gmail.com" TargetMode="External"/><Relationship Id="rId2" Type="http://schemas.openxmlformats.org/officeDocument/2006/relationships/hyperlink" Target="mailto:b-cam@orange.fr" TargetMode="External"/><Relationship Id="rId29" Type="http://schemas.openxmlformats.org/officeDocument/2006/relationships/hyperlink" Target="mailto:gilles.lebouar@outlook.fr" TargetMode="External"/><Relationship Id="rId276" Type="http://schemas.openxmlformats.org/officeDocument/2006/relationships/hyperlink" Target="mailto:jmeron@laforet.com" TargetMode="External"/><Relationship Id="rId441" Type="http://schemas.openxmlformats.org/officeDocument/2006/relationships/hyperlink" Target="mailto:angelique.mallard@dlj-gestion.fr" TargetMode="External"/><Relationship Id="rId483" Type="http://schemas.openxmlformats.org/officeDocument/2006/relationships/hyperlink" Target="mailto:megero35@gmail.com" TargetMode="External"/><Relationship Id="rId539" Type="http://schemas.openxmlformats.org/officeDocument/2006/relationships/hyperlink" Target="mailto:jean-julien.lazou@laposte.net" TargetMode="External"/><Relationship Id="rId690" Type="http://schemas.openxmlformats.org/officeDocument/2006/relationships/hyperlink" Target="mailto:minnablabla@orange.fr" TargetMode="External"/><Relationship Id="rId704" Type="http://schemas.openxmlformats.org/officeDocument/2006/relationships/hyperlink" Target="mailto:mordelles@francaiseimmo.fr" TargetMode="External"/><Relationship Id="rId746" Type="http://schemas.openxmlformats.org/officeDocument/2006/relationships/hyperlink" Target="mailto:sylvie@laboratoireprevost.fr" TargetMode="External"/><Relationship Id="rId40" Type="http://schemas.openxmlformats.org/officeDocument/2006/relationships/hyperlink" Target="mailto:leonmahe@orange.fr" TargetMode="External"/><Relationship Id="rId136" Type="http://schemas.openxmlformats.org/officeDocument/2006/relationships/hyperlink" Target="mailto:patricia.leygue@laposte.net" TargetMode="External"/><Relationship Id="rId178" Type="http://schemas.openxmlformats.org/officeDocument/2006/relationships/hyperlink" Target="mailto:catherine.sommier@club-internet.fr" TargetMode="External"/><Relationship Id="rId301" Type="http://schemas.openxmlformats.org/officeDocument/2006/relationships/hyperlink" Target="mailto:guylegall56@aol.com" TargetMode="External"/><Relationship Id="rId343" Type="http://schemas.openxmlformats.org/officeDocument/2006/relationships/hyperlink" Target="mailto:camille.belzic@cogir.fr" TargetMode="External"/><Relationship Id="rId550" Type="http://schemas.openxmlformats.org/officeDocument/2006/relationships/hyperlink" Target="mailto:agence.du.palais.35@gmail.com" TargetMode="External"/><Relationship Id="rId82" Type="http://schemas.openxmlformats.org/officeDocument/2006/relationships/hyperlink" Target="mailto:mairie-labaussaine@wanadoo.fr" TargetMode="External"/><Relationship Id="rId203" Type="http://schemas.openxmlformats.org/officeDocument/2006/relationships/hyperlink" Target="mailto:frederique.metayer@cogir.fr" TargetMode="External"/><Relationship Id="rId385" Type="http://schemas.openxmlformats.org/officeDocument/2006/relationships/hyperlink" Target="mailto:22.lys@laposte.net" TargetMode="External"/><Relationship Id="rId592" Type="http://schemas.openxmlformats.org/officeDocument/2006/relationships/hyperlink" Target="mailto:bretonbernardb@gmail.com" TargetMode="External"/><Relationship Id="rId606" Type="http://schemas.openxmlformats.org/officeDocument/2006/relationships/hyperlink" Target="mailto:n.lerat@clhstjoseph.com" TargetMode="External"/><Relationship Id="rId648" Type="http://schemas.openxmlformats.org/officeDocument/2006/relationships/hyperlink" Target="mailto:lucien.bodiguel@orange.fr" TargetMode="External"/><Relationship Id="rId245" Type="http://schemas.openxmlformats.org/officeDocument/2006/relationships/hyperlink" Target="mailto:service.maintenance@ehpad-tint&#233;niac.fr" TargetMode="External"/><Relationship Id="rId287" Type="http://schemas.openxmlformats.org/officeDocument/2006/relationships/hyperlink" Target="mailto:razor35@hotmail.fr" TargetMode="External"/><Relationship Id="rId410" Type="http://schemas.openxmlformats.org/officeDocument/2006/relationships/hyperlink" Target="mailto:angelique.mallard@dlj-gestion.fr" TargetMode="External"/><Relationship Id="rId452" Type="http://schemas.openxmlformats.org/officeDocument/2006/relationships/hyperlink" Target="mailto:masson.erik@gmail.com" TargetMode="External"/><Relationship Id="rId494" Type="http://schemas.openxmlformats.org/officeDocument/2006/relationships/hyperlink" Target="mailto:ent.renov@yahoo.fr" TargetMode="External"/><Relationship Id="rId508" Type="http://schemas.openxmlformats.org/officeDocument/2006/relationships/hyperlink" Target="mailto:guedo.lucas@gmail.com" TargetMode="External"/><Relationship Id="rId715" Type="http://schemas.openxmlformats.org/officeDocument/2006/relationships/hyperlink" Target="mailto:michel.monnerais@aliceadsl.fr" TargetMode="External"/><Relationship Id="rId105" Type="http://schemas.openxmlformats.org/officeDocument/2006/relationships/hyperlink" Target="mailto:rdelachaume@ayming.com" TargetMode="External"/><Relationship Id="rId147" Type="http://schemas.openxmlformats.org/officeDocument/2006/relationships/hyperlink" Target="mailto:steph.douzals@gmail.com" TargetMode="External"/><Relationship Id="rId312" Type="http://schemas.openxmlformats.org/officeDocument/2006/relationships/hyperlink" Target="mailto:ludivineguerin@orange.fr" TargetMode="External"/><Relationship Id="rId354" Type="http://schemas.openxmlformats.org/officeDocument/2006/relationships/hyperlink" Target="mailto:massicot.alexandre@gmail.com" TargetMode="External"/><Relationship Id="rId757" Type="http://schemas.openxmlformats.org/officeDocument/2006/relationships/hyperlink" Target="mailto:wathiere35phone@gmail.com" TargetMode="External"/><Relationship Id="rId51" Type="http://schemas.openxmlformats.org/officeDocument/2006/relationships/hyperlink" Target="mailto:agir.lemir@gmail.com" TargetMode="External"/><Relationship Id="rId93" Type="http://schemas.openxmlformats.org/officeDocument/2006/relationships/hyperlink" Target="mailto:guerinjerom@gmail.com" TargetMode="External"/><Relationship Id="rId189" Type="http://schemas.openxmlformats.org/officeDocument/2006/relationships/hyperlink" Target="mailto:olivierlemonnier35@gmail.com" TargetMode="External"/><Relationship Id="rId396" Type="http://schemas.openxmlformats.org/officeDocument/2006/relationships/hyperlink" Target="mailto:guennolocation@gmail.com" TargetMode="External"/><Relationship Id="rId561" Type="http://schemas.openxmlformats.org/officeDocument/2006/relationships/hyperlink" Target="mailto:leperchois.thibault@hotmail.fr" TargetMode="External"/><Relationship Id="rId617" Type="http://schemas.openxmlformats.org/officeDocument/2006/relationships/hyperlink" Target="mailto:fcj.chopin@orange.fr" TargetMode="External"/><Relationship Id="rId659" Type="http://schemas.openxmlformats.org/officeDocument/2006/relationships/hyperlink" Target="mailto:gernigondidier@gmail.com" TargetMode="External"/><Relationship Id="rId214" Type="http://schemas.openxmlformats.org/officeDocument/2006/relationships/hyperlink" Target="mailto:jeanyves.girard35@gmail.com" TargetMode="External"/><Relationship Id="rId256" Type="http://schemas.openxmlformats.org/officeDocument/2006/relationships/hyperlink" Target="mailto:sylvieletoumelin@orange.fr" TargetMode="External"/><Relationship Id="rId298" Type="http://schemas.openxmlformats.org/officeDocument/2006/relationships/hyperlink" Target="mailto:guylegall56@aol.com" TargetMode="External"/><Relationship Id="rId421" Type="http://schemas.openxmlformats.org/officeDocument/2006/relationships/hyperlink" Target="mailto:scordia.vincent@free.fr" TargetMode="External"/><Relationship Id="rId463" Type="http://schemas.openxmlformats.org/officeDocument/2006/relationships/hyperlink" Target="mailto:a-cambarrat@gmail.com" TargetMode="External"/><Relationship Id="rId519" Type="http://schemas.openxmlformats.org/officeDocument/2006/relationships/hyperlink" Target="mailto:marielacourt@outlook.fr" TargetMode="External"/><Relationship Id="rId670" Type="http://schemas.openxmlformats.org/officeDocument/2006/relationships/hyperlink" Target="mailto:ent.renov@yahoo.fr" TargetMode="External"/><Relationship Id="rId116" Type="http://schemas.openxmlformats.org/officeDocument/2006/relationships/hyperlink" Target="mailto:eguillemer@yhaoo.fr" TargetMode="External"/><Relationship Id="rId158" Type="http://schemas.openxmlformats.org/officeDocument/2006/relationships/hyperlink" Target="mailto:lebreton.spir@orange.fr" TargetMode="External"/><Relationship Id="rId323" Type="http://schemas.openxmlformats.org/officeDocument/2006/relationships/hyperlink" Target="mailto:letestunettoyage@sfr.fr" TargetMode="External"/><Relationship Id="rId530" Type="http://schemas.openxmlformats.org/officeDocument/2006/relationships/hyperlink" Target="mailto:stephanemurcier@yahoo.fr" TargetMode="External"/><Relationship Id="rId726" Type="http://schemas.openxmlformats.org/officeDocument/2006/relationships/hyperlink" Target="mailto:fa-de@wanadoo.fr" TargetMode="External"/><Relationship Id="rId768" Type="http://schemas.openxmlformats.org/officeDocument/2006/relationships/hyperlink" Target="mailto:marylise.houitte@orange.fr" TargetMode="External"/><Relationship Id="rId20" Type="http://schemas.openxmlformats.org/officeDocument/2006/relationships/hyperlink" Target="mailto:jean.heuze086@orange.fr" TargetMode="External"/><Relationship Id="rId62" Type="http://schemas.openxmlformats.org/officeDocument/2006/relationships/hyperlink" Target="mailto:nadia.lambert35190@laposte.net" TargetMode="External"/><Relationship Id="rId365" Type="http://schemas.openxmlformats.org/officeDocument/2006/relationships/hyperlink" Target="mailto:dandag35@hotmail.fr" TargetMode="External"/><Relationship Id="rId572" Type="http://schemas.openxmlformats.org/officeDocument/2006/relationships/hyperlink" Target="mailto:florentsarrazin@orange.fr" TargetMode="External"/><Relationship Id="rId628" Type="http://schemas.openxmlformats.org/officeDocument/2006/relationships/hyperlink" Target="mailto:lpcgautier@gmail.com" TargetMode="External"/><Relationship Id="rId225" Type="http://schemas.openxmlformats.org/officeDocument/2006/relationships/hyperlink" Target="mailto:mordelles@francaiseimmo.fr" TargetMode="External"/><Relationship Id="rId267" Type="http://schemas.openxmlformats.org/officeDocument/2006/relationships/hyperlink" Target="mailto:thierry.massot@orange.fr" TargetMode="External"/><Relationship Id="rId432" Type="http://schemas.openxmlformats.org/officeDocument/2006/relationships/hyperlink" Target="mailto:charlene.caradec@croix-rouge.fr" TargetMode="External"/><Relationship Id="rId474" Type="http://schemas.openxmlformats.org/officeDocument/2006/relationships/hyperlink" Target="mailto:louiselavaud@gmail.com" TargetMode="External"/><Relationship Id="rId127" Type="http://schemas.openxmlformats.org/officeDocument/2006/relationships/hyperlink" Target="mailto:verobou80@hotmail.fr" TargetMode="External"/><Relationship Id="rId681" Type="http://schemas.openxmlformats.org/officeDocument/2006/relationships/hyperlink" Target="mailto:cornu.mca@orange.fr" TargetMode="External"/><Relationship Id="rId737" Type="http://schemas.openxmlformats.org/officeDocument/2006/relationships/hyperlink" Target="mailto:fatima.kamli@cogir.fr" TargetMode="External"/><Relationship Id="rId779" Type="http://schemas.openxmlformats.org/officeDocument/2006/relationships/comments" Target="../comments1.xml"/><Relationship Id="rId31" Type="http://schemas.openxmlformats.org/officeDocument/2006/relationships/hyperlink" Target="mailto:rochefort.louis@orange.fr" TargetMode="External"/><Relationship Id="rId73" Type="http://schemas.openxmlformats.org/officeDocument/2006/relationships/hyperlink" Target="mailto:reventerennes@pigeaultimmobilier.fr" TargetMode="External"/><Relationship Id="rId169" Type="http://schemas.openxmlformats.org/officeDocument/2006/relationships/hyperlink" Target="mailto:maline.po@gmail.com" TargetMode="External"/><Relationship Id="rId334" Type="http://schemas.openxmlformats.org/officeDocument/2006/relationships/hyperlink" Target="mailto:pierrick.gatel@dbmail.com" TargetMode="External"/><Relationship Id="rId376" Type="http://schemas.openxmlformats.org/officeDocument/2006/relationships/hyperlink" Target="mailto:mairie@quebriac.fr" TargetMode="External"/><Relationship Id="rId541" Type="http://schemas.openxmlformats.org/officeDocument/2006/relationships/hyperlink" Target="mailto:ent.renov@yahoo.fr" TargetMode="External"/><Relationship Id="rId583" Type="http://schemas.openxmlformats.org/officeDocument/2006/relationships/hyperlink" Target="mailto:culoto-etienne@hotmail.fr" TargetMode="External"/><Relationship Id="rId639" Type="http://schemas.openxmlformats.org/officeDocument/2006/relationships/hyperlink" Target="mailto:tremierjulien@gmail.com" TargetMode="External"/><Relationship Id="rId4" Type="http://schemas.openxmlformats.org/officeDocument/2006/relationships/hyperlink" Target="mailto:contact@rezolution.info" TargetMode="External"/><Relationship Id="rId180" Type="http://schemas.openxmlformats.org/officeDocument/2006/relationships/hyperlink" Target="mailto:sylvieletoumelin@orange.fr" TargetMode="External"/><Relationship Id="rId236" Type="http://schemas.openxmlformats.org/officeDocument/2006/relationships/hyperlink" Target="mailto:services.techniques@tinteniac.fr" TargetMode="External"/><Relationship Id="rId278" Type="http://schemas.openxmlformats.org/officeDocument/2006/relationships/hyperlink" Target="mailto:macejosette32@gmail.com" TargetMode="External"/><Relationship Id="rId401" Type="http://schemas.openxmlformats.org/officeDocument/2006/relationships/hyperlink" Target="mailto:legallr@neuf.fr" TargetMode="External"/><Relationship Id="rId443" Type="http://schemas.openxmlformats.org/officeDocument/2006/relationships/hyperlink" Target="mailto:marytravers35@gmail.com" TargetMode="External"/><Relationship Id="rId650" Type="http://schemas.openxmlformats.org/officeDocument/2006/relationships/hyperlink" Target="mailto:emilie.bouteaud@gmail.com" TargetMode="External"/><Relationship Id="rId303" Type="http://schemas.openxmlformats.org/officeDocument/2006/relationships/hyperlink" Target="mailto:monnier.jack@orange.fr" TargetMode="External"/><Relationship Id="rId485" Type="http://schemas.openxmlformats.org/officeDocument/2006/relationships/hyperlink" Target="mailto:ent.renov@yahoo.fr" TargetMode="External"/><Relationship Id="rId692" Type="http://schemas.openxmlformats.org/officeDocument/2006/relationships/hyperlink" Target="mailto:pierre.eyzop@gmail.com" TargetMode="External"/><Relationship Id="rId706" Type="http://schemas.openxmlformats.org/officeDocument/2006/relationships/hyperlink" Target="mailto:courtoisclaudine@orange.fr" TargetMode="External"/><Relationship Id="rId748" Type="http://schemas.openxmlformats.org/officeDocument/2006/relationships/hyperlink" Target="mailto:hautin@wanadoo.fr" TargetMode="External"/><Relationship Id="rId42" Type="http://schemas.openxmlformats.org/officeDocument/2006/relationships/hyperlink" Target="mailto:contact@emergencearchi.fr" TargetMode="External"/><Relationship Id="rId84" Type="http://schemas.openxmlformats.org/officeDocument/2006/relationships/hyperlink" Target="mailto:lafayette87@orange.fr" TargetMode="External"/><Relationship Id="rId138" Type="http://schemas.openxmlformats.org/officeDocument/2006/relationships/hyperlink" Target="mailto:gregory.lacombe74@hotmail.com" TargetMode="External"/><Relationship Id="rId345" Type="http://schemas.openxmlformats.org/officeDocument/2006/relationships/hyperlink" Target="mailto:pnicol@cnr-construction.fr" TargetMode="External"/><Relationship Id="rId387" Type="http://schemas.openxmlformats.org/officeDocument/2006/relationships/hyperlink" Target="mailto:cppollet@free.fr" TargetMode="External"/><Relationship Id="rId510" Type="http://schemas.openxmlformats.org/officeDocument/2006/relationships/hyperlink" Target="mailto:jacquelinebourgeois@ymail.com" TargetMode="External"/><Relationship Id="rId552" Type="http://schemas.openxmlformats.org/officeDocument/2006/relationships/hyperlink" Target="mailto:bertrand.bouffort@admr35.org" TargetMode="External"/><Relationship Id="rId594" Type="http://schemas.openxmlformats.org/officeDocument/2006/relationships/hyperlink" Target="mailto:contact@mairelesiffs.fr" TargetMode="External"/><Relationship Id="rId608" Type="http://schemas.openxmlformats.org/officeDocument/2006/relationships/hyperlink" Target="mailto:james-alain@hotmail.com" TargetMode="External"/><Relationship Id="rId191" Type="http://schemas.openxmlformats.org/officeDocument/2006/relationships/hyperlink" Target="mailto:brigitte.boguais@orange.fr" TargetMode="External"/><Relationship Id="rId205" Type="http://schemas.openxmlformats.org/officeDocument/2006/relationships/hyperlink" Target="mailto:lvito313@gmail.fr" TargetMode="External"/><Relationship Id="rId247" Type="http://schemas.openxmlformats.org/officeDocument/2006/relationships/hyperlink" Target="mailto:pm.houillot@cegetel.net" TargetMode="External"/><Relationship Id="rId412" Type="http://schemas.openxmlformats.org/officeDocument/2006/relationships/hyperlink" Target="mailto:monique_thouv@yahoo.fr" TargetMode="External"/><Relationship Id="rId107" Type="http://schemas.openxmlformats.org/officeDocument/2006/relationships/hyperlink" Target="mailto:albert.cruble@gmail.com" TargetMode="External"/><Relationship Id="rId289" Type="http://schemas.openxmlformats.org/officeDocument/2006/relationships/hyperlink" Target="mailto:henri-fortin@wanadoo.fr" TargetMode="External"/><Relationship Id="rId454" Type="http://schemas.openxmlformats.org/officeDocument/2006/relationships/hyperlink" Target="mailto:hignard.catherine@orange.fr" TargetMode="External"/><Relationship Id="rId496" Type="http://schemas.openxmlformats.org/officeDocument/2006/relationships/hyperlink" Target="mailto:jheuze@outlook.fr" TargetMode="External"/><Relationship Id="rId661" Type="http://schemas.openxmlformats.org/officeDocument/2006/relationships/hyperlink" Target="mailto:antoinewiel@yahoo.fr" TargetMode="External"/><Relationship Id="rId717" Type="http://schemas.openxmlformats.org/officeDocument/2006/relationships/hyperlink" Target="mailto:melanie.renel35@gmail.com" TargetMode="External"/><Relationship Id="rId759" Type="http://schemas.openxmlformats.org/officeDocument/2006/relationships/hyperlink" Target="mailto:ent.renov@yahoo.fr" TargetMode="External"/><Relationship Id="rId11" Type="http://schemas.openxmlformats.org/officeDocument/2006/relationships/hyperlink" Target="mailto:kermarc.monique@orange.fr" TargetMode="External"/><Relationship Id="rId53" Type="http://schemas.openxmlformats.org/officeDocument/2006/relationships/hyperlink" Target="mailto:s.lebreton@slbpharma.com" TargetMode="External"/><Relationship Id="rId149" Type="http://schemas.openxmlformats.org/officeDocument/2006/relationships/hyperlink" Target="mailto:fillonneau.emilie@orange.fr" TargetMode="External"/><Relationship Id="rId314" Type="http://schemas.openxmlformats.org/officeDocument/2006/relationships/hyperlink" Target="mailto:lebreton.jean-michel@orange.fr" TargetMode="External"/><Relationship Id="rId356" Type="http://schemas.openxmlformats.org/officeDocument/2006/relationships/hyperlink" Target="mailto:services.techniques@tinteniac.fr" TargetMode="External"/><Relationship Id="rId398" Type="http://schemas.openxmlformats.org/officeDocument/2006/relationships/hyperlink" Target="mailto:doldebretagne@guyhoquet.com" TargetMode="External"/><Relationship Id="rId521" Type="http://schemas.openxmlformats.org/officeDocument/2006/relationships/hyperlink" Target="mailto:amis.rebecca@gmail.com" TargetMode="External"/><Relationship Id="rId563" Type="http://schemas.openxmlformats.org/officeDocument/2006/relationships/hyperlink" Target="mailto:asbertrand@35@gmail.com" TargetMode="External"/><Relationship Id="rId619" Type="http://schemas.openxmlformats.org/officeDocument/2006/relationships/hyperlink" Target="mailto:julien.come@cogir.fr" TargetMode="External"/><Relationship Id="rId770" Type="http://schemas.openxmlformats.org/officeDocument/2006/relationships/hyperlink" Target="mailto:renaudin.dominiqiueetsandra@neuf.fr" TargetMode="External"/><Relationship Id="rId95" Type="http://schemas.openxmlformats.org/officeDocument/2006/relationships/hyperlink" Target="mailto:anne-francoise.montaron@wanadoo.fr" TargetMode="External"/><Relationship Id="rId160" Type="http://schemas.openxmlformats.org/officeDocument/2006/relationships/hyperlink" Target="mailto:anne-sophie.geffroy@hotmail.fr" TargetMode="External"/><Relationship Id="rId216" Type="http://schemas.openxmlformats.org/officeDocument/2006/relationships/hyperlink" Target="mailto:agir.celinepontrucher@gmail.com" TargetMode="External"/><Relationship Id="rId423" Type="http://schemas.openxmlformats.org/officeDocument/2006/relationships/hyperlink" Target="mailto:charbonnelbrigitte@gmail.com" TargetMode="External"/><Relationship Id="rId258" Type="http://schemas.openxmlformats.org/officeDocument/2006/relationships/hyperlink" Target="mailto:bellamy.anne@neuf.fr" TargetMode="External"/><Relationship Id="rId465" Type="http://schemas.openxmlformats.org/officeDocument/2006/relationships/hyperlink" Target="mailto:agir.lemir@gmail.com" TargetMode="External"/><Relationship Id="rId630" Type="http://schemas.openxmlformats.org/officeDocument/2006/relationships/hyperlink" Target="mailto:m.deslandes@batekemeraude.com" TargetMode="External"/><Relationship Id="rId672" Type="http://schemas.openxmlformats.org/officeDocument/2006/relationships/hyperlink" Target="mailto:schusss@gmail.com" TargetMode="External"/><Relationship Id="rId728" Type="http://schemas.openxmlformats.org/officeDocument/2006/relationships/hyperlink" Target="mailto:anthony.pellan@gmail.com" TargetMode="External"/><Relationship Id="rId22" Type="http://schemas.openxmlformats.org/officeDocument/2006/relationships/hyperlink" Target="mailto:c-briot@orange.fr" TargetMode="External"/><Relationship Id="rId64" Type="http://schemas.openxmlformats.org/officeDocument/2006/relationships/hyperlink" Target="mailto:guillard.yann35@gmail.com" TargetMode="External"/><Relationship Id="rId118" Type="http://schemas.openxmlformats.org/officeDocument/2006/relationships/hyperlink" Target="mailto:ada@appouest.com" TargetMode="External"/><Relationship Id="rId325" Type="http://schemas.openxmlformats.org/officeDocument/2006/relationships/hyperlink" Target="mailto:lescoat.gerard@neuf.fr" TargetMode="External"/><Relationship Id="rId367" Type="http://schemas.openxmlformats.org/officeDocument/2006/relationships/hyperlink" Target="mailto:services.techniques@tinteniac.fr" TargetMode="External"/><Relationship Id="rId532" Type="http://schemas.openxmlformats.org/officeDocument/2006/relationships/hyperlink" Target="mailto:toniogc@msn.com" TargetMode="External"/><Relationship Id="rId574" Type="http://schemas.openxmlformats.org/officeDocument/2006/relationships/hyperlink" Target="mailto:contact@mairelesiffs.fr" TargetMode="External"/><Relationship Id="rId171" Type="http://schemas.openxmlformats.org/officeDocument/2006/relationships/hyperlink" Target="mailto:marcelbonnier@sfr.fr" TargetMode="External"/><Relationship Id="rId227" Type="http://schemas.openxmlformats.org/officeDocument/2006/relationships/hyperlink" Target="mailto:cyril.erisse@domicile-clean.fr" TargetMode="External"/><Relationship Id="rId269" Type="http://schemas.openxmlformats.org/officeDocument/2006/relationships/hyperlink" Target="mailto:mairie-labaussaine@wanadoo.fr" TargetMode="External"/><Relationship Id="rId434" Type="http://schemas.openxmlformats.org/officeDocument/2006/relationships/hyperlink" Target="mailto:sjchandi@gmail.com" TargetMode="External"/><Relationship Id="rId476" Type="http://schemas.openxmlformats.org/officeDocument/2006/relationships/hyperlink" Target="mailto:p.borie@bbox.fr" TargetMode="External"/><Relationship Id="rId641" Type="http://schemas.openxmlformats.org/officeDocument/2006/relationships/hyperlink" Target="mailto:beatrice.ravaud@orange.fr" TargetMode="External"/><Relationship Id="rId683" Type="http://schemas.openxmlformats.org/officeDocument/2006/relationships/hyperlink" Target="mailto:pepettechrystelle@yahoo.com" TargetMode="External"/><Relationship Id="rId739" Type="http://schemas.openxmlformats.org/officeDocument/2006/relationships/hyperlink" Target="mailto:mesheut.daniel@orange.fr" TargetMode="External"/><Relationship Id="rId33" Type="http://schemas.openxmlformats.org/officeDocument/2006/relationships/hyperlink" Target="mailto:marinayannick@wanadoo.fr" TargetMode="External"/><Relationship Id="rId129" Type="http://schemas.openxmlformats.org/officeDocument/2006/relationships/hyperlink" Target="mailto:sophie.caradec@gmail.com" TargetMode="External"/><Relationship Id="rId280" Type="http://schemas.openxmlformats.org/officeDocument/2006/relationships/hyperlink" Target="mailto:estelleduflos@gmail.com" TargetMode="External"/><Relationship Id="rId336" Type="http://schemas.openxmlformats.org/officeDocument/2006/relationships/hyperlink" Target="mailto:maxime.pawlowski@hotmail.fr" TargetMode="External"/><Relationship Id="rId501" Type="http://schemas.openxmlformats.org/officeDocument/2006/relationships/hyperlink" Target="mailto:danielle.lagroue@gmail.com" TargetMode="External"/><Relationship Id="rId543" Type="http://schemas.openxmlformats.org/officeDocument/2006/relationships/hyperlink" Target="mailto:elisabeth.bensignor@yahoo.fr" TargetMode="External"/><Relationship Id="rId75" Type="http://schemas.openxmlformats.org/officeDocument/2006/relationships/hyperlink" Target="mailto:s.lebreton@slbpharma.com" TargetMode="External"/><Relationship Id="rId140" Type="http://schemas.openxmlformats.org/officeDocument/2006/relationships/hyperlink" Target="mailto:chanel2604@sfr.fr" TargetMode="External"/><Relationship Id="rId182" Type="http://schemas.openxmlformats.org/officeDocument/2006/relationships/hyperlink" Target="mailto:lemoine.isa@live.fr" TargetMode="External"/><Relationship Id="rId378" Type="http://schemas.openxmlformats.org/officeDocument/2006/relationships/hyperlink" Target="mailto:direction@scbudet.fr" TargetMode="External"/><Relationship Id="rId403" Type="http://schemas.openxmlformats.org/officeDocument/2006/relationships/hyperlink" Target="mailto:jmb.dj.bzh@gmail.com" TargetMode="External"/><Relationship Id="rId585" Type="http://schemas.openxmlformats.org/officeDocument/2006/relationships/hyperlink" Target="mailto:razurel2@wanadoo.fr" TargetMode="External"/><Relationship Id="rId750" Type="http://schemas.openxmlformats.org/officeDocument/2006/relationships/hyperlink" Target="mailto:ent.renov@yahoo.fr" TargetMode="External"/><Relationship Id="rId6" Type="http://schemas.openxmlformats.org/officeDocument/2006/relationships/hyperlink" Target="mailto:services.techniques@tinteniac.fr" TargetMode="External"/><Relationship Id="rId238" Type="http://schemas.openxmlformats.org/officeDocument/2006/relationships/hyperlink" Target="mailto:services.techniques@tinteniac.fr" TargetMode="External"/><Relationship Id="rId445" Type="http://schemas.openxmlformats.org/officeDocument/2006/relationships/hyperlink" Target="mailto:bruno.chams@cogir.fr" TargetMode="External"/><Relationship Id="rId487" Type="http://schemas.openxmlformats.org/officeDocument/2006/relationships/hyperlink" Target="mailto:mordelles@francaiseimmo.fr" TargetMode="External"/><Relationship Id="rId610" Type="http://schemas.openxmlformats.org/officeDocument/2006/relationships/hyperlink" Target="mailto:m.lancigu@gmail.com" TargetMode="External"/><Relationship Id="rId652" Type="http://schemas.openxmlformats.org/officeDocument/2006/relationships/hyperlink" Target="mailto:sylvain@lahiette.com" TargetMode="External"/><Relationship Id="rId694" Type="http://schemas.openxmlformats.org/officeDocument/2006/relationships/hyperlink" Target="mailto:rst.saintdomineuc@gmail.com" TargetMode="External"/><Relationship Id="rId708" Type="http://schemas.openxmlformats.org/officeDocument/2006/relationships/hyperlink" Target="mailto:halveque@gmx.fr" TargetMode="External"/><Relationship Id="rId291" Type="http://schemas.openxmlformats.org/officeDocument/2006/relationships/hyperlink" Target="mailto:sarah.denisot@orange.fr" TargetMode="External"/><Relationship Id="rId305" Type="http://schemas.openxmlformats.org/officeDocument/2006/relationships/hyperlink" Target="mailto:samuel.picquet@live.fr" TargetMode="External"/><Relationship Id="rId347" Type="http://schemas.openxmlformats.org/officeDocument/2006/relationships/hyperlink" Target="mailto:catherinef66@laposte.net" TargetMode="External"/><Relationship Id="rId512" Type="http://schemas.openxmlformats.org/officeDocument/2006/relationships/hyperlink" Target="mailto:moisebarnd@outlook.fr" TargetMode="External"/><Relationship Id="rId44" Type="http://schemas.openxmlformats.org/officeDocument/2006/relationships/hyperlink" Target="mailto:arlette.gregoire@yahoo.fr" TargetMode="External"/><Relationship Id="rId86" Type="http://schemas.openxmlformats.org/officeDocument/2006/relationships/hyperlink" Target="mailto:maryvonnerobert@free.fr" TargetMode="External"/><Relationship Id="rId151" Type="http://schemas.openxmlformats.org/officeDocument/2006/relationships/hyperlink" Target="mailto:afpinault@hotmail.fr" TargetMode="External"/><Relationship Id="rId389" Type="http://schemas.openxmlformats.org/officeDocument/2006/relationships/hyperlink" Target="mailto:jp35200@hotmail.fr" TargetMode="External"/><Relationship Id="rId554" Type="http://schemas.openxmlformats.org/officeDocument/2006/relationships/hyperlink" Target="mailto:gbertin@vygon.com" TargetMode="External"/><Relationship Id="rId596" Type="http://schemas.openxmlformats.org/officeDocument/2006/relationships/hyperlink" Target="mailto:tenier.avocate@hotmail.fr" TargetMode="External"/><Relationship Id="rId761" Type="http://schemas.openxmlformats.org/officeDocument/2006/relationships/hyperlink" Target="mailto:letonqueze09solen@gmail.com" TargetMode="External"/><Relationship Id="rId193" Type="http://schemas.openxmlformats.org/officeDocument/2006/relationships/hyperlink" Target="mailto:flore.kgt@gmail.com" TargetMode="External"/><Relationship Id="rId207" Type="http://schemas.openxmlformats.org/officeDocument/2006/relationships/hyperlink" Target="mailto:bernard.levitaoux@orange.fr" TargetMode="External"/><Relationship Id="rId249" Type="http://schemas.openxmlformats.org/officeDocument/2006/relationships/hyperlink" Target="mailto:rochefort.louis@orange.fr" TargetMode="External"/><Relationship Id="rId414" Type="http://schemas.openxmlformats.org/officeDocument/2006/relationships/hyperlink" Target="mailto:patrick.dragon@orange.fr" TargetMode="External"/><Relationship Id="rId456" Type="http://schemas.openxmlformats.org/officeDocument/2006/relationships/hyperlink" Target="mailto:jpaul43006@gmail.com" TargetMode="External"/><Relationship Id="rId498" Type="http://schemas.openxmlformats.org/officeDocument/2006/relationships/hyperlink" Target="mailto:f.monnier@entreprise-geffroy.fr" TargetMode="External"/><Relationship Id="rId621" Type="http://schemas.openxmlformats.org/officeDocument/2006/relationships/hyperlink" Target="mailto:ent.renov@yahoo.fr" TargetMode="External"/><Relationship Id="rId663" Type="http://schemas.openxmlformats.org/officeDocument/2006/relationships/hyperlink" Target="mailto:malada@wanadoo.fr" TargetMode="External"/><Relationship Id="rId13" Type="http://schemas.openxmlformats.org/officeDocument/2006/relationships/hyperlink" Target="mailto:jerome.glory@glory-injectionplastique.fr" TargetMode="External"/><Relationship Id="rId109" Type="http://schemas.openxmlformats.org/officeDocument/2006/relationships/hyperlink" Target="mailto:ada@appouest.com" TargetMode="External"/><Relationship Id="rId260" Type="http://schemas.openxmlformats.org/officeDocument/2006/relationships/hyperlink" Target="mailto:b-cam@orange.fr" TargetMode="External"/><Relationship Id="rId316" Type="http://schemas.openxmlformats.org/officeDocument/2006/relationships/hyperlink" Target="mailto:camille.belzic@cogir.fr" TargetMode="External"/><Relationship Id="rId523" Type="http://schemas.openxmlformats.org/officeDocument/2006/relationships/hyperlink" Target="mailto:m.vaugeois.aftec@gmail.com" TargetMode="External"/><Relationship Id="rId719" Type="http://schemas.openxmlformats.org/officeDocument/2006/relationships/hyperlink" Target="mailto:s.gaonach@ch-cancale.fr" TargetMode="External"/><Relationship Id="rId55" Type="http://schemas.openxmlformats.org/officeDocument/2006/relationships/hyperlink" Target="mailto:s.lebreton@slbpharma.com" TargetMode="External"/><Relationship Id="rId97" Type="http://schemas.openxmlformats.org/officeDocument/2006/relationships/hyperlink" Target="mailto:courtois_david@hotmail.com" TargetMode="External"/><Relationship Id="rId120" Type="http://schemas.openxmlformats.org/officeDocument/2006/relationships/hyperlink" Target="mailto:benjamin_piel@orange.fr" TargetMode="External"/><Relationship Id="rId358" Type="http://schemas.openxmlformats.org/officeDocument/2006/relationships/hyperlink" Target="mailto:valerie.delabouere@sfr.fr" TargetMode="External"/><Relationship Id="rId565" Type="http://schemas.openxmlformats.org/officeDocument/2006/relationships/hyperlink" Target="mailto:ent.renov@yahoo.fr" TargetMode="External"/><Relationship Id="rId730" Type="http://schemas.openxmlformats.org/officeDocument/2006/relationships/hyperlink" Target="mailto:eric-breton-33@hotmail.fr" TargetMode="External"/><Relationship Id="rId772" Type="http://schemas.openxmlformats.org/officeDocument/2006/relationships/hyperlink" Target="mailto:danieletlise@gmail.com" TargetMode="External"/><Relationship Id="rId162" Type="http://schemas.openxmlformats.org/officeDocument/2006/relationships/hyperlink" Target="mailto:anne-sophie.geffroy@hotmail.fr" TargetMode="External"/><Relationship Id="rId218" Type="http://schemas.openxmlformats.org/officeDocument/2006/relationships/hyperlink" Target="mailto:pascal.delambilly@wanadoo.fr" TargetMode="External"/><Relationship Id="rId425" Type="http://schemas.openxmlformats.org/officeDocument/2006/relationships/hyperlink" Target="mailto:mehari.gr@gmail.com" TargetMode="External"/><Relationship Id="rId467" Type="http://schemas.openxmlformats.org/officeDocument/2006/relationships/hyperlink" Target="mailto:soallais@hotmail.fr" TargetMode="External"/><Relationship Id="rId632" Type="http://schemas.openxmlformats.org/officeDocument/2006/relationships/hyperlink" Target="mailto:paschrit-otl@hotmail.fr" TargetMode="External"/><Relationship Id="rId271" Type="http://schemas.openxmlformats.org/officeDocument/2006/relationships/hyperlink" Target="mailto:ermaillard@maillard-maillard.com" TargetMode="External"/><Relationship Id="rId674" Type="http://schemas.openxmlformats.org/officeDocument/2006/relationships/hyperlink" Target="mailto:lehegarat.benjamin@hotmail.fr" TargetMode="External"/><Relationship Id="rId24" Type="http://schemas.openxmlformats.org/officeDocument/2006/relationships/hyperlink" Target="mailto:albert.cruble@gmail.com" TargetMode="External"/><Relationship Id="rId66" Type="http://schemas.openxmlformats.org/officeDocument/2006/relationships/hyperlink" Target="mailto:c.daniel@sncf.fr" TargetMode="External"/><Relationship Id="rId131" Type="http://schemas.openxmlformats.org/officeDocument/2006/relationships/hyperlink" Target="mailto:georges.dumas3@orange.fr" TargetMode="External"/><Relationship Id="rId327" Type="http://schemas.openxmlformats.org/officeDocument/2006/relationships/hyperlink" Target="mailto:dominique.vergos@laposte.net" TargetMode="External"/><Relationship Id="rId369" Type="http://schemas.openxmlformats.org/officeDocument/2006/relationships/hyperlink" Target="mailto:alain.zimm.miriam@laposte.net" TargetMode="External"/><Relationship Id="rId534" Type="http://schemas.openxmlformats.org/officeDocument/2006/relationships/hyperlink" Target="mailto:evelyne.labeau@dlj-gestion.fr" TargetMode="External"/><Relationship Id="rId576" Type="http://schemas.openxmlformats.org/officeDocument/2006/relationships/hyperlink" Target="mailto:ent.renov@yahoo.fr" TargetMode="External"/><Relationship Id="rId741" Type="http://schemas.openxmlformats.org/officeDocument/2006/relationships/hyperlink" Target="mailto:bougaultdl@orange.fr" TargetMode="External"/><Relationship Id="rId173" Type="http://schemas.openxmlformats.org/officeDocument/2006/relationships/hyperlink" Target="mailto:rennestherese@francaiseimmo.fr" TargetMode="External"/><Relationship Id="rId229" Type="http://schemas.openxmlformats.org/officeDocument/2006/relationships/hyperlink" Target="mailto:bernard.garin@gmail.com" TargetMode="External"/><Relationship Id="rId380" Type="http://schemas.openxmlformats.org/officeDocument/2006/relationships/hyperlink" Target="mailto:nathalie.dejucq-rainsford@inserm.fr" TargetMode="External"/><Relationship Id="rId436" Type="http://schemas.openxmlformats.org/officeDocument/2006/relationships/hyperlink" Target="mailto:armelle.lognone@gmail.com" TargetMode="External"/><Relationship Id="rId601" Type="http://schemas.openxmlformats.org/officeDocument/2006/relationships/hyperlink" Target="mailto:recarlier@wanadoo.fr" TargetMode="External"/><Relationship Id="rId643" Type="http://schemas.openxmlformats.org/officeDocument/2006/relationships/hyperlink" Target="mailto:mcrecan@aol.com" TargetMode="External"/><Relationship Id="rId240" Type="http://schemas.openxmlformats.org/officeDocument/2006/relationships/hyperlink" Target="mailto:pgeoget@ciap-ouest-rennes.fr" TargetMode="External"/><Relationship Id="rId478" Type="http://schemas.openxmlformats.org/officeDocument/2006/relationships/hyperlink" Target="mailto:annick.gaillard4@wanadoo.fr" TargetMode="External"/><Relationship Id="rId685" Type="http://schemas.openxmlformats.org/officeDocument/2006/relationships/hyperlink" Target="mailto:jehan53@outlook.fr" TargetMode="External"/><Relationship Id="rId35" Type="http://schemas.openxmlformats.org/officeDocument/2006/relationships/hyperlink" Target="mailto:janviermartin8478@gmail.com" TargetMode="External"/><Relationship Id="rId77" Type="http://schemas.openxmlformats.org/officeDocument/2006/relationships/hyperlink" Target="mailto:dubourg.yannick@orange.fr" TargetMode="External"/><Relationship Id="rId100" Type="http://schemas.openxmlformats.org/officeDocument/2006/relationships/hyperlink" Target="mailto:laurent_guirriec@yahoo.fr" TargetMode="External"/><Relationship Id="rId282" Type="http://schemas.openxmlformats.org/officeDocument/2006/relationships/hyperlink" Target="mailto:sandrinetessier@laposte.net" TargetMode="External"/><Relationship Id="rId338" Type="http://schemas.openxmlformats.org/officeDocument/2006/relationships/hyperlink" Target="mailto:ocmtoiture@gmail.com" TargetMode="External"/><Relationship Id="rId503" Type="http://schemas.openxmlformats.org/officeDocument/2006/relationships/hyperlink" Target="mailto:nanaodin@hotmail.fr" TargetMode="External"/><Relationship Id="rId545" Type="http://schemas.openxmlformats.org/officeDocument/2006/relationships/hyperlink" Target="mailto:jeanmarieoumme.lhelias@]sfr.fr" TargetMode="External"/><Relationship Id="rId587" Type="http://schemas.openxmlformats.org/officeDocument/2006/relationships/hyperlink" Target="mailto:rannou.laurent@yahoo.fr" TargetMode="External"/><Relationship Id="rId710" Type="http://schemas.openxmlformats.org/officeDocument/2006/relationships/hyperlink" Target="mailto:yves.strazzieri@gmail.com" TargetMode="External"/><Relationship Id="rId752" Type="http://schemas.openxmlformats.org/officeDocument/2006/relationships/hyperlink" Target="mailto:nouy.florian@hotmail.fr" TargetMode="External"/><Relationship Id="rId8" Type="http://schemas.openxmlformats.org/officeDocument/2006/relationships/hyperlink" Target="mailto:rdoussal@orange.fr" TargetMode="External"/><Relationship Id="rId142" Type="http://schemas.openxmlformats.org/officeDocument/2006/relationships/hyperlink" Target="mailto:nathalie.carnet@cogir.fr" TargetMode="External"/><Relationship Id="rId184" Type="http://schemas.openxmlformats.org/officeDocument/2006/relationships/hyperlink" Target="mailto:neoline.rescamp@orange.fr" TargetMode="External"/><Relationship Id="rId391" Type="http://schemas.openxmlformats.org/officeDocument/2006/relationships/hyperlink" Target="mailto:lesmonomanies@gmail.com" TargetMode="External"/><Relationship Id="rId405" Type="http://schemas.openxmlformats.org/officeDocument/2006/relationships/hyperlink" Target="mailto:nico.hardy35190@orange.fr" TargetMode="External"/><Relationship Id="rId447" Type="http://schemas.openxmlformats.org/officeDocument/2006/relationships/hyperlink" Target="mailto:simon-roblot@hotmail.fr" TargetMode="External"/><Relationship Id="rId612" Type="http://schemas.openxmlformats.org/officeDocument/2006/relationships/hyperlink" Target="mailto:jonathan.georges@hotmail.fr" TargetMode="External"/><Relationship Id="rId251" Type="http://schemas.openxmlformats.org/officeDocument/2006/relationships/hyperlink" Target="mailto:v.joubay@free.fr" TargetMode="External"/><Relationship Id="rId489" Type="http://schemas.openxmlformats.org/officeDocument/2006/relationships/hyperlink" Target="mailto:tenier.avocate@hotmail.fr" TargetMode="External"/><Relationship Id="rId654" Type="http://schemas.openxmlformats.org/officeDocument/2006/relationships/hyperlink" Target="mailto:o.feuillerat@gmail.com" TargetMode="External"/><Relationship Id="rId696" Type="http://schemas.openxmlformats.org/officeDocument/2006/relationships/hyperlink" Target="mailto:mathilde.saint-jalme@hotmail.fr" TargetMode="External"/><Relationship Id="rId46" Type="http://schemas.openxmlformats.org/officeDocument/2006/relationships/hyperlink" Target="mailto:mordelles@francaiseimmo.fr" TargetMode="External"/><Relationship Id="rId293" Type="http://schemas.openxmlformats.org/officeDocument/2006/relationships/hyperlink" Target="mailto:sylvie.porte@gmail.com" TargetMode="External"/><Relationship Id="rId307" Type="http://schemas.openxmlformats.org/officeDocument/2006/relationships/hyperlink" Target="mailto:annaelle.kerherve@gmail.com" TargetMode="External"/><Relationship Id="rId349" Type="http://schemas.openxmlformats.org/officeDocument/2006/relationships/hyperlink" Target="mailto:frederic.chappee01@gmail.com" TargetMode="External"/><Relationship Id="rId514" Type="http://schemas.openxmlformats.org/officeDocument/2006/relationships/hyperlink" Target="mailto:gaelacreation@yahoo.fr" TargetMode="External"/><Relationship Id="rId556" Type="http://schemas.openxmlformats.org/officeDocument/2006/relationships/hyperlink" Target="mailto:i_kerber@yahoo.fr" TargetMode="External"/><Relationship Id="rId721" Type="http://schemas.openxmlformats.org/officeDocument/2006/relationships/hyperlink" Target="mailto:leroy.jocelyne@orange.fr" TargetMode="External"/><Relationship Id="rId763" Type="http://schemas.openxmlformats.org/officeDocument/2006/relationships/hyperlink" Target="mailto:mariedamour@msn.com" TargetMode="External"/><Relationship Id="rId88" Type="http://schemas.openxmlformats.org/officeDocument/2006/relationships/hyperlink" Target="mailto:mireille.denat@orange.fr" TargetMode="External"/><Relationship Id="rId111" Type="http://schemas.openxmlformats.org/officeDocument/2006/relationships/hyperlink" Target="mailto:feinanfei@gmail.com" TargetMode="External"/><Relationship Id="rId153" Type="http://schemas.openxmlformats.org/officeDocument/2006/relationships/hyperlink" Target="mailto:gmontaroup@gmail.com" TargetMode="External"/><Relationship Id="rId195" Type="http://schemas.openxmlformats.org/officeDocument/2006/relationships/hyperlink" Target="mailto:emmanuel.lamoriniere0327@orange.fr" TargetMode="External"/><Relationship Id="rId209" Type="http://schemas.openxmlformats.org/officeDocument/2006/relationships/hyperlink" Target="mailto:virginie.lagabbe@yrnet.com" TargetMode="External"/><Relationship Id="rId360" Type="http://schemas.openxmlformats.org/officeDocument/2006/relationships/hyperlink" Target="mailto:irene.lefeuvre@gmail.com" TargetMode="External"/><Relationship Id="rId416" Type="http://schemas.openxmlformats.org/officeDocument/2006/relationships/hyperlink" Target="mailto:services.techniques@tinteniac.fr" TargetMode="External"/><Relationship Id="rId598" Type="http://schemas.openxmlformats.org/officeDocument/2006/relationships/hyperlink" Target="mailto:fatima.kamli@cogir.fr" TargetMode="External"/><Relationship Id="rId220" Type="http://schemas.openxmlformats.org/officeDocument/2006/relationships/hyperlink" Target="mailto:dj.ricard@orange.fr" TargetMode="External"/><Relationship Id="rId458" Type="http://schemas.openxmlformats.org/officeDocument/2006/relationships/hyperlink" Target="mailto:melanie.liegeas@dlj-gestion.fr" TargetMode="External"/><Relationship Id="rId623" Type="http://schemas.openxmlformats.org/officeDocument/2006/relationships/hyperlink" Target="mailto:rodriguez.thom4s@gmail.com" TargetMode="External"/><Relationship Id="rId665" Type="http://schemas.openxmlformats.org/officeDocument/2006/relationships/hyperlink" Target="mailto:sttephane@hotmail.fr" TargetMode="External"/><Relationship Id="rId15" Type="http://schemas.openxmlformats.org/officeDocument/2006/relationships/hyperlink" Target="mailto:services.techniques@tinteniac.fr" TargetMode="External"/><Relationship Id="rId57" Type="http://schemas.openxmlformats.org/officeDocument/2006/relationships/hyperlink" Target="mailto:ent.renov@yahoo.fr" TargetMode="External"/><Relationship Id="rId262" Type="http://schemas.openxmlformats.org/officeDocument/2006/relationships/hyperlink" Target="mailto:boosbebetou@yahoo.fr" TargetMode="External"/><Relationship Id="rId318" Type="http://schemas.openxmlformats.org/officeDocument/2006/relationships/hyperlink" Target="mailto:priss.gic@orange.fr" TargetMode="External"/><Relationship Id="rId525" Type="http://schemas.openxmlformats.org/officeDocument/2006/relationships/hyperlink" Target="mailto:maud.tixier@gmail.com" TargetMode="External"/><Relationship Id="rId567" Type="http://schemas.openxmlformats.org/officeDocument/2006/relationships/hyperlink" Target="mailto:stephlor35@gmail.com" TargetMode="External"/><Relationship Id="rId732" Type="http://schemas.openxmlformats.org/officeDocument/2006/relationships/hyperlink" Target="mailto:alg350@hotmail.fr" TargetMode="External"/><Relationship Id="rId99" Type="http://schemas.openxmlformats.org/officeDocument/2006/relationships/hyperlink" Target="mailto:laurent_guirriec@yahoo.fr" TargetMode="External"/><Relationship Id="rId122" Type="http://schemas.openxmlformats.org/officeDocument/2006/relationships/hyperlink" Target="mailto:madeleine.delannoy@gmail.com" TargetMode="External"/><Relationship Id="rId164" Type="http://schemas.openxmlformats.org/officeDocument/2006/relationships/hyperlink" Target="mailto:mairie.saint-thual@wanadoo.fr" TargetMode="External"/><Relationship Id="rId371" Type="http://schemas.openxmlformats.org/officeDocument/2006/relationships/hyperlink" Target="mailto:alain.debock@hotmail.fr" TargetMode="External"/><Relationship Id="rId774" Type="http://schemas.openxmlformats.org/officeDocument/2006/relationships/hyperlink" Target="mailto:odile.le.vern@hotmail.com" TargetMode="External"/><Relationship Id="rId427" Type="http://schemas.openxmlformats.org/officeDocument/2006/relationships/hyperlink" Target="mailto:frederique.metayer@cogir.fr" TargetMode="External"/><Relationship Id="rId469" Type="http://schemas.openxmlformats.org/officeDocument/2006/relationships/hyperlink" Target="mailto:jmeron@laforet.com" TargetMode="External"/><Relationship Id="rId634" Type="http://schemas.openxmlformats.org/officeDocument/2006/relationships/hyperlink" Target="mailto:yvon.guede@wanadoo.fr" TargetMode="External"/><Relationship Id="rId676" Type="http://schemas.openxmlformats.org/officeDocument/2006/relationships/hyperlink" Target="mailto:galondelphine@gmail.com" TargetMode="External"/><Relationship Id="rId26" Type="http://schemas.openxmlformats.org/officeDocument/2006/relationships/hyperlink" Target="mailto:dm2c.entreprise@gmail.com" TargetMode="External"/><Relationship Id="rId231" Type="http://schemas.openxmlformats.org/officeDocument/2006/relationships/hyperlink" Target="mailto:frederique.metayer@cogir.fr" TargetMode="External"/><Relationship Id="rId273" Type="http://schemas.openxmlformats.org/officeDocument/2006/relationships/hyperlink" Target="mailto:sophie.halleguen35010@notaires.fr" TargetMode="External"/><Relationship Id="rId329" Type="http://schemas.openxmlformats.org/officeDocument/2006/relationships/hyperlink" Target="mailto:maryseotti@hotmail.fr" TargetMode="External"/><Relationship Id="rId480" Type="http://schemas.openxmlformats.org/officeDocument/2006/relationships/hyperlink" Target="mailto:morgane.chantrel7@orange.fr" TargetMode="External"/><Relationship Id="rId536" Type="http://schemas.openxmlformats.org/officeDocument/2006/relationships/hyperlink" Target="mailto:services.techniques@tinteniac.fr" TargetMode="External"/><Relationship Id="rId701" Type="http://schemas.openxmlformats.org/officeDocument/2006/relationships/hyperlink" Target="mailto:marine.vallee@live.fr" TargetMode="External"/><Relationship Id="rId68" Type="http://schemas.openxmlformats.org/officeDocument/2006/relationships/hyperlink" Target="mailto:combourg@cabinetchateaubriand.com" TargetMode="External"/><Relationship Id="rId133" Type="http://schemas.openxmlformats.org/officeDocument/2006/relationships/hyperlink" Target="mailto:babazula.bar@gmail.com" TargetMode="External"/><Relationship Id="rId175" Type="http://schemas.openxmlformats.org/officeDocument/2006/relationships/hyperlink" Target="mailto:ann.renault@laposte.net" TargetMode="External"/><Relationship Id="rId340" Type="http://schemas.openxmlformats.org/officeDocument/2006/relationships/hyperlink" Target="mailto:jde.creche@gmail.com" TargetMode="External"/><Relationship Id="rId578" Type="http://schemas.openxmlformats.org/officeDocument/2006/relationships/hyperlink" Target="mailto:maxime14_johndeere@live.fr" TargetMode="External"/><Relationship Id="rId743" Type="http://schemas.openxmlformats.org/officeDocument/2006/relationships/hyperlink" Target="mailto:fredcouvert@gmail.com" TargetMode="External"/><Relationship Id="rId200" Type="http://schemas.openxmlformats.org/officeDocument/2006/relationships/hyperlink" Target="mailto:sana-rime@hotmail.fr" TargetMode="External"/><Relationship Id="rId382" Type="http://schemas.openxmlformats.org/officeDocument/2006/relationships/hyperlink" Target="mailto:p.riva@orange.fr" TargetMode="External"/><Relationship Id="rId438" Type="http://schemas.openxmlformats.org/officeDocument/2006/relationships/hyperlink" Target="mailto:bernard.levitaoux@orange.fr" TargetMode="External"/><Relationship Id="rId603" Type="http://schemas.openxmlformats.org/officeDocument/2006/relationships/hyperlink" Target="mailto:agence.du.palais.35@gmail.com" TargetMode="External"/><Relationship Id="rId645" Type="http://schemas.openxmlformats.org/officeDocument/2006/relationships/hyperlink" Target="mailto:l.olivier565@laposte.net" TargetMode="External"/><Relationship Id="rId687" Type="http://schemas.openxmlformats.org/officeDocument/2006/relationships/hyperlink" Target="mailto:patdav-colin@orange.fr" TargetMode="External"/><Relationship Id="rId242" Type="http://schemas.openxmlformats.org/officeDocument/2006/relationships/hyperlink" Target="mailto:js.delahaye@gmail.com" TargetMode="External"/><Relationship Id="rId284" Type="http://schemas.openxmlformats.org/officeDocument/2006/relationships/hyperlink" Target="mailto:daniel.briot@outlook.fr" TargetMode="External"/><Relationship Id="rId491" Type="http://schemas.openxmlformats.org/officeDocument/2006/relationships/hyperlink" Target="mailto:diane.collinbesnard@cogir.fr" TargetMode="External"/><Relationship Id="rId505" Type="http://schemas.openxmlformats.org/officeDocument/2006/relationships/hyperlink" Target="mailto:vincent@trait-union.bzh" TargetMode="External"/><Relationship Id="rId712" Type="http://schemas.openxmlformats.org/officeDocument/2006/relationships/hyperlink" Target="mailto:masson.erik@gmail.com" TargetMode="External"/><Relationship Id="rId37" Type="http://schemas.openxmlformats.org/officeDocument/2006/relationships/hyperlink" Target="mailto:geslin.franco@outlook.fr" TargetMode="External"/><Relationship Id="rId79" Type="http://schemas.openxmlformats.org/officeDocument/2006/relationships/hyperlink" Target="mailto:marietheridard@gmail.com" TargetMode="External"/><Relationship Id="rId102" Type="http://schemas.openxmlformats.org/officeDocument/2006/relationships/hyperlink" Target="mailto:melesse@loquin-immobilier.com" TargetMode="External"/><Relationship Id="rId144" Type="http://schemas.openxmlformats.org/officeDocument/2006/relationships/hyperlink" Target="mailto:daniele.verger@libertysurf.fr" TargetMode="External"/><Relationship Id="rId547" Type="http://schemas.openxmlformats.org/officeDocument/2006/relationships/hyperlink" Target="mailto:annemarie.prechoux@orange.fr" TargetMode="External"/><Relationship Id="rId589" Type="http://schemas.openxmlformats.org/officeDocument/2006/relationships/hyperlink" Target="mailto:jacqueline1.lebreton@sfr.fr" TargetMode="External"/><Relationship Id="rId754" Type="http://schemas.openxmlformats.org/officeDocument/2006/relationships/hyperlink" Target="mailto:samuel_davy@hotmail.com" TargetMode="External"/><Relationship Id="rId90" Type="http://schemas.openxmlformats.org/officeDocument/2006/relationships/hyperlink" Target="mailto:sebastien.vallee9@wanadoo.fr" TargetMode="External"/><Relationship Id="rId186" Type="http://schemas.openxmlformats.org/officeDocument/2006/relationships/hyperlink" Target="mailto:desfroux.patrice@orange.fr" TargetMode="External"/><Relationship Id="rId351" Type="http://schemas.openxmlformats.org/officeDocument/2006/relationships/hyperlink" Target="mailto:jlucprovost@gmail.com" TargetMode="External"/><Relationship Id="rId393" Type="http://schemas.openxmlformats.org/officeDocument/2006/relationships/hyperlink" Target="mailto:gaetan.hardy@atlasexport.com" TargetMode="External"/><Relationship Id="rId407" Type="http://schemas.openxmlformats.org/officeDocument/2006/relationships/hyperlink" Target="mailto:contact@mairelesiffs.fr" TargetMode="External"/><Relationship Id="rId449" Type="http://schemas.openxmlformats.org/officeDocument/2006/relationships/hyperlink" Target="mailto:edelineliff@hotmail.fr" TargetMode="External"/><Relationship Id="rId614" Type="http://schemas.openxmlformats.org/officeDocument/2006/relationships/hyperlink" Target="mailto:beaujourfreres@gmail.com" TargetMode="External"/><Relationship Id="rId656" Type="http://schemas.openxmlformats.org/officeDocument/2006/relationships/hyperlink" Target="mailto:fatima.kamli@cogir.fr" TargetMode="External"/><Relationship Id="rId211" Type="http://schemas.openxmlformats.org/officeDocument/2006/relationships/hyperlink" Target="mailto:denoual.delphine@gmail.com" TargetMode="External"/><Relationship Id="rId253" Type="http://schemas.openxmlformats.org/officeDocument/2006/relationships/hyperlink" Target="mailto:direction@scbudet.fr" TargetMode="External"/><Relationship Id="rId295" Type="http://schemas.openxmlformats.org/officeDocument/2006/relationships/hyperlink" Target="mailto:floize35@hotmail.fr" TargetMode="External"/><Relationship Id="rId309" Type="http://schemas.openxmlformats.org/officeDocument/2006/relationships/hyperlink" Target="mailto:marsylver@wanadoo.fr" TargetMode="External"/><Relationship Id="rId460" Type="http://schemas.openxmlformats.org/officeDocument/2006/relationships/hyperlink" Target="mailto:ent.renov@yahoo.fr" TargetMode="External"/><Relationship Id="rId516" Type="http://schemas.openxmlformats.org/officeDocument/2006/relationships/hyperlink" Target="mailto:francois.henri.bara@gmail.com" TargetMode="External"/><Relationship Id="rId698" Type="http://schemas.openxmlformats.org/officeDocument/2006/relationships/hyperlink" Target="mailto:cyril.moreau44@yahoo.fr" TargetMode="External"/><Relationship Id="rId48" Type="http://schemas.openxmlformats.org/officeDocument/2006/relationships/hyperlink" Target="mailto:couliouarchitecte@gmail.com" TargetMode="External"/><Relationship Id="rId113" Type="http://schemas.openxmlformats.org/officeDocument/2006/relationships/hyperlink" Target="mailto:v.boulanger@hfgestion.coop" TargetMode="External"/><Relationship Id="rId320" Type="http://schemas.openxmlformats.org/officeDocument/2006/relationships/hyperlink" Target="mailto:celine.geffroy@outlook.com" TargetMode="External"/><Relationship Id="rId558" Type="http://schemas.openxmlformats.org/officeDocument/2006/relationships/hyperlink" Target="mailto:jeanyves.allaire@wanadoo.fr" TargetMode="External"/><Relationship Id="rId723" Type="http://schemas.openxmlformats.org/officeDocument/2006/relationships/hyperlink" Target="mailto:p.kervazo@sanden-europe.fr" TargetMode="External"/><Relationship Id="rId765" Type="http://schemas.openxmlformats.org/officeDocument/2006/relationships/hyperlink" Target="mailto:fabien38@hotmail.com" TargetMode="External"/><Relationship Id="rId155" Type="http://schemas.openxmlformats.org/officeDocument/2006/relationships/hyperlink" Target="mailto:deldream@hotmail.fr" TargetMode="External"/><Relationship Id="rId197" Type="http://schemas.openxmlformats.org/officeDocument/2006/relationships/hyperlink" Target="mailto:nicole.albert.renard@orange.fr" TargetMode="External"/><Relationship Id="rId362" Type="http://schemas.openxmlformats.org/officeDocument/2006/relationships/hyperlink" Target="mailto:fconan35@gmail.com" TargetMode="External"/><Relationship Id="rId418" Type="http://schemas.openxmlformats.org/officeDocument/2006/relationships/hyperlink" Target="mailto:patagriffe@hotmail.fr" TargetMode="External"/><Relationship Id="rId625" Type="http://schemas.openxmlformats.org/officeDocument/2006/relationships/hyperlink" Target="mailto:1tlebreton@free.fr" TargetMode="External"/><Relationship Id="rId222" Type="http://schemas.openxmlformats.org/officeDocument/2006/relationships/hyperlink" Target="mailto:clairehippolyte@gmail.com" TargetMode="External"/><Relationship Id="rId264" Type="http://schemas.openxmlformats.org/officeDocument/2006/relationships/hyperlink" Target="mailto:communedelangaulnay@orange.fr" TargetMode="External"/><Relationship Id="rId471" Type="http://schemas.openxmlformats.org/officeDocument/2006/relationships/hyperlink" Target="mailto:fabienne.bricet@free.fr" TargetMode="External"/><Relationship Id="rId667" Type="http://schemas.openxmlformats.org/officeDocument/2006/relationships/hyperlink" Target="mailto:isafla-jma@orange.fr" TargetMode="External"/><Relationship Id="rId17" Type="http://schemas.openxmlformats.org/officeDocument/2006/relationships/hyperlink" Target="mailto:services.techniques@tinteniac.fr" TargetMode="External"/><Relationship Id="rId59" Type="http://schemas.openxmlformats.org/officeDocument/2006/relationships/hyperlink" Target="mailto:raykhh@hotmail.fr" TargetMode="External"/><Relationship Id="rId124" Type="http://schemas.openxmlformats.org/officeDocument/2006/relationships/hyperlink" Target="mailto:delphine.l.boucher@wanadoo.fr" TargetMode="External"/><Relationship Id="rId527" Type="http://schemas.openxmlformats.org/officeDocument/2006/relationships/hyperlink" Target="mailto:mechling8@hotmail.fr" TargetMode="External"/><Relationship Id="rId569" Type="http://schemas.openxmlformats.org/officeDocument/2006/relationships/hyperlink" Target="mailto:ent.renov@yahoo.fr" TargetMode="External"/><Relationship Id="rId734" Type="http://schemas.openxmlformats.org/officeDocument/2006/relationships/hyperlink" Target="mailto:genevieve.grandsire@wanadoo.fr" TargetMode="External"/><Relationship Id="rId776" Type="http://schemas.openxmlformats.org/officeDocument/2006/relationships/hyperlink" Target="mailto:kino35@orange.fr" TargetMode="External"/><Relationship Id="rId70" Type="http://schemas.openxmlformats.org/officeDocument/2006/relationships/hyperlink" Target="mailto:d.sauvage@bbox.fr" TargetMode="External"/><Relationship Id="rId166" Type="http://schemas.openxmlformats.org/officeDocument/2006/relationships/hyperlink" Target="mailto:turban.laetitia@bbox.fr" TargetMode="External"/><Relationship Id="rId331" Type="http://schemas.openxmlformats.org/officeDocument/2006/relationships/hyperlink" Target="mailto:stephane.lucas79@sfr.fr" TargetMode="External"/><Relationship Id="rId373" Type="http://schemas.openxmlformats.org/officeDocument/2006/relationships/hyperlink" Target="mailto:azeline.lecoq@gmail.com" TargetMode="External"/><Relationship Id="rId429" Type="http://schemas.openxmlformats.org/officeDocument/2006/relationships/hyperlink" Target="mailto:ludo_pace@hotmail.fr" TargetMode="External"/><Relationship Id="rId580" Type="http://schemas.openxmlformats.org/officeDocument/2006/relationships/hyperlink" Target="mailto:pascual.anthony@wanadoo.fr" TargetMode="External"/><Relationship Id="rId636" Type="http://schemas.openxmlformats.org/officeDocument/2006/relationships/hyperlink" Target="mailto:lefeuvrelaurence@yahoo.fr" TargetMode="External"/><Relationship Id="rId1" Type="http://schemas.openxmlformats.org/officeDocument/2006/relationships/hyperlink" Target="mailto:services.techniques@tinteniac.fr" TargetMode="External"/><Relationship Id="rId233" Type="http://schemas.openxmlformats.org/officeDocument/2006/relationships/hyperlink" Target="mailto:herrouinserge@yahoo.fr" TargetMode="External"/><Relationship Id="rId440" Type="http://schemas.openxmlformats.org/officeDocument/2006/relationships/hyperlink" Target="mailto:ent.renov@yahoo.fr" TargetMode="External"/><Relationship Id="rId678" Type="http://schemas.openxmlformats.org/officeDocument/2006/relationships/hyperlink" Target="mailto:benoitcaron77@gmail.com" TargetMode="External"/><Relationship Id="rId28" Type="http://schemas.openxmlformats.org/officeDocument/2006/relationships/hyperlink" Target="mailto:gilles.lebouar@outlook.fr" TargetMode="External"/><Relationship Id="rId275" Type="http://schemas.openxmlformats.org/officeDocument/2006/relationships/hyperlink" Target="mailto:so.augereau@laposte.net" TargetMode="External"/><Relationship Id="rId300" Type="http://schemas.openxmlformats.org/officeDocument/2006/relationships/hyperlink" Target="mailto:guylegall56@aol.com" TargetMode="External"/><Relationship Id="rId482" Type="http://schemas.openxmlformats.org/officeDocument/2006/relationships/hyperlink" Target="mailto:mairie.saintsymphorien@orange.fr" TargetMode="External"/><Relationship Id="rId538" Type="http://schemas.openxmlformats.org/officeDocument/2006/relationships/hyperlink" Target="mailto:franck.vallier@sfr.fr" TargetMode="External"/><Relationship Id="rId703" Type="http://schemas.openxmlformats.org/officeDocument/2006/relationships/hyperlink" Target="mailto:sim.ecoledemusique@gmail.com" TargetMode="External"/><Relationship Id="rId745" Type="http://schemas.openxmlformats.org/officeDocument/2006/relationships/hyperlink" Target="mailto:xbarguil@gmail.com" TargetMode="External"/><Relationship Id="rId81" Type="http://schemas.openxmlformats.org/officeDocument/2006/relationships/hyperlink" Target="mailto:mairie-labaussaine@wanadoo.fr" TargetMode="External"/><Relationship Id="rId135" Type="http://schemas.openxmlformats.org/officeDocument/2006/relationships/hyperlink" Target="mailto:stephanerubin@orange.fr" TargetMode="External"/><Relationship Id="rId177" Type="http://schemas.openxmlformats.org/officeDocument/2006/relationships/hyperlink" Target="mailto:catherine.sommier@club-internet.fr" TargetMode="External"/><Relationship Id="rId342" Type="http://schemas.openxmlformats.org/officeDocument/2006/relationships/hyperlink" Target="mailto:lamascotte@sfr.fr" TargetMode="External"/><Relationship Id="rId384" Type="http://schemas.openxmlformats.org/officeDocument/2006/relationships/hyperlink" Target="mailto:marie-noelle.rambaud@squarehabitat.fr" TargetMode="External"/><Relationship Id="rId591" Type="http://schemas.openxmlformats.org/officeDocument/2006/relationships/hyperlink" Target="mailto:bretonbernardb@gmail.com" TargetMode="External"/><Relationship Id="rId605" Type="http://schemas.openxmlformats.org/officeDocument/2006/relationships/hyperlink" Target="mailto:n.lerat@clhstjoseph.com" TargetMode="External"/><Relationship Id="rId202" Type="http://schemas.openxmlformats.org/officeDocument/2006/relationships/hyperlink" Target="mailto:agnes-blaire-nicolas@wanadoo.fr" TargetMode="External"/><Relationship Id="rId244" Type="http://schemas.openxmlformats.org/officeDocument/2006/relationships/hyperlink" Target="mailto:jayson.derrien@orange.fr" TargetMode="External"/><Relationship Id="rId647" Type="http://schemas.openxmlformats.org/officeDocument/2006/relationships/hyperlink" Target="mailto:lucien.bodiguel@orange.fr" TargetMode="External"/><Relationship Id="rId689" Type="http://schemas.openxmlformats.org/officeDocument/2006/relationships/hyperlink" Target="mailto:jo.cianci@gmail.com" TargetMode="External"/><Relationship Id="rId39" Type="http://schemas.openxmlformats.org/officeDocument/2006/relationships/hyperlink" Target="mailto:concept.immo.breizh35@orange.fr" TargetMode="External"/><Relationship Id="rId286" Type="http://schemas.openxmlformats.org/officeDocument/2006/relationships/hyperlink" Target="mailto:razor35@hotmail.fr" TargetMode="External"/><Relationship Id="rId451" Type="http://schemas.openxmlformats.org/officeDocument/2006/relationships/hyperlink" Target="mailto:bruno.chams@cogir.fr" TargetMode="External"/><Relationship Id="rId493" Type="http://schemas.openxmlformats.org/officeDocument/2006/relationships/hyperlink" Target="mailto:mhhignard@hotmail.com" TargetMode="External"/><Relationship Id="rId507" Type="http://schemas.openxmlformats.org/officeDocument/2006/relationships/hyperlink" Target="mailto:guedo.lucas@gmail.com" TargetMode="External"/><Relationship Id="rId549" Type="http://schemas.openxmlformats.org/officeDocument/2006/relationships/hyperlink" Target="mailto:cecilia.touffet@dlj-gestion.fr" TargetMode="External"/><Relationship Id="rId714" Type="http://schemas.openxmlformats.org/officeDocument/2006/relationships/hyperlink" Target="mailto:bzh_steph@yahoo.fr" TargetMode="External"/><Relationship Id="rId756" Type="http://schemas.openxmlformats.org/officeDocument/2006/relationships/hyperlink" Target="mailto:fabien.mesnil@hotmail.fr" TargetMode="External"/><Relationship Id="rId50" Type="http://schemas.openxmlformats.org/officeDocument/2006/relationships/hyperlink" Target="mailto:carine.gosse@wanadoo.fr" TargetMode="External"/><Relationship Id="rId104" Type="http://schemas.openxmlformats.org/officeDocument/2006/relationships/hyperlink" Target="mailto:f.denoual55@gmail.com" TargetMode="External"/><Relationship Id="rId146" Type="http://schemas.openxmlformats.org/officeDocument/2006/relationships/hyperlink" Target="mailto:steph.douzals@gmail.com" TargetMode="External"/><Relationship Id="rId188" Type="http://schemas.openxmlformats.org/officeDocument/2006/relationships/hyperlink" Target="mailto:gaudez.veronique@orange.fr" TargetMode="External"/><Relationship Id="rId311" Type="http://schemas.openxmlformats.org/officeDocument/2006/relationships/hyperlink" Target="mailto:claude.chaubo@laposte.net" TargetMode="External"/><Relationship Id="rId353" Type="http://schemas.openxmlformats.org/officeDocument/2006/relationships/hyperlink" Target="mailto:massicot.alexandre@gmail.com" TargetMode="External"/><Relationship Id="rId395" Type="http://schemas.openxmlformats.org/officeDocument/2006/relationships/hyperlink" Target="mailto:agence.du.palais.35@gmail.com" TargetMode="External"/><Relationship Id="rId409" Type="http://schemas.openxmlformats.org/officeDocument/2006/relationships/hyperlink" Target="mailto:ent.renov@yahoo.fr" TargetMode="External"/><Relationship Id="rId560" Type="http://schemas.openxmlformats.org/officeDocument/2006/relationships/hyperlink" Target="mailto:delahaie_catie@yahoo.fr" TargetMode="External"/><Relationship Id="rId92" Type="http://schemas.openxmlformats.org/officeDocument/2006/relationships/hyperlink" Target="mailto:bernardeaupauline@hotmail.com" TargetMode="External"/><Relationship Id="rId213" Type="http://schemas.openxmlformats.org/officeDocument/2006/relationships/hyperlink" Target="mailto:romuald.rousselot@orange.fr" TargetMode="External"/><Relationship Id="rId420" Type="http://schemas.openxmlformats.org/officeDocument/2006/relationships/hyperlink" Target="mailto:scordia.vincent@free.fr" TargetMode="External"/><Relationship Id="rId616" Type="http://schemas.openxmlformats.org/officeDocument/2006/relationships/hyperlink" Target="mailto:delphined14@gmail.com" TargetMode="External"/><Relationship Id="rId658" Type="http://schemas.openxmlformats.org/officeDocument/2006/relationships/hyperlink" Target="mailto:benoitcaron77@gmail.com" TargetMode="External"/><Relationship Id="rId255" Type="http://schemas.openxmlformats.org/officeDocument/2006/relationships/hyperlink" Target="mailto:sylvieletoumelin@orange.fr" TargetMode="External"/><Relationship Id="rId297" Type="http://schemas.openxmlformats.org/officeDocument/2006/relationships/hyperlink" Target="mailto:dol-bretagne@laforet.com" TargetMode="External"/><Relationship Id="rId462" Type="http://schemas.openxmlformats.org/officeDocument/2006/relationships/hyperlink" Target="mailto:staerman@orange.fr" TargetMode="External"/><Relationship Id="rId518" Type="http://schemas.openxmlformats.org/officeDocument/2006/relationships/hyperlink" Target="mailto:marielacourt@outlook.fr" TargetMode="External"/><Relationship Id="rId725" Type="http://schemas.openxmlformats.org/officeDocument/2006/relationships/hyperlink" Target="mailto:sa-deb@wanadoo.fr" TargetMode="External"/><Relationship Id="rId115" Type="http://schemas.openxmlformats.org/officeDocument/2006/relationships/hyperlink" Target="mailto:fjourdan2@audencia.com" TargetMode="External"/><Relationship Id="rId157" Type="http://schemas.openxmlformats.org/officeDocument/2006/relationships/hyperlink" Target="mailto:louis.aufranc@bbox.fr" TargetMode="External"/><Relationship Id="rId322" Type="http://schemas.openxmlformats.org/officeDocument/2006/relationships/hyperlink" Target="mailto:letestunettoyage@sfr.fr" TargetMode="External"/><Relationship Id="rId364" Type="http://schemas.openxmlformats.org/officeDocument/2006/relationships/hyperlink" Target="mailto:poinphil@hotmail.fr" TargetMode="External"/><Relationship Id="rId767" Type="http://schemas.openxmlformats.org/officeDocument/2006/relationships/hyperlink" Target="mailto:chantal.beaulieu@orange.fr" TargetMode="External"/><Relationship Id="rId61" Type="http://schemas.openxmlformats.org/officeDocument/2006/relationships/hyperlink" Target="mailto:herve.barbault@outlook.fr" TargetMode="External"/><Relationship Id="rId199" Type="http://schemas.openxmlformats.org/officeDocument/2006/relationships/hyperlink" Target="mailto:sana-rime@hotmail.fr" TargetMode="External"/><Relationship Id="rId571" Type="http://schemas.openxmlformats.org/officeDocument/2006/relationships/hyperlink" Target="mailto:fabriceboris@yahoo.fr" TargetMode="External"/><Relationship Id="rId627" Type="http://schemas.openxmlformats.org/officeDocument/2006/relationships/hyperlink" Target="mailto:ent.renov@yahoo.fr" TargetMode="External"/><Relationship Id="rId669" Type="http://schemas.openxmlformats.org/officeDocument/2006/relationships/hyperlink" Target="mailto:ent.renov@yahoo.fr" TargetMode="External"/><Relationship Id="rId19" Type="http://schemas.openxmlformats.org/officeDocument/2006/relationships/hyperlink" Target="mailto:albert.cruble@gmail.com" TargetMode="External"/><Relationship Id="rId224" Type="http://schemas.openxmlformats.org/officeDocument/2006/relationships/hyperlink" Target="mailto:ylorthiors@hotmail.com" TargetMode="External"/><Relationship Id="rId266" Type="http://schemas.openxmlformats.org/officeDocument/2006/relationships/hyperlink" Target="mailto:florentsarrazin@orange.fr" TargetMode="External"/><Relationship Id="rId431" Type="http://schemas.openxmlformats.org/officeDocument/2006/relationships/hyperlink" Target="mailto:angelique.mallard@dlj-gestion.fr" TargetMode="External"/><Relationship Id="rId473" Type="http://schemas.openxmlformats.org/officeDocument/2006/relationships/hyperlink" Target="mailto:louiselavaud@gmail.com" TargetMode="External"/><Relationship Id="rId529" Type="http://schemas.openxmlformats.org/officeDocument/2006/relationships/hyperlink" Target="mailto:stephanemurcier@yahoo.fr" TargetMode="External"/><Relationship Id="rId680" Type="http://schemas.openxmlformats.org/officeDocument/2006/relationships/hyperlink" Target="mailto:cornu.mca@orange.fr" TargetMode="External"/><Relationship Id="rId736" Type="http://schemas.openxmlformats.org/officeDocument/2006/relationships/hyperlink" Target="mailto:sylvie.berrez@gmail.com" TargetMode="External"/><Relationship Id="rId30" Type="http://schemas.openxmlformats.org/officeDocument/2006/relationships/hyperlink" Target="mailto:rochefort.louis@orange.fr" TargetMode="External"/><Relationship Id="rId126" Type="http://schemas.openxmlformats.org/officeDocument/2006/relationships/hyperlink" Target="mailto:verobou80@hotmail.fr" TargetMode="External"/><Relationship Id="rId168" Type="http://schemas.openxmlformats.org/officeDocument/2006/relationships/hyperlink" Target="mailto:maline.po@gmail.com" TargetMode="External"/><Relationship Id="rId333" Type="http://schemas.openxmlformats.org/officeDocument/2006/relationships/hyperlink" Target="mailto:pierrick.gatel@dbmail.com" TargetMode="External"/><Relationship Id="rId540" Type="http://schemas.openxmlformats.org/officeDocument/2006/relationships/hyperlink" Target="mailto:jean-julien.lazou@laposte.net" TargetMode="External"/><Relationship Id="rId778" Type="http://schemas.openxmlformats.org/officeDocument/2006/relationships/vmlDrawing" Target="../drawings/vmlDrawing2.vml"/><Relationship Id="rId72" Type="http://schemas.openxmlformats.org/officeDocument/2006/relationships/hyperlink" Target="mailto:anne-sophie.geffroy@hotmail.fr" TargetMode="External"/><Relationship Id="rId375" Type="http://schemas.openxmlformats.org/officeDocument/2006/relationships/hyperlink" Target="mailto:diane.collinbesnard@cogir.fr" TargetMode="External"/><Relationship Id="rId582" Type="http://schemas.openxmlformats.org/officeDocument/2006/relationships/hyperlink" Target="mailto:culoto-etienne@hotmail.fr" TargetMode="External"/><Relationship Id="rId638" Type="http://schemas.openxmlformats.org/officeDocument/2006/relationships/hyperlink" Target="mailto:tremierjulien@gmail.com" TargetMode="External"/><Relationship Id="rId3" Type="http://schemas.openxmlformats.org/officeDocument/2006/relationships/hyperlink" Target="mailto:arlette.gregoire@yahoo.fr" TargetMode="External"/><Relationship Id="rId235" Type="http://schemas.openxmlformats.org/officeDocument/2006/relationships/hyperlink" Target="mailto:myriam-lhermitte@orange.fr" TargetMode="External"/><Relationship Id="rId277" Type="http://schemas.openxmlformats.org/officeDocument/2006/relationships/hyperlink" Target="mailto:jmeron@laforet.com" TargetMode="External"/><Relationship Id="rId400" Type="http://schemas.openxmlformats.org/officeDocument/2006/relationships/hyperlink" Target="mailto:fabien.pineau.75@gmail.com" TargetMode="External"/><Relationship Id="rId442" Type="http://schemas.openxmlformats.org/officeDocument/2006/relationships/hyperlink" Target="mailto:marytravers35@gmail.com" TargetMode="External"/><Relationship Id="rId484" Type="http://schemas.openxmlformats.org/officeDocument/2006/relationships/hyperlink" Target="mailto:megero35@gmail.com" TargetMode="External"/><Relationship Id="rId705" Type="http://schemas.openxmlformats.org/officeDocument/2006/relationships/hyperlink" Target="mailto:courtoisclaudine@orange.fr" TargetMode="External"/><Relationship Id="rId137" Type="http://schemas.openxmlformats.org/officeDocument/2006/relationships/hyperlink" Target="mailto:patricia.leygue@laposte.net" TargetMode="External"/><Relationship Id="rId302" Type="http://schemas.openxmlformats.org/officeDocument/2006/relationships/hyperlink" Target="mailto:monnier.jack@orange.fr" TargetMode="External"/><Relationship Id="rId344" Type="http://schemas.openxmlformats.org/officeDocument/2006/relationships/hyperlink" Target="mailto:pnicol@cnr-construction.fr" TargetMode="External"/><Relationship Id="rId691" Type="http://schemas.openxmlformats.org/officeDocument/2006/relationships/hyperlink" Target="mailto:minnablabla@orange.fr" TargetMode="External"/><Relationship Id="rId747" Type="http://schemas.openxmlformats.org/officeDocument/2006/relationships/hyperlink" Target="mailto:sylvie@laboratoireprevost.fr" TargetMode="External"/><Relationship Id="rId41" Type="http://schemas.openxmlformats.org/officeDocument/2006/relationships/hyperlink" Target="mailto:leonmahe@orange.fr" TargetMode="External"/><Relationship Id="rId83" Type="http://schemas.openxmlformats.org/officeDocument/2006/relationships/hyperlink" Target="mailto:mairie-labaussaine@wanadoo.fr" TargetMode="External"/><Relationship Id="rId179" Type="http://schemas.openxmlformats.org/officeDocument/2006/relationships/hyperlink" Target="mailto:sylvieletoumelin@orange.fr" TargetMode="External"/><Relationship Id="rId386" Type="http://schemas.openxmlformats.org/officeDocument/2006/relationships/hyperlink" Target="mailto:22.lys@laposte.net" TargetMode="External"/><Relationship Id="rId551" Type="http://schemas.openxmlformats.org/officeDocument/2006/relationships/hyperlink" Target="mailto:bertrand.bouffort@admr35.org" TargetMode="External"/><Relationship Id="rId593" Type="http://schemas.openxmlformats.org/officeDocument/2006/relationships/hyperlink" Target="mailto:contact@mairelesiffs.fr" TargetMode="External"/><Relationship Id="rId607" Type="http://schemas.openxmlformats.org/officeDocument/2006/relationships/hyperlink" Target="mailto:nathalie.carnet@cogir.fr" TargetMode="External"/><Relationship Id="rId649" Type="http://schemas.openxmlformats.org/officeDocument/2006/relationships/hyperlink" Target="mailto:emilie.bouteaud@gmail.com" TargetMode="External"/><Relationship Id="rId190" Type="http://schemas.openxmlformats.org/officeDocument/2006/relationships/hyperlink" Target="mailto:olivierlemonnier35@gmail.com" TargetMode="External"/><Relationship Id="rId204" Type="http://schemas.openxmlformats.org/officeDocument/2006/relationships/hyperlink" Target="mailto:lvito313@gmail.fr" TargetMode="External"/><Relationship Id="rId246" Type="http://schemas.openxmlformats.org/officeDocument/2006/relationships/hyperlink" Target="mailto:service.maintenance@ehpad-tint&#233;niac.fr" TargetMode="External"/><Relationship Id="rId288" Type="http://schemas.openxmlformats.org/officeDocument/2006/relationships/hyperlink" Target="mailto:henri-fortin@wanadoo.fr" TargetMode="External"/><Relationship Id="rId411" Type="http://schemas.openxmlformats.org/officeDocument/2006/relationships/hyperlink" Target="mailto:melanie.liegeas@dlj-gestion.fr" TargetMode="External"/><Relationship Id="rId453" Type="http://schemas.openxmlformats.org/officeDocument/2006/relationships/hyperlink" Target="mailto:mordelles@francaiseimmo.fr" TargetMode="External"/><Relationship Id="rId509" Type="http://schemas.openxmlformats.org/officeDocument/2006/relationships/hyperlink" Target="mailto:devis@gebchateaubourg.fr" TargetMode="External"/><Relationship Id="rId660" Type="http://schemas.openxmlformats.org/officeDocument/2006/relationships/hyperlink" Target="mailto:gernigondidier@gmail.com" TargetMode="External"/><Relationship Id="rId106" Type="http://schemas.openxmlformats.org/officeDocument/2006/relationships/hyperlink" Target="mailto:rdelachaume@ayming.com" TargetMode="External"/><Relationship Id="rId313" Type="http://schemas.openxmlformats.org/officeDocument/2006/relationships/hyperlink" Target="mailto:ludivineguerin@orange.fr" TargetMode="External"/><Relationship Id="rId495" Type="http://schemas.openxmlformats.org/officeDocument/2006/relationships/hyperlink" Target="mailto:jheuze@outlook.fr" TargetMode="External"/><Relationship Id="rId716" Type="http://schemas.openxmlformats.org/officeDocument/2006/relationships/hyperlink" Target="mailto:michel.monnerais@aliceadsl.fr" TargetMode="External"/><Relationship Id="rId758" Type="http://schemas.openxmlformats.org/officeDocument/2006/relationships/hyperlink" Target="mailto:wathiere35phone@gmail.com" TargetMode="External"/><Relationship Id="rId10" Type="http://schemas.openxmlformats.org/officeDocument/2006/relationships/hyperlink" Target="mailto:mordelles@francaiseimmo.fr" TargetMode="External"/><Relationship Id="rId52" Type="http://schemas.openxmlformats.org/officeDocument/2006/relationships/hyperlink" Target="mailto:pace@francaiseimmo.fr" TargetMode="External"/><Relationship Id="rId94" Type="http://schemas.openxmlformats.org/officeDocument/2006/relationships/hyperlink" Target="mailto:guerinjerom@gmail.com" TargetMode="External"/><Relationship Id="rId148" Type="http://schemas.openxmlformats.org/officeDocument/2006/relationships/hyperlink" Target="mailto:fillonneau.emilie@orange.fr" TargetMode="External"/><Relationship Id="rId355" Type="http://schemas.openxmlformats.org/officeDocument/2006/relationships/hyperlink" Target="mailto:services.techniques@tinteniac.fr" TargetMode="External"/><Relationship Id="rId397" Type="http://schemas.openxmlformats.org/officeDocument/2006/relationships/hyperlink" Target="mailto:doldebretagne@guyhoquet.com" TargetMode="External"/><Relationship Id="rId520" Type="http://schemas.openxmlformats.org/officeDocument/2006/relationships/hyperlink" Target="mailto:amis.rebecca@gmail.com" TargetMode="External"/><Relationship Id="rId562" Type="http://schemas.openxmlformats.org/officeDocument/2006/relationships/hyperlink" Target="mailto:leperchois.thibault@hotmail.fr" TargetMode="External"/><Relationship Id="rId618" Type="http://schemas.openxmlformats.org/officeDocument/2006/relationships/hyperlink" Target="mailto:fcj.chopin@orange.fr" TargetMode="External"/><Relationship Id="rId215" Type="http://schemas.openxmlformats.org/officeDocument/2006/relationships/hyperlink" Target="mailto:jeanyves.girard35@gmail.com" TargetMode="External"/><Relationship Id="rId257" Type="http://schemas.openxmlformats.org/officeDocument/2006/relationships/hyperlink" Target="mailto:bellamy.anne@neuf.fr" TargetMode="External"/><Relationship Id="rId422" Type="http://schemas.openxmlformats.org/officeDocument/2006/relationships/hyperlink" Target="mailto:charbonnelbrigitte@gmail.com" TargetMode="External"/><Relationship Id="rId464" Type="http://schemas.openxmlformats.org/officeDocument/2006/relationships/hyperlink" Target="mailto:a-cambarrat@gmail.com" TargetMode="External"/><Relationship Id="rId299" Type="http://schemas.openxmlformats.org/officeDocument/2006/relationships/hyperlink" Target="mailto:guylegall56@aol.com" TargetMode="External"/><Relationship Id="rId727" Type="http://schemas.openxmlformats.org/officeDocument/2006/relationships/hyperlink" Target="mailto:anthony.pellan@gmail.com" TargetMode="External"/><Relationship Id="rId63" Type="http://schemas.openxmlformats.org/officeDocument/2006/relationships/hyperlink" Target="mailto:guillard.yann35@gmail.com" TargetMode="External"/><Relationship Id="rId159" Type="http://schemas.openxmlformats.org/officeDocument/2006/relationships/hyperlink" Target="mailto:lebreton.spir@orange.fr" TargetMode="External"/><Relationship Id="rId366" Type="http://schemas.openxmlformats.org/officeDocument/2006/relationships/hyperlink" Target="mailto:dandag35@hotmail.fr" TargetMode="External"/><Relationship Id="rId573" Type="http://schemas.openxmlformats.org/officeDocument/2006/relationships/hyperlink" Target="mailto:florentsarrazin@orange.fr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mailto:eguillemer@yhaoo.fr" TargetMode="External"/><Relationship Id="rId671" Type="http://schemas.openxmlformats.org/officeDocument/2006/relationships/hyperlink" Target="mailto:schusss@gmail.com" TargetMode="External"/><Relationship Id="rId769" Type="http://schemas.openxmlformats.org/officeDocument/2006/relationships/hyperlink" Target="mailto:renaudin.dominiqiueetsandra@neuf.fr" TargetMode="External"/><Relationship Id="rId21" Type="http://schemas.openxmlformats.org/officeDocument/2006/relationships/hyperlink" Target="mailto:jean.heuze086@orange.fr" TargetMode="External"/><Relationship Id="rId324" Type="http://schemas.openxmlformats.org/officeDocument/2006/relationships/hyperlink" Target="mailto:dominique.vergos@laposte.net" TargetMode="External"/><Relationship Id="rId531" Type="http://schemas.openxmlformats.org/officeDocument/2006/relationships/hyperlink" Target="mailto:evelyne.labeau@dlj-gestion.fr" TargetMode="External"/><Relationship Id="rId629" Type="http://schemas.openxmlformats.org/officeDocument/2006/relationships/hyperlink" Target="mailto:m.deslandes@batekemeraude.com" TargetMode="External"/><Relationship Id="rId170" Type="http://schemas.openxmlformats.org/officeDocument/2006/relationships/hyperlink" Target="mailto:marcelbonnier@sfr.fr" TargetMode="External"/><Relationship Id="rId226" Type="http://schemas.openxmlformats.org/officeDocument/2006/relationships/hyperlink" Target="mailto:cyril.erisse@domicile-clean.fr" TargetMode="External"/><Relationship Id="rId433" Type="http://schemas.openxmlformats.org/officeDocument/2006/relationships/hyperlink" Target="mailto:armelle.lognone@gmail.com" TargetMode="External"/><Relationship Id="rId268" Type="http://schemas.openxmlformats.org/officeDocument/2006/relationships/hyperlink" Target="mailto:ermaillard@maillard-maillard.com" TargetMode="External"/><Relationship Id="rId475" Type="http://schemas.openxmlformats.org/officeDocument/2006/relationships/hyperlink" Target="mailto:annick.gaillard4@wanadoo.fr" TargetMode="External"/><Relationship Id="rId640" Type="http://schemas.openxmlformats.org/officeDocument/2006/relationships/hyperlink" Target="mailto:beatrice.ravaud@orange.fr" TargetMode="External"/><Relationship Id="rId682" Type="http://schemas.openxmlformats.org/officeDocument/2006/relationships/hyperlink" Target="mailto:pepettechrystelle@yahoo.com" TargetMode="External"/><Relationship Id="rId738" Type="http://schemas.openxmlformats.org/officeDocument/2006/relationships/hyperlink" Target="mailto:mesheut.daniel@orange.fr" TargetMode="External"/><Relationship Id="rId32" Type="http://schemas.openxmlformats.org/officeDocument/2006/relationships/hyperlink" Target="mailto:marinayannick@wanadoo.fr" TargetMode="External"/><Relationship Id="rId74" Type="http://schemas.openxmlformats.org/officeDocument/2006/relationships/hyperlink" Target="mailto:fatima.kamli@cogir.fr" TargetMode="External"/><Relationship Id="rId128" Type="http://schemas.openxmlformats.org/officeDocument/2006/relationships/hyperlink" Target="mailto:sophie.caradec@gmail.com" TargetMode="External"/><Relationship Id="rId335" Type="http://schemas.openxmlformats.org/officeDocument/2006/relationships/hyperlink" Target="mailto:ocmtoiture@gmail.com" TargetMode="External"/><Relationship Id="rId377" Type="http://schemas.openxmlformats.org/officeDocument/2006/relationships/hyperlink" Target="mailto:nathalie.dejucq-rainsford@inserm.fr" TargetMode="External"/><Relationship Id="rId500" Type="http://schemas.openxmlformats.org/officeDocument/2006/relationships/hyperlink" Target="mailto:nanaodin@hotmail.fr" TargetMode="External"/><Relationship Id="rId542" Type="http://schemas.openxmlformats.org/officeDocument/2006/relationships/hyperlink" Target="mailto:jeanmarieoumme.lhelias@]sfr.fr" TargetMode="External"/><Relationship Id="rId584" Type="http://schemas.openxmlformats.org/officeDocument/2006/relationships/hyperlink" Target="mailto:razurel2@wanadoo.fr" TargetMode="External"/><Relationship Id="rId5" Type="http://schemas.openxmlformats.org/officeDocument/2006/relationships/hyperlink" Target="mailto:services.techniques@tinteniac.fr" TargetMode="External"/><Relationship Id="rId181" Type="http://schemas.openxmlformats.org/officeDocument/2006/relationships/hyperlink" Target="mailto:lemoine.isa@live.fr" TargetMode="External"/><Relationship Id="rId237" Type="http://schemas.openxmlformats.org/officeDocument/2006/relationships/hyperlink" Target="mailto:services.techniques@tinteniac.fr" TargetMode="External"/><Relationship Id="rId402" Type="http://schemas.openxmlformats.org/officeDocument/2006/relationships/hyperlink" Target="mailto:nico.hardy35190@orange.fr" TargetMode="External"/><Relationship Id="rId279" Type="http://schemas.openxmlformats.org/officeDocument/2006/relationships/hyperlink" Target="mailto:sandrinetessier@laposte.net" TargetMode="External"/><Relationship Id="rId444" Type="http://schemas.openxmlformats.org/officeDocument/2006/relationships/hyperlink" Target="mailto:simon-roblot@hotmail.fr" TargetMode="External"/><Relationship Id="rId486" Type="http://schemas.openxmlformats.org/officeDocument/2006/relationships/hyperlink" Target="mailto:tenier.avocate@hotmail.fr" TargetMode="External"/><Relationship Id="rId651" Type="http://schemas.openxmlformats.org/officeDocument/2006/relationships/hyperlink" Target="mailto:sylvain@lahiette.com" TargetMode="External"/><Relationship Id="rId693" Type="http://schemas.openxmlformats.org/officeDocument/2006/relationships/hyperlink" Target="mailto:rst.saintdomineuc@gmail.com" TargetMode="External"/><Relationship Id="rId707" Type="http://schemas.openxmlformats.org/officeDocument/2006/relationships/hyperlink" Target="mailto:halveque@gmx.fr" TargetMode="External"/><Relationship Id="rId749" Type="http://schemas.openxmlformats.org/officeDocument/2006/relationships/hyperlink" Target="mailto:ent.renov@yahoo.fr" TargetMode="External"/><Relationship Id="rId43" Type="http://schemas.openxmlformats.org/officeDocument/2006/relationships/hyperlink" Target="mailto:leonmahe@orange.fr" TargetMode="External"/><Relationship Id="rId139" Type="http://schemas.openxmlformats.org/officeDocument/2006/relationships/hyperlink" Target="mailto:gregory.lacombe74@hotmail.com" TargetMode="External"/><Relationship Id="rId290" Type="http://schemas.openxmlformats.org/officeDocument/2006/relationships/hyperlink" Target="mailto:sylvie.porte@gmail.com" TargetMode="External"/><Relationship Id="rId304" Type="http://schemas.openxmlformats.org/officeDocument/2006/relationships/hyperlink" Target="mailto:annaelle.kerherve@gmail.com" TargetMode="External"/><Relationship Id="rId346" Type="http://schemas.openxmlformats.org/officeDocument/2006/relationships/hyperlink" Target="mailto:frederic.chappee01@gmail.com" TargetMode="External"/><Relationship Id="rId388" Type="http://schemas.openxmlformats.org/officeDocument/2006/relationships/hyperlink" Target="mailto:lesmonomanies@gmail.com" TargetMode="External"/><Relationship Id="rId511" Type="http://schemas.openxmlformats.org/officeDocument/2006/relationships/hyperlink" Target="mailto:gaelacreation@yahoo.fr" TargetMode="External"/><Relationship Id="rId553" Type="http://schemas.openxmlformats.org/officeDocument/2006/relationships/hyperlink" Target="mailto:i_kerber@yahoo.fr" TargetMode="External"/><Relationship Id="rId609" Type="http://schemas.openxmlformats.org/officeDocument/2006/relationships/hyperlink" Target="mailto:jacqueline1.lebreton@sfr.fr" TargetMode="External"/><Relationship Id="rId760" Type="http://schemas.openxmlformats.org/officeDocument/2006/relationships/hyperlink" Target="mailto:letonqueze09solen@gmail.com" TargetMode="External"/><Relationship Id="rId85" Type="http://schemas.openxmlformats.org/officeDocument/2006/relationships/hyperlink" Target="mailto:diane.collinbesnard@cogir.fr" TargetMode="External"/><Relationship Id="rId150" Type="http://schemas.openxmlformats.org/officeDocument/2006/relationships/hyperlink" Target="mailto:afpinault@hotmail.fr" TargetMode="External"/><Relationship Id="rId192" Type="http://schemas.openxmlformats.org/officeDocument/2006/relationships/hyperlink" Target="mailto:flore.kgt@gmail.com" TargetMode="External"/><Relationship Id="rId206" Type="http://schemas.openxmlformats.org/officeDocument/2006/relationships/hyperlink" Target="mailto:bernard.levitaoux@orange.fr" TargetMode="External"/><Relationship Id="rId413" Type="http://schemas.openxmlformats.org/officeDocument/2006/relationships/hyperlink" Target="mailto:services.techniques@tinteniac.fr" TargetMode="External"/><Relationship Id="rId595" Type="http://schemas.openxmlformats.org/officeDocument/2006/relationships/hyperlink" Target="mailto:fatima.kamli@cogir.fr" TargetMode="External"/><Relationship Id="rId248" Type="http://schemas.openxmlformats.org/officeDocument/2006/relationships/hyperlink" Target="mailto:rochefort.louis@orange.fr" TargetMode="External"/><Relationship Id="rId455" Type="http://schemas.openxmlformats.org/officeDocument/2006/relationships/hyperlink" Target="mailto:melanie.liegeas@dlj-gestion.fr" TargetMode="External"/><Relationship Id="rId497" Type="http://schemas.openxmlformats.org/officeDocument/2006/relationships/hyperlink" Target="mailto:robert.gregoire1762@gmail.com" TargetMode="External"/><Relationship Id="rId620" Type="http://schemas.openxmlformats.org/officeDocument/2006/relationships/hyperlink" Target="mailto:ent.renov@yahoo.fr" TargetMode="External"/><Relationship Id="rId662" Type="http://schemas.openxmlformats.org/officeDocument/2006/relationships/hyperlink" Target="mailto:malada@wanadoo.fr" TargetMode="External"/><Relationship Id="rId718" Type="http://schemas.openxmlformats.org/officeDocument/2006/relationships/hyperlink" Target="mailto:s.gaonach@ch-cancale.fr" TargetMode="External"/><Relationship Id="rId12" Type="http://schemas.openxmlformats.org/officeDocument/2006/relationships/hyperlink" Target="mailto:jerome.glory@glory-injectionplastique.fr" TargetMode="External"/><Relationship Id="rId108" Type="http://schemas.openxmlformats.org/officeDocument/2006/relationships/hyperlink" Target="mailto:albert.cruble@gmail.com" TargetMode="External"/><Relationship Id="rId315" Type="http://schemas.openxmlformats.org/officeDocument/2006/relationships/hyperlink" Target="mailto:priss.gic@orange.fr" TargetMode="External"/><Relationship Id="rId357" Type="http://schemas.openxmlformats.org/officeDocument/2006/relationships/hyperlink" Target="mailto:irene.lefeuvre@gmail.com" TargetMode="External"/><Relationship Id="rId522" Type="http://schemas.openxmlformats.org/officeDocument/2006/relationships/hyperlink" Target="mailto:maud.tixier@gmail.com" TargetMode="External"/><Relationship Id="rId54" Type="http://schemas.openxmlformats.org/officeDocument/2006/relationships/hyperlink" Target="mailto:pace@francaiseimmo.fr" TargetMode="External"/><Relationship Id="rId96" Type="http://schemas.openxmlformats.org/officeDocument/2006/relationships/hyperlink" Target="mailto:anne-francoise.montaron@wanadoo.fr" TargetMode="External"/><Relationship Id="rId161" Type="http://schemas.openxmlformats.org/officeDocument/2006/relationships/hyperlink" Target="mailto:anne-sophie.geffroy@hotmail.fr" TargetMode="External"/><Relationship Id="rId217" Type="http://schemas.openxmlformats.org/officeDocument/2006/relationships/hyperlink" Target="mailto:pascal.delambilly@wanadoo.fr" TargetMode="External"/><Relationship Id="rId399" Type="http://schemas.openxmlformats.org/officeDocument/2006/relationships/hyperlink" Target="mailto:legallr@neuf.fr" TargetMode="External"/><Relationship Id="rId564" Type="http://schemas.openxmlformats.org/officeDocument/2006/relationships/hyperlink" Target="mailto:stephlor35@gmail.com" TargetMode="External"/><Relationship Id="rId771" Type="http://schemas.openxmlformats.org/officeDocument/2006/relationships/hyperlink" Target="mailto:danieletlise@gmail.com" TargetMode="External"/><Relationship Id="rId259" Type="http://schemas.openxmlformats.org/officeDocument/2006/relationships/hyperlink" Target="mailto:b-cam@orange.fr" TargetMode="External"/><Relationship Id="rId424" Type="http://schemas.openxmlformats.org/officeDocument/2006/relationships/hyperlink" Target="mailto:frederique.metayer@cogir.fr" TargetMode="External"/><Relationship Id="rId466" Type="http://schemas.openxmlformats.org/officeDocument/2006/relationships/hyperlink" Target="mailto:jmeron@laforet.com" TargetMode="External"/><Relationship Id="rId631" Type="http://schemas.openxmlformats.org/officeDocument/2006/relationships/hyperlink" Target="mailto:paschrit-otl@hotmail.fr" TargetMode="External"/><Relationship Id="rId673" Type="http://schemas.openxmlformats.org/officeDocument/2006/relationships/hyperlink" Target="mailto:lehegarat.benjamin@hotmail.fr" TargetMode="External"/><Relationship Id="rId729" Type="http://schemas.openxmlformats.org/officeDocument/2006/relationships/hyperlink" Target="mailto:eric-breton-33@hotmail.fr" TargetMode="External"/><Relationship Id="rId23" Type="http://schemas.openxmlformats.org/officeDocument/2006/relationships/hyperlink" Target="mailto:e-saintmarc@gmail.com" TargetMode="External"/><Relationship Id="rId119" Type="http://schemas.openxmlformats.org/officeDocument/2006/relationships/hyperlink" Target="mailto:ada@appouest.com" TargetMode="External"/><Relationship Id="rId270" Type="http://schemas.openxmlformats.org/officeDocument/2006/relationships/hyperlink" Target="mailto:sophie.halleguen35010@notaires.fr" TargetMode="External"/><Relationship Id="rId326" Type="http://schemas.openxmlformats.org/officeDocument/2006/relationships/hyperlink" Target="mailto:maryseotti@hotmail.fr" TargetMode="External"/><Relationship Id="rId533" Type="http://schemas.openxmlformats.org/officeDocument/2006/relationships/hyperlink" Target="mailto:services.techniques@tinteniac.fr" TargetMode="External"/><Relationship Id="rId65" Type="http://schemas.openxmlformats.org/officeDocument/2006/relationships/hyperlink" Target="mailto:ent.renov@yahoo.fr" TargetMode="External"/><Relationship Id="rId130" Type="http://schemas.openxmlformats.org/officeDocument/2006/relationships/hyperlink" Target="mailto:georges.dumas3@orange.fr" TargetMode="External"/><Relationship Id="rId368" Type="http://schemas.openxmlformats.org/officeDocument/2006/relationships/hyperlink" Target="mailto:alain.debock@hotmail.fr" TargetMode="External"/><Relationship Id="rId575" Type="http://schemas.openxmlformats.org/officeDocument/2006/relationships/hyperlink" Target="mailto:ent.renov@yahoo.fr" TargetMode="External"/><Relationship Id="rId740" Type="http://schemas.openxmlformats.org/officeDocument/2006/relationships/hyperlink" Target="mailto:bougaultdl@orange.fr" TargetMode="External"/><Relationship Id="rId172" Type="http://schemas.openxmlformats.org/officeDocument/2006/relationships/hyperlink" Target="mailto:rennestherese@francaiseimmo.fr" TargetMode="External"/><Relationship Id="rId228" Type="http://schemas.openxmlformats.org/officeDocument/2006/relationships/hyperlink" Target="mailto:bernard.garin@gmail.com" TargetMode="External"/><Relationship Id="rId435" Type="http://schemas.openxmlformats.org/officeDocument/2006/relationships/hyperlink" Target="mailto:bernard.levitaoux@orange.fr" TargetMode="External"/><Relationship Id="rId477" Type="http://schemas.openxmlformats.org/officeDocument/2006/relationships/hyperlink" Target="mailto:morgane.chantrel7@orange.fr" TargetMode="External"/><Relationship Id="rId600" Type="http://schemas.openxmlformats.org/officeDocument/2006/relationships/hyperlink" Target="mailto:agence.du.palais.35@gmail.com" TargetMode="External"/><Relationship Id="rId642" Type="http://schemas.openxmlformats.org/officeDocument/2006/relationships/hyperlink" Target="mailto:mcrecan@aol.com" TargetMode="External"/><Relationship Id="rId684" Type="http://schemas.openxmlformats.org/officeDocument/2006/relationships/hyperlink" Target="mailto:jehan53@outlook.fr" TargetMode="External"/><Relationship Id="rId281" Type="http://schemas.openxmlformats.org/officeDocument/2006/relationships/hyperlink" Target="mailto:daniel.briot@outlook.fr" TargetMode="External"/><Relationship Id="rId337" Type="http://schemas.openxmlformats.org/officeDocument/2006/relationships/hyperlink" Target="mailto:jde.creche@gmail.com" TargetMode="External"/><Relationship Id="rId502" Type="http://schemas.openxmlformats.org/officeDocument/2006/relationships/hyperlink" Target="mailto:vincent@trait-union.bzh" TargetMode="External"/><Relationship Id="rId34" Type="http://schemas.openxmlformats.org/officeDocument/2006/relationships/hyperlink" Target="mailto:ent.renov@yahoo.fr" TargetMode="External"/><Relationship Id="rId76" Type="http://schemas.openxmlformats.org/officeDocument/2006/relationships/hyperlink" Target="mailto:s.lebreton@slbpharma.com" TargetMode="External"/><Relationship Id="rId141" Type="http://schemas.openxmlformats.org/officeDocument/2006/relationships/hyperlink" Target="mailto:chanel2604@sfr.fr" TargetMode="External"/><Relationship Id="rId379" Type="http://schemas.openxmlformats.org/officeDocument/2006/relationships/hyperlink" Target="mailto:p.riva@orange.fr" TargetMode="External"/><Relationship Id="rId544" Type="http://schemas.openxmlformats.org/officeDocument/2006/relationships/hyperlink" Target="mailto:annemarie.prechoux@orange.fr" TargetMode="External"/><Relationship Id="rId586" Type="http://schemas.openxmlformats.org/officeDocument/2006/relationships/hyperlink" Target="mailto:rannou.laurent@yahoo.fr" TargetMode="External"/><Relationship Id="rId751" Type="http://schemas.openxmlformats.org/officeDocument/2006/relationships/hyperlink" Target="mailto:nouy.florian@hotmail.fr" TargetMode="External"/><Relationship Id="rId7" Type="http://schemas.openxmlformats.org/officeDocument/2006/relationships/hyperlink" Target="mailto:syndic@exa-gestion.com" TargetMode="External"/><Relationship Id="rId183" Type="http://schemas.openxmlformats.org/officeDocument/2006/relationships/hyperlink" Target="mailto:neoline.rescamp@orange.fr" TargetMode="External"/><Relationship Id="rId239" Type="http://schemas.openxmlformats.org/officeDocument/2006/relationships/hyperlink" Target="mailto:pgeoget@ciap-ouest-rennes.fr" TargetMode="External"/><Relationship Id="rId390" Type="http://schemas.openxmlformats.org/officeDocument/2006/relationships/hyperlink" Target="mailto:gaetan.hardy@atlasexport.com" TargetMode="External"/><Relationship Id="rId404" Type="http://schemas.openxmlformats.org/officeDocument/2006/relationships/hyperlink" Target="mailto:contact@mairelesiffs.fr" TargetMode="External"/><Relationship Id="rId446" Type="http://schemas.openxmlformats.org/officeDocument/2006/relationships/hyperlink" Target="mailto:edelineliff@hotmail.fr" TargetMode="External"/><Relationship Id="rId611" Type="http://schemas.openxmlformats.org/officeDocument/2006/relationships/hyperlink" Target="mailto:jonathan.georges@hotmail.fr" TargetMode="External"/><Relationship Id="rId653" Type="http://schemas.openxmlformats.org/officeDocument/2006/relationships/hyperlink" Target="mailto:o.feuillerat@gmail.com" TargetMode="External"/><Relationship Id="rId250" Type="http://schemas.openxmlformats.org/officeDocument/2006/relationships/hyperlink" Target="mailto:v.joubay@free.fr" TargetMode="External"/><Relationship Id="rId292" Type="http://schemas.openxmlformats.org/officeDocument/2006/relationships/hyperlink" Target="mailto:floize35@hotmail.fr" TargetMode="External"/><Relationship Id="rId306" Type="http://schemas.openxmlformats.org/officeDocument/2006/relationships/hyperlink" Target="mailto:marsylver@wanadoo.fr" TargetMode="External"/><Relationship Id="rId488" Type="http://schemas.openxmlformats.org/officeDocument/2006/relationships/hyperlink" Target="mailto:diane.collinbesnard@cogir.fr" TargetMode="External"/><Relationship Id="rId695" Type="http://schemas.openxmlformats.org/officeDocument/2006/relationships/hyperlink" Target="mailto:mathilde.saint-jalme@hotmail.fr" TargetMode="External"/><Relationship Id="rId709" Type="http://schemas.openxmlformats.org/officeDocument/2006/relationships/hyperlink" Target="mailto:yves.strazzieri@gmail.com" TargetMode="External"/><Relationship Id="rId45" Type="http://schemas.openxmlformats.org/officeDocument/2006/relationships/hyperlink" Target="mailto:annickollivier@orange.fr" TargetMode="External"/><Relationship Id="rId87" Type="http://schemas.openxmlformats.org/officeDocument/2006/relationships/hyperlink" Target="mailto:mireille.denat@orange.fr" TargetMode="External"/><Relationship Id="rId110" Type="http://schemas.openxmlformats.org/officeDocument/2006/relationships/hyperlink" Target="mailto:ada@appouest.com" TargetMode="External"/><Relationship Id="rId348" Type="http://schemas.openxmlformats.org/officeDocument/2006/relationships/hyperlink" Target="mailto:jlucprovost@gmail.com" TargetMode="External"/><Relationship Id="rId513" Type="http://schemas.openxmlformats.org/officeDocument/2006/relationships/hyperlink" Target="mailto:francois.henri.bara@gmail.com" TargetMode="External"/><Relationship Id="rId555" Type="http://schemas.openxmlformats.org/officeDocument/2006/relationships/hyperlink" Target="mailto:jeanyves.allaire@wanadoo.fr" TargetMode="External"/><Relationship Id="rId597" Type="http://schemas.openxmlformats.org/officeDocument/2006/relationships/hyperlink" Target="mailto:recarlier@wanadoo.fr" TargetMode="External"/><Relationship Id="rId720" Type="http://schemas.openxmlformats.org/officeDocument/2006/relationships/hyperlink" Target="mailto:leroy.jocelyne@orange.fr" TargetMode="External"/><Relationship Id="rId762" Type="http://schemas.openxmlformats.org/officeDocument/2006/relationships/hyperlink" Target="mailto:mariedamour@msn.com" TargetMode="External"/><Relationship Id="rId152" Type="http://schemas.openxmlformats.org/officeDocument/2006/relationships/hyperlink" Target="mailto:gmontaroup@gmail.com" TargetMode="External"/><Relationship Id="rId194" Type="http://schemas.openxmlformats.org/officeDocument/2006/relationships/hyperlink" Target="mailto:emmanuel.lamoriniere0327@orange.fr" TargetMode="External"/><Relationship Id="rId208" Type="http://schemas.openxmlformats.org/officeDocument/2006/relationships/hyperlink" Target="mailto:virginie.lagabbe@yrnet.com" TargetMode="External"/><Relationship Id="rId415" Type="http://schemas.openxmlformats.org/officeDocument/2006/relationships/hyperlink" Target="mailto:patagriffe@hotmail.fr" TargetMode="External"/><Relationship Id="rId457" Type="http://schemas.openxmlformats.org/officeDocument/2006/relationships/hyperlink" Target="mailto:ent.renov@yahoo.fr" TargetMode="External"/><Relationship Id="rId622" Type="http://schemas.openxmlformats.org/officeDocument/2006/relationships/hyperlink" Target="mailto:rodriguez.thom4s@gmail.com" TargetMode="External"/><Relationship Id="rId261" Type="http://schemas.openxmlformats.org/officeDocument/2006/relationships/hyperlink" Target="mailto:boosbebetou@yahoo.fr" TargetMode="External"/><Relationship Id="rId499" Type="http://schemas.openxmlformats.org/officeDocument/2006/relationships/hyperlink" Target="mailto:danielle.lagroue@gmail.com" TargetMode="External"/><Relationship Id="rId664" Type="http://schemas.openxmlformats.org/officeDocument/2006/relationships/hyperlink" Target="mailto:sttephane@hotmail.fr" TargetMode="External"/><Relationship Id="rId14" Type="http://schemas.openxmlformats.org/officeDocument/2006/relationships/hyperlink" Target="mailto:gestion.0350051r@ac-rennes.fr" TargetMode="External"/><Relationship Id="rId56" Type="http://schemas.openxmlformats.org/officeDocument/2006/relationships/hyperlink" Target="mailto:s.lebreton@slbpharma.com" TargetMode="External"/><Relationship Id="rId317" Type="http://schemas.openxmlformats.org/officeDocument/2006/relationships/hyperlink" Target="mailto:celine.geffroy@outlook.com" TargetMode="External"/><Relationship Id="rId359" Type="http://schemas.openxmlformats.org/officeDocument/2006/relationships/hyperlink" Target="mailto:fconan35@gmail.com" TargetMode="External"/><Relationship Id="rId524" Type="http://schemas.openxmlformats.org/officeDocument/2006/relationships/hyperlink" Target="mailto:mechling8@hotmail.fr" TargetMode="External"/><Relationship Id="rId566" Type="http://schemas.openxmlformats.org/officeDocument/2006/relationships/hyperlink" Target="mailto:ent.renov@yahoo.fr" TargetMode="External"/><Relationship Id="rId731" Type="http://schemas.openxmlformats.org/officeDocument/2006/relationships/hyperlink" Target="mailto:alg350@hotmail.fr" TargetMode="External"/><Relationship Id="rId773" Type="http://schemas.openxmlformats.org/officeDocument/2006/relationships/hyperlink" Target="mailto:odile.le.vern@hotmail.com" TargetMode="External"/><Relationship Id="rId98" Type="http://schemas.openxmlformats.org/officeDocument/2006/relationships/hyperlink" Target="mailto:courtois_david@hotmail.com" TargetMode="External"/><Relationship Id="rId121" Type="http://schemas.openxmlformats.org/officeDocument/2006/relationships/hyperlink" Target="mailto:benjamin_piel@orange.fr" TargetMode="External"/><Relationship Id="rId163" Type="http://schemas.openxmlformats.org/officeDocument/2006/relationships/hyperlink" Target="mailto:mairie.saint-thual@wanadoo.fr" TargetMode="External"/><Relationship Id="rId219" Type="http://schemas.openxmlformats.org/officeDocument/2006/relationships/hyperlink" Target="mailto:dj.ricard@orange.fr" TargetMode="External"/><Relationship Id="rId370" Type="http://schemas.openxmlformats.org/officeDocument/2006/relationships/hyperlink" Target="mailto:azeline.lecoq@gmail.com" TargetMode="External"/><Relationship Id="rId426" Type="http://schemas.openxmlformats.org/officeDocument/2006/relationships/hyperlink" Target="mailto:ludo_pace@hotmail.fr" TargetMode="External"/><Relationship Id="rId633" Type="http://schemas.openxmlformats.org/officeDocument/2006/relationships/hyperlink" Target="mailto:yvon.guede@wanadoo.fr" TargetMode="External"/><Relationship Id="rId230" Type="http://schemas.openxmlformats.org/officeDocument/2006/relationships/hyperlink" Target="mailto:frederique.metayer@cogir.fr" TargetMode="External"/><Relationship Id="rId468" Type="http://schemas.openxmlformats.org/officeDocument/2006/relationships/hyperlink" Target="mailto:fabienne.bricet@free.fr" TargetMode="External"/><Relationship Id="rId675" Type="http://schemas.openxmlformats.org/officeDocument/2006/relationships/hyperlink" Target="mailto:galondelphine@gmail.com" TargetMode="External"/><Relationship Id="rId25" Type="http://schemas.openxmlformats.org/officeDocument/2006/relationships/hyperlink" Target="mailto:albert.cruble@gmail.com" TargetMode="External"/><Relationship Id="rId67" Type="http://schemas.openxmlformats.org/officeDocument/2006/relationships/hyperlink" Target="mailto:beaujourfreres@gmail.com" TargetMode="External"/><Relationship Id="rId272" Type="http://schemas.openxmlformats.org/officeDocument/2006/relationships/hyperlink" Target="mailto:so.augereau@laposte.net" TargetMode="External"/><Relationship Id="rId328" Type="http://schemas.openxmlformats.org/officeDocument/2006/relationships/hyperlink" Target="mailto:stephane.lucas79@sfr.fr" TargetMode="External"/><Relationship Id="rId535" Type="http://schemas.openxmlformats.org/officeDocument/2006/relationships/hyperlink" Target="mailto:franck.vallier@sfr.fr" TargetMode="External"/><Relationship Id="rId577" Type="http://schemas.openxmlformats.org/officeDocument/2006/relationships/hyperlink" Target="mailto:maxime14_johndeere@live.fr" TargetMode="External"/><Relationship Id="rId700" Type="http://schemas.openxmlformats.org/officeDocument/2006/relationships/hyperlink" Target="mailto:marine.vallee@live.fr" TargetMode="External"/><Relationship Id="rId742" Type="http://schemas.openxmlformats.org/officeDocument/2006/relationships/hyperlink" Target="mailto:fredcouvert@gmail.com" TargetMode="External"/><Relationship Id="rId132" Type="http://schemas.openxmlformats.org/officeDocument/2006/relationships/hyperlink" Target="mailto:babazula.bar@gmail.com" TargetMode="External"/><Relationship Id="rId174" Type="http://schemas.openxmlformats.org/officeDocument/2006/relationships/hyperlink" Target="mailto:ann.renault@laposte.net" TargetMode="External"/><Relationship Id="rId381" Type="http://schemas.openxmlformats.org/officeDocument/2006/relationships/hyperlink" Target="mailto:marie-noelle.rambaud@squarehabitat.fr" TargetMode="External"/><Relationship Id="rId602" Type="http://schemas.openxmlformats.org/officeDocument/2006/relationships/hyperlink" Target="mailto:n.lerat@clhstjoseph.com" TargetMode="External"/><Relationship Id="rId241" Type="http://schemas.openxmlformats.org/officeDocument/2006/relationships/hyperlink" Target="mailto:js.delahaye@gmail.com" TargetMode="External"/><Relationship Id="rId437" Type="http://schemas.openxmlformats.org/officeDocument/2006/relationships/hyperlink" Target="mailto:ent.renov@yahoo.fr" TargetMode="External"/><Relationship Id="rId479" Type="http://schemas.openxmlformats.org/officeDocument/2006/relationships/hyperlink" Target="mailto:mairie.saintsymphorien@orange.fr" TargetMode="External"/><Relationship Id="rId644" Type="http://schemas.openxmlformats.org/officeDocument/2006/relationships/hyperlink" Target="mailto:l.olivier565@laposte.net" TargetMode="External"/><Relationship Id="rId686" Type="http://schemas.openxmlformats.org/officeDocument/2006/relationships/hyperlink" Target="mailto:patdav-colin@orange.fr" TargetMode="External"/><Relationship Id="rId36" Type="http://schemas.openxmlformats.org/officeDocument/2006/relationships/hyperlink" Target="mailto:concept.immo.breizh35@orange.fr" TargetMode="External"/><Relationship Id="rId283" Type="http://schemas.openxmlformats.org/officeDocument/2006/relationships/hyperlink" Target="mailto:razor35@hotmail.fr" TargetMode="External"/><Relationship Id="rId339" Type="http://schemas.openxmlformats.org/officeDocument/2006/relationships/hyperlink" Target="mailto:lamascotte@sfr.fr" TargetMode="External"/><Relationship Id="rId490" Type="http://schemas.openxmlformats.org/officeDocument/2006/relationships/hyperlink" Target="mailto:mhhignard@hotmail.com" TargetMode="External"/><Relationship Id="rId504" Type="http://schemas.openxmlformats.org/officeDocument/2006/relationships/hyperlink" Target="mailto:guedo.lucas@gmail.com" TargetMode="External"/><Relationship Id="rId546" Type="http://schemas.openxmlformats.org/officeDocument/2006/relationships/hyperlink" Target="mailto:cecilia.touffet@dlj-gestion.fr" TargetMode="External"/><Relationship Id="rId711" Type="http://schemas.openxmlformats.org/officeDocument/2006/relationships/hyperlink" Target="mailto:masson.erik@gmail.com" TargetMode="External"/><Relationship Id="rId753" Type="http://schemas.openxmlformats.org/officeDocument/2006/relationships/hyperlink" Target="mailto:samuel_davy@hotmail.com" TargetMode="External"/><Relationship Id="rId78" Type="http://schemas.openxmlformats.org/officeDocument/2006/relationships/hyperlink" Target="mailto:marietheridard@gmail.com" TargetMode="External"/><Relationship Id="rId101" Type="http://schemas.openxmlformats.org/officeDocument/2006/relationships/hyperlink" Target="mailto:melesse@loquin-immobilier.com" TargetMode="External"/><Relationship Id="rId143" Type="http://schemas.openxmlformats.org/officeDocument/2006/relationships/hyperlink" Target="mailto:camille.belzic@cogir.fr" TargetMode="External"/><Relationship Id="rId185" Type="http://schemas.openxmlformats.org/officeDocument/2006/relationships/hyperlink" Target="mailto:desfroux.patrice@orange.fr" TargetMode="External"/><Relationship Id="rId350" Type="http://schemas.openxmlformats.org/officeDocument/2006/relationships/hyperlink" Target="mailto:massicot.alexandre@gmail.com" TargetMode="External"/><Relationship Id="rId406" Type="http://schemas.openxmlformats.org/officeDocument/2006/relationships/hyperlink" Target="mailto:ent.renov@yahoo.fr" TargetMode="External"/><Relationship Id="rId588" Type="http://schemas.openxmlformats.org/officeDocument/2006/relationships/hyperlink" Target="mailto:bretonbernardb@gmail.com" TargetMode="External"/><Relationship Id="rId9" Type="http://schemas.openxmlformats.org/officeDocument/2006/relationships/hyperlink" Target="mailto:chan_007@hotmail.fr" TargetMode="External"/><Relationship Id="rId210" Type="http://schemas.openxmlformats.org/officeDocument/2006/relationships/hyperlink" Target="mailto:denoual.delphine@gmail.com" TargetMode="External"/><Relationship Id="rId392" Type="http://schemas.openxmlformats.org/officeDocument/2006/relationships/hyperlink" Target="mailto:agence.du.palais.35@gmail.com" TargetMode="External"/><Relationship Id="rId448" Type="http://schemas.openxmlformats.org/officeDocument/2006/relationships/hyperlink" Target="mailto:bruno.chams@cogir.fr" TargetMode="External"/><Relationship Id="rId613" Type="http://schemas.openxmlformats.org/officeDocument/2006/relationships/hyperlink" Target="mailto:beaujourfreres@gmail.com" TargetMode="External"/><Relationship Id="rId655" Type="http://schemas.openxmlformats.org/officeDocument/2006/relationships/hyperlink" Target="mailto:fatima.kamli@cogir.fr" TargetMode="External"/><Relationship Id="rId697" Type="http://schemas.openxmlformats.org/officeDocument/2006/relationships/hyperlink" Target="mailto:cyril.moreau44@yahoo.fr" TargetMode="External"/><Relationship Id="rId252" Type="http://schemas.openxmlformats.org/officeDocument/2006/relationships/hyperlink" Target="mailto:sylvieletoumelin@orange.fr" TargetMode="External"/><Relationship Id="rId294" Type="http://schemas.openxmlformats.org/officeDocument/2006/relationships/hyperlink" Target="mailto:dol-bretagne@laforet.com" TargetMode="External"/><Relationship Id="rId308" Type="http://schemas.openxmlformats.org/officeDocument/2006/relationships/hyperlink" Target="mailto:claude.chaubo@laposte.net" TargetMode="External"/><Relationship Id="rId515" Type="http://schemas.openxmlformats.org/officeDocument/2006/relationships/hyperlink" Target="mailto:marielacourt@outlook.fr" TargetMode="External"/><Relationship Id="rId722" Type="http://schemas.openxmlformats.org/officeDocument/2006/relationships/hyperlink" Target="mailto:p.kervazo@sanden-europe.fr" TargetMode="External"/><Relationship Id="rId47" Type="http://schemas.openxmlformats.org/officeDocument/2006/relationships/hyperlink" Target="mailto:arlette.gregoire@yahoo.fr" TargetMode="External"/><Relationship Id="rId89" Type="http://schemas.openxmlformats.org/officeDocument/2006/relationships/hyperlink" Target="mailto:sebastien.vallee9@wanadoo.fr" TargetMode="External"/><Relationship Id="rId112" Type="http://schemas.openxmlformats.org/officeDocument/2006/relationships/hyperlink" Target="mailto:feinanfei@gmail.com" TargetMode="External"/><Relationship Id="rId154" Type="http://schemas.openxmlformats.org/officeDocument/2006/relationships/hyperlink" Target="mailto:deldream@hotmail.fr" TargetMode="External"/><Relationship Id="rId361" Type="http://schemas.openxmlformats.org/officeDocument/2006/relationships/hyperlink" Target="mailto:poinphil@hotmail.fr" TargetMode="External"/><Relationship Id="rId557" Type="http://schemas.openxmlformats.org/officeDocument/2006/relationships/hyperlink" Target="mailto:delahaie_catie@yahoo.fr" TargetMode="External"/><Relationship Id="rId599" Type="http://schemas.openxmlformats.org/officeDocument/2006/relationships/hyperlink" Target="mailto:recarlier@wanadoo.fr" TargetMode="External"/><Relationship Id="rId764" Type="http://schemas.openxmlformats.org/officeDocument/2006/relationships/hyperlink" Target="mailto:fabien38@hotmail.com" TargetMode="External"/><Relationship Id="rId196" Type="http://schemas.openxmlformats.org/officeDocument/2006/relationships/hyperlink" Target="mailto:nicole.albert.renard@orange.fr" TargetMode="External"/><Relationship Id="rId417" Type="http://schemas.openxmlformats.org/officeDocument/2006/relationships/hyperlink" Target="mailto:scordia.vincent@free.fr" TargetMode="External"/><Relationship Id="rId459" Type="http://schemas.openxmlformats.org/officeDocument/2006/relationships/hyperlink" Target="mailto:staerman@orange.fr" TargetMode="External"/><Relationship Id="rId624" Type="http://schemas.openxmlformats.org/officeDocument/2006/relationships/hyperlink" Target="mailto:1tlebreton@free.fr" TargetMode="External"/><Relationship Id="rId666" Type="http://schemas.openxmlformats.org/officeDocument/2006/relationships/hyperlink" Target="mailto:isafla-jma@orange.fr" TargetMode="External"/><Relationship Id="rId16" Type="http://schemas.openxmlformats.org/officeDocument/2006/relationships/hyperlink" Target="mailto:services.techniques@tinteniac.fr" TargetMode="External"/><Relationship Id="rId221" Type="http://schemas.openxmlformats.org/officeDocument/2006/relationships/hyperlink" Target="mailto:clairehippolyte@gmail.com" TargetMode="External"/><Relationship Id="rId263" Type="http://schemas.openxmlformats.org/officeDocument/2006/relationships/hyperlink" Target="mailto:communedelangaulnay@orange.fr" TargetMode="External"/><Relationship Id="rId319" Type="http://schemas.openxmlformats.org/officeDocument/2006/relationships/hyperlink" Target="mailto:letestunettoyage@sfr.fr" TargetMode="External"/><Relationship Id="rId470" Type="http://schemas.openxmlformats.org/officeDocument/2006/relationships/hyperlink" Target="mailto:louiselavaud@gmail.com" TargetMode="External"/><Relationship Id="rId526" Type="http://schemas.openxmlformats.org/officeDocument/2006/relationships/hyperlink" Target="mailto:stephanemurcier@yahoo.fr" TargetMode="External"/><Relationship Id="rId58" Type="http://schemas.openxmlformats.org/officeDocument/2006/relationships/hyperlink" Target="mailto:raykhh@hotmail.fr" TargetMode="External"/><Relationship Id="rId123" Type="http://schemas.openxmlformats.org/officeDocument/2006/relationships/hyperlink" Target="mailto:madeleine.delannoy@gmail.com" TargetMode="External"/><Relationship Id="rId330" Type="http://schemas.openxmlformats.org/officeDocument/2006/relationships/hyperlink" Target="mailto:pierrick.gatel@dbmail.com" TargetMode="External"/><Relationship Id="rId568" Type="http://schemas.openxmlformats.org/officeDocument/2006/relationships/hyperlink" Target="mailto:florentsarrazin@orange.fr" TargetMode="External"/><Relationship Id="rId733" Type="http://schemas.openxmlformats.org/officeDocument/2006/relationships/hyperlink" Target="mailto:genevieve.grandsire@wanadoo.fr" TargetMode="External"/><Relationship Id="rId775" Type="http://schemas.openxmlformats.org/officeDocument/2006/relationships/hyperlink" Target="mailto:kino35@orange.fr" TargetMode="External"/><Relationship Id="rId165" Type="http://schemas.openxmlformats.org/officeDocument/2006/relationships/hyperlink" Target="mailto:turban.laetitia@bbox.fr" TargetMode="External"/><Relationship Id="rId372" Type="http://schemas.openxmlformats.org/officeDocument/2006/relationships/hyperlink" Target="mailto:diane.collinbesnard@cogir.fr" TargetMode="External"/><Relationship Id="rId428" Type="http://schemas.openxmlformats.org/officeDocument/2006/relationships/hyperlink" Target="mailto:angelique.mallard@dlj-gestion.fr" TargetMode="External"/><Relationship Id="rId635" Type="http://schemas.openxmlformats.org/officeDocument/2006/relationships/hyperlink" Target="mailto:lefeuvrelaurence@yahoo.fr" TargetMode="External"/><Relationship Id="rId677" Type="http://schemas.openxmlformats.org/officeDocument/2006/relationships/hyperlink" Target="mailto:benoitcaron77@gmail.com" TargetMode="External"/><Relationship Id="rId232" Type="http://schemas.openxmlformats.org/officeDocument/2006/relationships/hyperlink" Target="mailto:herrouinserge@yahoo.fr" TargetMode="External"/><Relationship Id="rId274" Type="http://schemas.openxmlformats.org/officeDocument/2006/relationships/hyperlink" Target="mailto:jmeron@laforet.com" TargetMode="External"/><Relationship Id="rId481" Type="http://schemas.openxmlformats.org/officeDocument/2006/relationships/hyperlink" Target="mailto:megero35@gmail.com" TargetMode="External"/><Relationship Id="rId702" Type="http://schemas.openxmlformats.org/officeDocument/2006/relationships/hyperlink" Target="mailto:sim.ecoledemusique@gmail.com" TargetMode="External"/><Relationship Id="rId27" Type="http://schemas.openxmlformats.org/officeDocument/2006/relationships/hyperlink" Target="mailto:claude.goisbeau@wanadoo.fr" TargetMode="External"/><Relationship Id="rId69" Type="http://schemas.openxmlformats.org/officeDocument/2006/relationships/hyperlink" Target="mailto:d.sauvage@bbox.fr" TargetMode="External"/><Relationship Id="rId134" Type="http://schemas.openxmlformats.org/officeDocument/2006/relationships/hyperlink" Target="mailto:stephanerubin@orange.fr" TargetMode="External"/><Relationship Id="rId537" Type="http://schemas.openxmlformats.org/officeDocument/2006/relationships/hyperlink" Target="mailto:jean-julien.lazou@laposte.net" TargetMode="External"/><Relationship Id="rId579" Type="http://schemas.openxmlformats.org/officeDocument/2006/relationships/hyperlink" Target="mailto:pascual.anthony@wanadoo.fr" TargetMode="External"/><Relationship Id="rId744" Type="http://schemas.openxmlformats.org/officeDocument/2006/relationships/hyperlink" Target="mailto:xbarguil@gmail.com" TargetMode="External"/><Relationship Id="rId80" Type="http://schemas.openxmlformats.org/officeDocument/2006/relationships/hyperlink" Target="mailto:vlenoane@stellapatrimoine.fr" TargetMode="External"/><Relationship Id="rId176" Type="http://schemas.openxmlformats.org/officeDocument/2006/relationships/hyperlink" Target="mailto:catherine.sommier@club-internet.fr" TargetMode="External"/><Relationship Id="rId341" Type="http://schemas.openxmlformats.org/officeDocument/2006/relationships/hyperlink" Target="mailto:pnicol@cnr-construction.fr" TargetMode="External"/><Relationship Id="rId383" Type="http://schemas.openxmlformats.org/officeDocument/2006/relationships/hyperlink" Target="mailto:22.lys@laposte.net" TargetMode="External"/><Relationship Id="rId439" Type="http://schemas.openxmlformats.org/officeDocument/2006/relationships/hyperlink" Target="mailto:marytravers35@gmail.com" TargetMode="External"/><Relationship Id="rId590" Type="http://schemas.openxmlformats.org/officeDocument/2006/relationships/hyperlink" Target="mailto:contact@mairelesiffs.fr" TargetMode="External"/><Relationship Id="rId604" Type="http://schemas.openxmlformats.org/officeDocument/2006/relationships/hyperlink" Target="mailto:nathalie.carnet@cogir.fr" TargetMode="External"/><Relationship Id="rId646" Type="http://schemas.openxmlformats.org/officeDocument/2006/relationships/hyperlink" Target="mailto:lucien.bodiguel@orange.fr" TargetMode="External"/><Relationship Id="rId201" Type="http://schemas.openxmlformats.org/officeDocument/2006/relationships/hyperlink" Target="mailto:agnes-blaire-nicolas@wanadoo.fr" TargetMode="External"/><Relationship Id="rId243" Type="http://schemas.openxmlformats.org/officeDocument/2006/relationships/hyperlink" Target="mailto:jayson.derrien@orange.fr" TargetMode="External"/><Relationship Id="rId285" Type="http://schemas.openxmlformats.org/officeDocument/2006/relationships/hyperlink" Target="mailto:henri-fortin@wanadoo.fr" TargetMode="External"/><Relationship Id="rId450" Type="http://schemas.openxmlformats.org/officeDocument/2006/relationships/hyperlink" Target="mailto:mordelles@francaiseimmo.fr" TargetMode="External"/><Relationship Id="rId506" Type="http://schemas.openxmlformats.org/officeDocument/2006/relationships/hyperlink" Target="mailto:devis@gebchateaubourg.fr" TargetMode="External"/><Relationship Id="rId688" Type="http://schemas.openxmlformats.org/officeDocument/2006/relationships/hyperlink" Target="mailto:jo.cianci@gmail.com" TargetMode="External"/><Relationship Id="rId38" Type="http://schemas.openxmlformats.org/officeDocument/2006/relationships/hyperlink" Target="mailto:geslin.franco@outlook.fr" TargetMode="External"/><Relationship Id="rId103" Type="http://schemas.openxmlformats.org/officeDocument/2006/relationships/hyperlink" Target="mailto:f.denoual55@gmail.com" TargetMode="External"/><Relationship Id="rId310" Type="http://schemas.openxmlformats.org/officeDocument/2006/relationships/hyperlink" Target="mailto:ludivineguerin@orange.fr" TargetMode="External"/><Relationship Id="rId492" Type="http://schemas.openxmlformats.org/officeDocument/2006/relationships/hyperlink" Target="mailto:jheuze@outlook.fr" TargetMode="External"/><Relationship Id="rId548" Type="http://schemas.openxmlformats.org/officeDocument/2006/relationships/hyperlink" Target="mailto:bertrand.bouffort@admr35.org" TargetMode="External"/><Relationship Id="rId713" Type="http://schemas.openxmlformats.org/officeDocument/2006/relationships/hyperlink" Target="mailto:bzh_steph@yahoo.fr" TargetMode="External"/><Relationship Id="rId755" Type="http://schemas.openxmlformats.org/officeDocument/2006/relationships/hyperlink" Target="mailto:fabien.mesnil@hotmail.fr" TargetMode="External"/><Relationship Id="rId91" Type="http://schemas.openxmlformats.org/officeDocument/2006/relationships/hyperlink" Target="mailto:bernardeaupauline@hotmail.com" TargetMode="External"/><Relationship Id="rId145" Type="http://schemas.openxmlformats.org/officeDocument/2006/relationships/hyperlink" Target="mailto:daniele.verger@libertysurf.fr" TargetMode="External"/><Relationship Id="rId187" Type="http://schemas.openxmlformats.org/officeDocument/2006/relationships/hyperlink" Target="mailto:gaudez.veronique@orange.fr" TargetMode="External"/><Relationship Id="rId352" Type="http://schemas.openxmlformats.org/officeDocument/2006/relationships/hyperlink" Target="mailto:services.techniques@tinteniac.fr" TargetMode="External"/><Relationship Id="rId394" Type="http://schemas.openxmlformats.org/officeDocument/2006/relationships/hyperlink" Target="mailto:doldebretagne@guyhoquet.com" TargetMode="External"/><Relationship Id="rId408" Type="http://schemas.openxmlformats.org/officeDocument/2006/relationships/hyperlink" Target="mailto:melanie.liegeas@dlj-gestion.fr" TargetMode="External"/><Relationship Id="rId615" Type="http://schemas.openxmlformats.org/officeDocument/2006/relationships/hyperlink" Target="mailto:delphined14@gmail.com" TargetMode="External"/><Relationship Id="rId212" Type="http://schemas.openxmlformats.org/officeDocument/2006/relationships/hyperlink" Target="mailto:romuald.rousselot@orange.fr" TargetMode="External"/><Relationship Id="rId254" Type="http://schemas.openxmlformats.org/officeDocument/2006/relationships/hyperlink" Target="mailto:diane.collinbesnard@cogir.fr" TargetMode="External"/><Relationship Id="rId657" Type="http://schemas.openxmlformats.org/officeDocument/2006/relationships/hyperlink" Target="mailto:benoitcaron77@gmail.com" TargetMode="External"/><Relationship Id="rId699" Type="http://schemas.openxmlformats.org/officeDocument/2006/relationships/hyperlink" Target="mailto:marine.vallee@live.fr" TargetMode="External"/><Relationship Id="rId49" Type="http://schemas.openxmlformats.org/officeDocument/2006/relationships/hyperlink" Target="mailto:verminieredelouest@wanadoo.fr" TargetMode="External"/><Relationship Id="rId114" Type="http://schemas.openxmlformats.org/officeDocument/2006/relationships/hyperlink" Target="mailto:fjourdan2@audencia.com" TargetMode="External"/><Relationship Id="rId296" Type="http://schemas.openxmlformats.org/officeDocument/2006/relationships/hyperlink" Target="mailto:guylegall56@aol.com" TargetMode="External"/><Relationship Id="rId461" Type="http://schemas.openxmlformats.org/officeDocument/2006/relationships/hyperlink" Target="mailto:a-cambarrat@gmail.com" TargetMode="External"/><Relationship Id="rId517" Type="http://schemas.openxmlformats.org/officeDocument/2006/relationships/hyperlink" Target="mailto:amis.rebecca@gmail.com" TargetMode="External"/><Relationship Id="rId559" Type="http://schemas.openxmlformats.org/officeDocument/2006/relationships/hyperlink" Target="mailto:leperchois.thibault@hotmail.fr" TargetMode="External"/><Relationship Id="rId724" Type="http://schemas.openxmlformats.org/officeDocument/2006/relationships/hyperlink" Target="mailto:fa-de@wanadoo.fr" TargetMode="External"/><Relationship Id="rId766" Type="http://schemas.openxmlformats.org/officeDocument/2006/relationships/hyperlink" Target="mailto:chantal.beaulieu@orange.fr" TargetMode="External"/><Relationship Id="rId60" Type="http://schemas.openxmlformats.org/officeDocument/2006/relationships/hyperlink" Target="mailto:herve.barbault@outlook.fr" TargetMode="External"/><Relationship Id="rId156" Type="http://schemas.openxmlformats.org/officeDocument/2006/relationships/hyperlink" Target="mailto:louis.aufranc@bbox.fr" TargetMode="External"/><Relationship Id="rId198" Type="http://schemas.openxmlformats.org/officeDocument/2006/relationships/hyperlink" Target="mailto:sana-rime@hotmail.fr" TargetMode="External"/><Relationship Id="rId321" Type="http://schemas.openxmlformats.org/officeDocument/2006/relationships/hyperlink" Target="mailto:nathalie.carnet@cogir.fr" TargetMode="External"/><Relationship Id="rId363" Type="http://schemas.openxmlformats.org/officeDocument/2006/relationships/hyperlink" Target="mailto:dandag35@hotmail.fr" TargetMode="External"/><Relationship Id="rId419" Type="http://schemas.openxmlformats.org/officeDocument/2006/relationships/hyperlink" Target="mailto:charbonnelbrigitte@gmail.com" TargetMode="External"/><Relationship Id="rId570" Type="http://schemas.openxmlformats.org/officeDocument/2006/relationships/hyperlink" Target="mailto:fabriceboris@yahoo.fr" TargetMode="External"/><Relationship Id="rId626" Type="http://schemas.openxmlformats.org/officeDocument/2006/relationships/hyperlink" Target="mailto:ent.renov@yahoo.fr" TargetMode="External"/><Relationship Id="rId223" Type="http://schemas.openxmlformats.org/officeDocument/2006/relationships/hyperlink" Target="mailto:ylorthiors@hotmail.com" TargetMode="External"/><Relationship Id="rId430" Type="http://schemas.openxmlformats.org/officeDocument/2006/relationships/hyperlink" Target="mailto:charlene.caradec@croix-rouge.fr" TargetMode="External"/><Relationship Id="rId668" Type="http://schemas.openxmlformats.org/officeDocument/2006/relationships/hyperlink" Target="mailto:ent.renov@yahoo.fr" TargetMode="External"/><Relationship Id="rId18" Type="http://schemas.openxmlformats.org/officeDocument/2006/relationships/hyperlink" Target="mailto:albert.cruble@gmail.com" TargetMode="External"/><Relationship Id="rId265" Type="http://schemas.openxmlformats.org/officeDocument/2006/relationships/hyperlink" Target="mailto:thierry.massot@orange.fr" TargetMode="External"/><Relationship Id="rId472" Type="http://schemas.openxmlformats.org/officeDocument/2006/relationships/hyperlink" Target="mailto:p.borie@bbox.fr" TargetMode="External"/><Relationship Id="rId528" Type="http://schemas.openxmlformats.org/officeDocument/2006/relationships/hyperlink" Target="mailto:toniogc@msn.com" TargetMode="External"/><Relationship Id="rId735" Type="http://schemas.openxmlformats.org/officeDocument/2006/relationships/hyperlink" Target="mailto:sylvie.berrez@gmail.com" TargetMode="External"/><Relationship Id="rId125" Type="http://schemas.openxmlformats.org/officeDocument/2006/relationships/hyperlink" Target="mailto:delphine.l.boucher@wanadoo.fr" TargetMode="External"/><Relationship Id="rId167" Type="http://schemas.openxmlformats.org/officeDocument/2006/relationships/hyperlink" Target="mailto:maline.po@gmail.com" TargetMode="External"/><Relationship Id="rId332" Type="http://schemas.openxmlformats.org/officeDocument/2006/relationships/hyperlink" Target="mailto:maxime.pawlowski@hotmail.fr" TargetMode="External"/><Relationship Id="rId374" Type="http://schemas.openxmlformats.org/officeDocument/2006/relationships/hyperlink" Target="mailto:mairie@quebriac.fr" TargetMode="External"/><Relationship Id="rId581" Type="http://schemas.openxmlformats.org/officeDocument/2006/relationships/hyperlink" Target="mailto:culoto-etienne@hotmail.fr" TargetMode="External"/><Relationship Id="rId777" Type="http://schemas.openxmlformats.org/officeDocument/2006/relationships/vmlDrawing" Target="../drawings/vmlDrawing4.vml"/><Relationship Id="rId71" Type="http://schemas.openxmlformats.org/officeDocument/2006/relationships/hyperlink" Target="mailto:joelle.billot@wanadoo.fr" TargetMode="External"/><Relationship Id="rId234" Type="http://schemas.openxmlformats.org/officeDocument/2006/relationships/hyperlink" Target="mailto:myriam-lhermitte@orange.fr" TargetMode="External"/><Relationship Id="rId637" Type="http://schemas.openxmlformats.org/officeDocument/2006/relationships/hyperlink" Target="mailto:tremierjulien@gmail.com" TargetMode="External"/><Relationship Id="rId679" Type="http://schemas.openxmlformats.org/officeDocument/2006/relationships/hyperlink" Target="mailto:cornu.mca@orange.fr" TargetMode="External"/><Relationship Id="rId2" Type="http://schemas.openxmlformats.org/officeDocument/2006/relationships/hyperlink" Target="mailto:b-cam@orange.fr" TargetMode="External"/><Relationship Id="rId29" Type="http://schemas.openxmlformats.org/officeDocument/2006/relationships/hyperlink" Target="mailto:gilles.lebouar@outlook.fr" TargetMode="External"/><Relationship Id="rId276" Type="http://schemas.openxmlformats.org/officeDocument/2006/relationships/hyperlink" Target="mailto:macejosette32@gmail.com" TargetMode="External"/><Relationship Id="rId441" Type="http://schemas.openxmlformats.org/officeDocument/2006/relationships/hyperlink" Target="mailto:nathalie.carnet@cogir.fr" TargetMode="External"/><Relationship Id="rId483" Type="http://schemas.openxmlformats.org/officeDocument/2006/relationships/hyperlink" Target="mailto:ent.renov@yahoo.fr" TargetMode="External"/><Relationship Id="rId539" Type="http://schemas.openxmlformats.org/officeDocument/2006/relationships/hyperlink" Target="mailto:elisabeth.bensignor@yahoo.fr" TargetMode="External"/><Relationship Id="rId690" Type="http://schemas.openxmlformats.org/officeDocument/2006/relationships/hyperlink" Target="mailto:minnablabla@orange.fr" TargetMode="External"/><Relationship Id="rId704" Type="http://schemas.openxmlformats.org/officeDocument/2006/relationships/hyperlink" Target="mailto:courtoisclaudine@orange.fr" TargetMode="External"/><Relationship Id="rId746" Type="http://schemas.openxmlformats.org/officeDocument/2006/relationships/hyperlink" Target="mailto:sylvie@laboratoireprevost.fr" TargetMode="External"/><Relationship Id="rId40" Type="http://schemas.openxmlformats.org/officeDocument/2006/relationships/hyperlink" Target="mailto:s.lebreton@slbpharma.com" TargetMode="External"/><Relationship Id="rId136" Type="http://schemas.openxmlformats.org/officeDocument/2006/relationships/hyperlink" Target="mailto:patricia.leygue@laposte.net" TargetMode="External"/><Relationship Id="rId178" Type="http://schemas.openxmlformats.org/officeDocument/2006/relationships/hyperlink" Target="mailto:sylvieletoumelin@orange.fr" TargetMode="External"/><Relationship Id="rId301" Type="http://schemas.openxmlformats.org/officeDocument/2006/relationships/hyperlink" Target="mailto:samuel.picquet@live.fr" TargetMode="External"/><Relationship Id="rId343" Type="http://schemas.openxmlformats.org/officeDocument/2006/relationships/hyperlink" Target="mailto:catherinef66@laposte.net" TargetMode="External"/><Relationship Id="rId550" Type="http://schemas.openxmlformats.org/officeDocument/2006/relationships/hyperlink" Target="mailto:gbertin@vygon.com" TargetMode="External"/><Relationship Id="rId82" Type="http://schemas.openxmlformats.org/officeDocument/2006/relationships/hyperlink" Target="mailto:mairie-labaussaine@wanadoo.fr" TargetMode="External"/><Relationship Id="rId203" Type="http://schemas.openxmlformats.org/officeDocument/2006/relationships/hyperlink" Target="mailto:lvito313@gmail.fr" TargetMode="External"/><Relationship Id="rId385" Type="http://schemas.openxmlformats.org/officeDocument/2006/relationships/hyperlink" Target="mailto:cppollet@free.fr" TargetMode="External"/><Relationship Id="rId592" Type="http://schemas.openxmlformats.org/officeDocument/2006/relationships/hyperlink" Target="mailto:tenier.avocate@hotmail.fr" TargetMode="External"/><Relationship Id="rId606" Type="http://schemas.openxmlformats.org/officeDocument/2006/relationships/hyperlink" Target="mailto:james-alain@hotmail.com" TargetMode="External"/><Relationship Id="rId648" Type="http://schemas.openxmlformats.org/officeDocument/2006/relationships/hyperlink" Target="mailto:emilie.bouteaud@gmail.com" TargetMode="External"/><Relationship Id="rId245" Type="http://schemas.openxmlformats.org/officeDocument/2006/relationships/hyperlink" Target="mailto:service.maintenance@ehpad-tint&#233;niac.fr" TargetMode="External"/><Relationship Id="rId287" Type="http://schemas.openxmlformats.org/officeDocument/2006/relationships/hyperlink" Target="mailto:sarah.denisot@orange.fr" TargetMode="External"/><Relationship Id="rId410" Type="http://schemas.openxmlformats.org/officeDocument/2006/relationships/hyperlink" Target="mailto:monique_thouv@yahoo.fr" TargetMode="External"/><Relationship Id="rId452" Type="http://schemas.openxmlformats.org/officeDocument/2006/relationships/hyperlink" Target="mailto:hignard.catherine@orange.fr" TargetMode="External"/><Relationship Id="rId494" Type="http://schemas.openxmlformats.org/officeDocument/2006/relationships/hyperlink" Target="mailto:f.monnier@entreprise-geffroy.fr" TargetMode="External"/><Relationship Id="rId508" Type="http://schemas.openxmlformats.org/officeDocument/2006/relationships/hyperlink" Target="mailto:jacquelinebourgeois@ymail.com" TargetMode="External"/><Relationship Id="rId715" Type="http://schemas.openxmlformats.org/officeDocument/2006/relationships/hyperlink" Target="mailto:michel.monnerais@aliceadsl.fr" TargetMode="External"/><Relationship Id="rId105" Type="http://schemas.openxmlformats.org/officeDocument/2006/relationships/hyperlink" Target="mailto:rdelachaume@ayming.com" TargetMode="External"/><Relationship Id="rId147" Type="http://schemas.openxmlformats.org/officeDocument/2006/relationships/hyperlink" Target="mailto:steph.douzals@gmail.com" TargetMode="External"/><Relationship Id="rId312" Type="http://schemas.openxmlformats.org/officeDocument/2006/relationships/hyperlink" Target="mailto:lebreton.jean-michel@orange.fr" TargetMode="External"/><Relationship Id="rId354" Type="http://schemas.openxmlformats.org/officeDocument/2006/relationships/hyperlink" Target="mailto:bruno.chams@cogir.fr" TargetMode="External"/><Relationship Id="rId757" Type="http://schemas.openxmlformats.org/officeDocument/2006/relationships/hyperlink" Target="mailto:wathiere35phone@gmail.com" TargetMode="External"/><Relationship Id="rId51" Type="http://schemas.openxmlformats.org/officeDocument/2006/relationships/hyperlink" Target="mailto:carine.gosse@wanadoo.fr" TargetMode="External"/><Relationship Id="rId93" Type="http://schemas.openxmlformats.org/officeDocument/2006/relationships/hyperlink" Target="mailto:guerinjerom@gmail.com" TargetMode="External"/><Relationship Id="rId189" Type="http://schemas.openxmlformats.org/officeDocument/2006/relationships/hyperlink" Target="mailto:olivierlemonnier35@gmail.com" TargetMode="External"/><Relationship Id="rId396" Type="http://schemas.openxmlformats.org/officeDocument/2006/relationships/hyperlink" Target="mailto:angelique.mallard@dlj-gestion.fr" TargetMode="External"/><Relationship Id="rId561" Type="http://schemas.openxmlformats.org/officeDocument/2006/relationships/hyperlink" Target="mailto:asbertrand@35@gmail.com" TargetMode="External"/><Relationship Id="rId617" Type="http://schemas.openxmlformats.org/officeDocument/2006/relationships/hyperlink" Target="mailto:fcj.chopin@orange.fr" TargetMode="External"/><Relationship Id="rId659" Type="http://schemas.openxmlformats.org/officeDocument/2006/relationships/hyperlink" Target="mailto:gernigondidier@gmail.com" TargetMode="External"/><Relationship Id="rId214" Type="http://schemas.openxmlformats.org/officeDocument/2006/relationships/hyperlink" Target="mailto:jeanyves.girard35@gmail.com" TargetMode="External"/><Relationship Id="rId256" Type="http://schemas.openxmlformats.org/officeDocument/2006/relationships/hyperlink" Target="mailto:bellamy.anne@neuf.fr" TargetMode="External"/><Relationship Id="rId298" Type="http://schemas.openxmlformats.org/officeDocument/2006/relationships/hyperlink" Target="mailto:guylegall56@aol.com" TargetMode="External"/><Relationship Id="rId421" Type="http://schemas.openxmlformats.org/officeDocument/2006/relationships/hyperlink" Target="mailto:mehari.gr@gmail.com" TargetMode="External"/><Relationship Id="rId463" Type="http://schemas.openxmlformats.org/officeDocument/2006/relationships/hyperlink" Target="mailto:soallais@hotmail.fr" TargetMode="External"/><Relationship Id="rId519" Type="http://schemas.openxmlformats.org/officeDocument/2006/relationships/hyperlink" Target="mailto:m.vaugeois.aftec@gmail.com" TargetMode="External"/><Relationship Id="rId670" Type="http://schemas.openxmlformats.org/officeDocument/2006/relationships/hyperlink" Target="mailto:schusss@gmail.com" TargetMode="External"/><Relationship Id="rId116" Type="http://schemas.openxmlformats.org/officeDocument/2006/relationships/hyperlink" Target="mailto:eguillemer@yhaoo.fr" TargetMode="External"/><Relationship Id="rId158" Type="http://schemas.openxmlformats.org/officeDocument/2006/relationships/hyperlink" Target="mailto:lebreton.spir@orange.fr" TargetMode="External"/><Relationship Id="rId323" Type="http://schemas.openxmlformats.org/officeDocument/2006/relationships/hyperlink" Target="mailto:lescoat.gerard@neuf.fr" TargetMode="External"/><Relationship Id="rId530" Type="http://schemas.openxmlformats.org/officeDocument/2006/relationships/hyperlink" Target="mailto:evelyne.labeau@dlj-gestion.fr" TargetMode="External"/><Relationship Id="rId726" Type="http://schemas.openxmlformats.org/officeDocument/2006/relationships/hyperlink" Target="mailto:anthony.pellan@gmail.com" TargetMode="External"/><Relationship Id="rId768" Type="http://schemas.openxmlformats.org/officeDocument/2006/relationships/hyperlink" Target="mailto:marylise.houitte@orange.fr" TargetMode="External"/><Relationship Id="rId20" Type="http://schemas.openxmlformats.org/officeDocument/2006/relationships/hyperlink" Target="mailto:jean.heuze086@orange.fr" TargetMode="External"/><Relationship Id="rId62" Type="http://schemas.openxmlformats.org/officeDocument/2006/relationships/hyperlink" Target="mailto:nadia.lambert35190@laposte.net" TargetMode="External"/><Relationship Id="rId365" Type="http://schemas.openxmlformats.org/officeDocument/2006/relationships/hyperlink" Target="mailto:diane.collinbesnard@cogir.fr" TargetMode="External"/><Relationship Id="rId572" Type="http://schemas.openxmlformats.org/officeDocument/2006/relationships/hyperlink" Target="mailto:florentsarrazin@orange.fr" TargetMode="External"/><Relationship Id="rId628" Type="http://schemas.openxmlformats.org/officeDocument/2006/relationships/hyperlink" Target="mailto:lpcgautier@gmail.com" TargetMode="External"/><Relationship Id="rId225" Type="http://schemas.openxmlformats.org/officeDocument/2006/relationships/hyperlink" Target="mailto:cyril.erisse@domicile-clean.fr" TargetMode="External"/><Relationship Id="rId267" Type="http://schemas.openxmlformats.org/officeDocument/2006/relationships/hyperlink" Target="mailto:ermaillard@maillard-maillard.com" TargetMode="External"/><Relationship Id="rId432" Type="http://schemas.openxmlformats.org/officeDocument/2006/relationships/hyperlink" Target="mailto:sjchandi@gmail.com" TargetMode="External"/><Relationship Id="rId474" Type="http://schemas.openxmlformats.org/officeDocument/2006/relationships/hyperlink" Target="mailto:annick.gaillard4@wanadoo.fr" TargetMode="External"/><Relationship Id="rId127" Type="http://schemas.openxmlformats.org/officeDocument/2006/relationships/hyperlink" Target="mailto:verobou80@hotmail.fr" TargetMode="External"/><Relationship Id="rId681" Type="http://schemas.openxmlformats.org/officeDocument/2006/relationships/hyperlink" Target="mailto:pepettechrystelle@yahoo.com" TargetMode="External"/><Relationship Id="rId737" Type="http://schemas.openxmlformats.org/officeDocument/2006/relationships/hyperlink" Target="mailto:mesheut.daniel@orange.fr" TargetMode="External"/><Relationship Id="rId31" Type="http://schemas.openxmlformats.org/officeDocument/2006/relationships/hyperlink" Target="mailto:rochefort.louis@orange.fr" TargetMode="External"/><Relationship Id="rId73" Type="http://schemas.openxmlformats.org/officeDocument/2006/relationships/hyperlink" Target="mailto:reventerennes@pigeaultimmobilier.fr" TargetMode="External"/><Relationship Id="rId169" Type="http://schemas.openxmlformats.org/officeDocument/2006/relationships/hyperlink" Target="mailto:marcelbonnier@sfr.fr" TargetMode="External"/><Relationship Id="rId334" Type="http://schemas.openxmlformats.org/officeDocument/2006/relationships/hyperlink" Target="mailto:ocmtoiture@gmail.com" TargetMode="External"/><Relationship Id="rId376" Type="http://schemas.openxmlformats.org/officeDocument/2006/relationships/hyperlink" Target="mailto:direction@scbudet.fr" TargetMode="External"/><Relationship Id="rId541" Type="http://schemas.openxmlformats.org/officeDocument/2006/relationships/hyperlink" Target="mailto:jeanmarieoumme.lhelias@]sfr.fr" TargetMode="External"/><Relationship Id="rId583" Type="http://schemas.openxmlformats.org/officeDocument/2006/relationships/hyperlink" Target="mailto:razurel2@wanadoo.fr" TargetMode="External"/><Relationship Id="rId639" Type="http://schemas.openxmlformats.org/officeDocument/2006/relationships/hyperlink" Target="mailto:beatrice.ravaud@orange.fr" TargetMode="External"/><Relationship Id="rId4" Type="http://schemas.openxmlformats.org/officeDocument/2006/relationships/hyperlink" Target="mailto:contact@rezolution.info" TargetMode="External"/><Relationship Id="rId180" Type="http://schemas.openxmlformats.org/officeDocument/2006/relationships/hyperlink" Target="mailto:camille.belzic@cogir.fr" TargetMode="External"/><Relationship Id="rId236" Type="http://schemas.openxmlformats.org/officeDocument/2006/relationships/hyperlink" Target="mailto:c.vaudry@bretagneromantique.fr" TargetMode="External"/><Relationship Id="rId278" Type="http://schemas.openxmlformats.org/officeDocument/2006/relationships/hyperlink" Target="mailto:estelleduflos@gmail.com" TargetMode="External"/><Relationship Id="rId401" Type="http://schemas.openxmlformats.org/officeDocument/2006/relationships/hyperlink" Target="mailto:jmb.dj.bzh@gmail.com" TargetMode="External"/><Relationship Id="rId443" Type="http://schemas.openxmlformats.org/officeDocument/2006/relationships/hyperlink" Target="mailto:bruno.chams@cogir.fr" TargetMode="External"/><Relationship Id="rId650" Type="http://schemas.openxmlformats.org/officeDocument/2006/relationships/hyperlink" Target="mailto:vincent@trait-union.bzh" TargetMode="External"/><Relationship Id="rId303" Type="http://schemas.openxmlformats.org/officeDocument/2006/relationships/hyperlink" Target="mailto:annaelle.kerherve@gmail.com" TargetMode="External"/><Relationship Id="rId485" Type="http://schemas.openxmlformats.org/officeDocument/2006/relationships/hyperlink" Target="mailto:diane.collinbesnard@cogir.fr" TargetMode="External"/><Relationship Id="rId692" Type="http://schemas.openxmlformats.org/officeDocument/2006/relationships/hyperlink" Target="mailto:pierre.eyzop@gmail.com" TargetMode="External"/><Relationship Id="rId706" Type="http://schemas.openxmlformats.org/officeDocument/2006/relationships/hyperlink" Target="mailto:halveque@gmx.fr" TargetMode="External"/><Relationship Id="rId748" Type="http://schemas.openxmlformats.org/officeDocument/2006/relationships/hyperlink" Target="mailto:hautin@wanadoo.fr" TargetMode="External"/><Relationship Id="rId42" Type="http://schemas.openxmlformats.org/officeDocument/2006/relationships/hyperlink" Target="mailto:leonmahe@orange.fr" TargetMode="External"/><Relationship Id="rId84" Type="http://schemas.openxmlformats.org/officeDocument/2006/relationships/hyperlink" Target="mailto:lafayette87@orange.fr" TargetMode="External"/><Relationship Id="rId138" Type="http://schemas.openxmlformats.org/officeDocument/2006/relationships/hyperlink" Target="mailto:gregory.lacombe74@hotmail.com" TargetMode="External"/><Relationship Id="rId345" Type="http://schemas.openxmlformats.org/officeDocument/2006/relationships/hyperlink" Target="mailto:frederic.chappee01@gmail.com" TargetMode="External"/><Relationship Id="rId387" Type="http://schemas.openxmlformats.org/officeDocument/2006/relationships/hyperlink" Target="mailto:jp35200@hotmail.fr" TargetMode="External"/><Relationship Id="rId510" Type="http://schemas.openxmlformats.org/officeDocument/2006/relationships/hyperlink" Target="mailto:moisebarnd@outlook.fr" TargetMode="External"/><Relationship Id="rId552" Type="http://schemas.openxmlformats.org/officeDocument/2006/relationships/hyperlink" Target="mailto:i_kerber@yahoo.fr" TargetMode="External"/><Relationship Id="rId594" Type="http://schemas.openxmlformats.org/officeDocument/2006/relationships/hyperlink" Target="mailto:direction@scbudet.fr" TargetMode="External"/><Relationship Id="rId608" Type="http://schemas.openxmlformats.org/officeDocument/2006/relationships/hyperlink" Target="mailto:m.lancigu@gmail.com" TargetMode="External"/><Relationship Id="rId191" Type="http://schemas.openxmlformats.org/officeDocument/2006/relationships/hyperlink" Target="mailto:brigitte.boguais@orange.fr" TargetMode="External"/><Relationship Id="rId205" Type="http://schemas.openxmlformats.org/officeDocument/2006/relationships/hyperlink" Target="mailto:bernard.levitaoux@orange.fr" TargetMode="External"/><Relationship Id="rId247" Type="http://schemas.openxmlformats.org/officeDocument/2006/relationships/hyperlink" Target="mailto:pm.houillot@cegetel.net" TargetMode="External"/><Relationship Id="rId412" Type="http://schemas.openxmlformats.org/officeDocument/2006/relationships/hyperlink" Target="mailto:patrick.dragon@orange.fr" TargetMode="External"/><Relationship Id="rId107" Type="http://schemas.openxmlformats.org/officeDocument/2006/relationships/hyperlink" Target="mailto:albert.cruble@gmail.com" TargetMode="External"/><Relationship Id="rId289" Type="http://schemas.openxmlformats.org/officeDocument/2006/relationships/hyperlink" Target="mailto:sylvie.porte@gmail.com" TargetMode="External"/><Relationship Id="rId454" Type="http://schemas.openxmlformats.org/officeDocument/2006/relationships/hyperlink" Target="mailto:jpaul43006@gmail.com" TargetMode="External"/><Relationship Id="rId496" Type="http://schemas.openxmlformats.org/officeDocument/2006/relationships/hyperlink" Target="mailto:robert.gregoire1762@gmail.com" TargetMode="External"/><Relationship Id="rId661" Type="http://schemas.openxmlformats.org/officeDocument/2006/relationships/hyperlink" Target="mailto:antoinewiel@yahoo.fr" TargetMode="External"/><Relationship Id="rId717" Type="http://schemas.openxmlformats.org/officeDocument/2006/relationships/hyperlink" Target="mailto:melanie.renel35@gmail.com" TargetMode="External"/><Relationship Id="rId759" Type="http://schemas.openxmlformats.org/officeDocument/2006/relationships/hyperlink" Target="mailto:letonqueze09solen@gmail.com" TargetMode="External"/><Relationship Id="rId11" Type="http://schemas.openxmlformats.org/officeDocument/2006/relationships/hyperlink" Target="mailto:kermarc.monique@orange.fr" TargetMode="External"/><Relationship Id="rId53" Type="http://schemas.openxmlformats.org/officeDocument/2006/relationships/hyperlink" Target="mailto:agir.lemir@gmail.com" TargetMode="External"/><Relationship Id="rId149" Type="http://schemas.openxmlformats.org/officeDocument/2006/relationships/hyperlink" Target="mailto:fillonneau.emilie@orange.fr" TargetMode="External"/><Relationship Id="rId314" Type="http://schemas.openxmlformats.org/officeDocument/2006/relationships/hyperlink" Target="mailto:priss.gic@orange.fr" TargetMode="External"/><Relationship Id="rId356" Type="http://schemas.openxmlformats.org/officeDocument/2006/relationships/hyperlink" Target="mailto:irene.lefeuvre@gmail.com" TargetMode="External"/><Relationship Id="rId398" Type="http://schemas.openxmlformats.org/officeDocument/2006/relationships/hyperlink" Target="mailto:legallr@neuf.fr" TargetMode="External"/><Relationship Id="rId521" Type="http://schemas.openxmlformats.org/officeDocument/2006/relationships/hyperlink" Target="mailto:ent.renov@yahoo.fr" TargetMode="External"/><Relationship Id="rId563" Type="http://schemas.openxmlformats.org/officeDocument/2006/relationships/hyperlink" Target="mailto:5352441@agents.allianz.fr" TargetMode="External"/><Relationship Id="rId619" Type="http://schemas.openxmlformats.org/officeDocument/2006/relationships/hyperlink" Target="mailto:masson.erik@gmail.com" TargetMode="External"/><Relationship Id="rId770" Type="http://schemas.openxmlformats.org/officeDocument/2006/relationships/hyperlink" Target="mailto:renaudin.dominiqiueetsandra@neuf.fr" TargetMode="External"/><Relationship Id="rId95" Type="http://schemas.openxmlformats.org/officeDocument/2006/relationships/hyperlink" Target="mailto:anne-francoise.montaron@wanadoo.fr" TargetMode="External"/><Relationship Id="rId160" Type="http://schemas.openxmlformats.org/officeDocument/2006/relationships/hyperlink" Target="mailto:anne-sophie.geffroy@hotmail.fr" TargetMode="External"/><Relationship Id="rId216" Type="http://schemas.openxmlformats.org/officeDocument/2006/relationships/hyperlink" Target="mailto:pascal.delambilly@wanadoo.fr" TargetMode="External"/><Relationship Id="rId423" Type="http://schemas.openxmlformats.org/officeDocument/2006/relationships/hyperlink" Target="mailto:samantha.goudet@gmail.com" TargetMode="External"/><Relationship Id="rId258" Type="http://schemas.openxmlformats.org/officeDocument/2006/relationships/hyperlink" Target="mailto:b-cam@orange.fr" TargetMode="External"/><Relationship Id="rId465" Type="http://schemas.openxmlformats.org/officeDocument/2006/relationships/hyperlink" Target="mailto:jmeron@laforet.com" TargetMode="External"/><Relationship Id="rId630" Type="http://schemas.openxmlformats.org/officeDocument/2006/relationships/hyperlink" Target="mailto:paschrit-otl@hotmail.fr" TargetMode="External"/><Relationship Id="rId672" Type="http://schemas.openxmlformats.org/officeDocument/2006/relationships/hyperlink" Target="mailto:lehegarat.benjamin@hotmail.fr" TargetMode="External"/><Relationship Id="rId728" Type="http://schemas.openxmlformats.org/officeDocument/2006/relationships/hyperlink" Target="mailto:eric-breton-33@hotmail.fr" TargetMode="External"/><Relationship Id="rId22" Type="http://schemas.openxmlformats.org/officeDocument/2006/relationships/hyperlink" Target="mailto:c-briot@orange.fr" TargetMode="External"/><Relationship Id="rId64" Type="http://schemas.openxmlformats.org/officeDocument/2006/relationships/hyperlink" Target="mailto:guillard.yann35@gmail.com" TargetMode="External"/><Relationship Id="rId118" Type="http://schemas.openxmlformats.org/officeDocument/2006/relationships/hyperlink" Target="mailto:ada@appouest.com" TargetMode="External"/><Relationship Id="rId325" Type="http://schemas.openxmlformats.org/officeDocument/2006/relationships/hyperlink" Target="mailto:dominique.vergos@laposte.net" TargetMode="External"/><Relationship Id="rId367" Type="http://schemas.openxmlformats.org/officeDocument/2006/relationships/hyperlink" Target="mailto:alain.zimm.miriam@laposte.net" TargetMode="External"/><Relationship Id="rId532" Type="http://schemas.openxmlformats.org/officeDocument/2006/relationships/hyperlink" Target="mailto:services.techniques@tinteniac.fr" TargetMode="External"/><Relationship Id="rId574" Type="http://schemas.openxmlformats.org/officeDocument/2006/relationships/hyperlink" Target="mailto:contact@mairelesiffs.fr" TargetMode="External"/><Relationship Id="rId171" Type="http://schemas.openxmlformats.org/officeDocument/2006/relationships/hyperlink" Target="mailto:services.techniques@tinteniac.fr" TargetMode="External"/><Relationship Id="rId227" Type="http://schemas.openxmlformats.org/officeDocument/2006/relationships/hyperlink" Target="mailto:k.nabier@orange.fr" TargetMode="External"/><Relationship Id="rId269" Type="http://schemas.openxmlformats.org/officeDocument/2006/relationships/hyperlink" Target="mailto:mordelles@francaiseimmo.fr" TargetMode="External"/><Relationship Id="rId434" Type="http://schemas.openxmlformats.org/officeDocument/2006/relationships/hyperlink" Target="mailto:armelle.lognone@gmail.com" TargetMode="External"/><Relationship Id="rId476" Type="http://schemas.openxmlformats.org/officeDocument/2006/relationships/hyperlink" Target="mailto:morgane.chantrel7@orange.fr" TargetMode="External"/><Relationship Id="rId641" Type="http://schemas.openxmlformats.org/officeDocument/2006/relationships/hyperlink" Target="mailto:mcrecan@aol.com" TargetMode="External"/><Relationship Id="rId683" Type="http://schemas.openxmlformats.org/officeDocument/2006/relationships/hyperlink" Target="mailto:jehan53@outlook.fr" TargetMode="External"/><Relationship Id="rId739" Type="http://schemas.openxmlformats.org/officeDocument/2006/relationships/hyperlink" Target="mailto:bougaultdl@orange.fr" TargetMode="External"/><Relationship Id="rId33" Type="http://schemas.openxmlformats.org/officeDocument/2006/relationships/hyperlink" Target="mailto:marinayannick@wanadoo.fr" TargetMode="External"/><Relationship Id="rId129" Type="http://schemas.openxmlformats.org/officeDocument/2006/relationships/hyperlink" Target="mailto:sophie.caradec@gmail.com" TargetMode="External"/><Relationship Id="rId280" Type="http://schemas.openxmlformats.org/officeDocument/2006/relationships/hyperlink" Target="mailto:sandrinetessier@laposte.net" TargetMode="External"/><Relationship Id="rId336" Type="http://schemas.openxmlformats.org/officeDocument/2006/relationships/hyperlink" Target="mailto:directionjde@gmail.com" TargetMode="External"/><Relationship Id="rId501" Type="http://schemas.openxmlformats.org/officeDocument/2006/relationships/hyperlink" Target="mailto:nanaodin@hotmail.fr" TargetMode="External"/><Relationship Id="rId543" Type="http://schemas.openxmlformats.org/officeDocument/2006/relationships/hyperlink" Target="mailto:annemarie.prechoux@orange.fr" TargetMode="External"/><Relationship Id="rId75" Type="http://schemas.openxmlformats.org/officeDocument/2006/relationships/hyperlink" Target="mailto:s.lebreton@slbpharma.com" TargetMode="External"/><Relationship Id="rId140" Type="http://schemas.openxmlformats.org/officeDocument/2006/relationships/hyperlink" Target="mailto:chanel2604@sfr.fr" TargetMode="External"/><Relationship Id="rId182" Type="http://schemas.openxmlformats.org/officeDocument/2006/relationships/hyperlink" Target="mailto:neoline.rescamp@orange.fr" TargetMode="External"/><Relationship Id="rId378" Type="http://schemas.openxmlformats.org/officeDocument/2006/relationships/hyperlink" Target="mailto:nathalie.dejucq-rainsford@inserm.fr" TargetMode="External"/><Relationship Id="rId403" Type="http://schemas.openxmlformats.org/officeDocument/2006/relationships/hyperlink" Target="mailto:nico.hardy35190@orange.fr" TargetMode="External"/><Relationship Id="rId585" Type="http://schemas.openxmlformats.org/officeDocument/2006/relationships/hyperlink" Target="mailto:rannou.laurent@yahoo.fr" TargetMode="External"/><Relationship Id="rId750" Type="http://schemas.openxmlformats.org/officeDocument/2006/relationships/hyperlink" Target="mailto:gcharbonnier@neuf.fr" TargetMode="External"/><Relationship Id="rId6" Type="http://schemas.openxmlformats.org/officeDocument/2006/relationships/hyperlink" Target="mailto:services.techniques@tinteniac.fr" TargetMode="External"/><Relationship Id="rId238" Type="http://schemas.openxmlformats.org/officeDocument/2006/relationships/hyperlink" Target="mailto:pgeoget@ciap-ouest-rennes.fr" TargetMode="External"/><Relationship Id="rId445" Type="http://schemas.openxmlformats.org/officeDocument/2006/relationships/hyperlink" Target="mailto:simon-roblot@hotmail.fr" TargetMode="External"/><Relationship Id="rId487" Type="http://schemas.openxmlformats.org/officeDocument/2006/relationships/hyperlink" Target="mailto:jb.cornillet@gmail.com" TargetMode="External"/><Relationship Id="rId610" Type="http://schemas.openxmlformats.org/officeDocument/2006/relationships/hyperlink" Target="mailto:jacqueline1.lebreton@sfr.fr" TargetMode="External"/><Relationship Id="rId652" Type="http://schemas.openxmlformats.org/officeDocument/2006/relationships/hyperlink" Target="mailto:sylvain@lahiette.com" TargetMode="External"/><Relationship Id="rId694" Type="http://schemas.openxmlformats.org/officeDocument/2006/relationships/hyperlink" Target="mailto:rst.saintdomineuc@gmail.com" TargetMode="External"/><Relationship Id="rId708" Type="http://schemas.openxmlformats.org/officeDocument/2006/relationships/hyperlink" Target="mailto:yves.strazzieri@gmail.com" TargetMode="External"/><Relationship Id="rId291" Type="http://schemas.openxmlformats.org/officeDocument/2006/relationships/hyperlink" Target="mailto:floize35@hotmail.fr" TargetMode="External"/><Relationship Id="rId305" Type="http://schemas.openxmlformats.org/officeDocument/2006/relationships/hyperlink" Target="mailto:marsylver@wanadoo.fr" TargetMode="External"/><Relationship Id="rId347" Type="http://schemas.openxmlformats.org/officeDocument/2006/relationships/hyperlink" Target="mailto:diane.collinbesnard@cogir.fr" TargetMode="External"/><Relationship Id="rId512" Type="http://schemas.openxmlformats.org/officeDocument/2006/relationships/hyperlink" Target="mailto:gaelacreation@yahoo.fr" TargetMode="External"/><Relationship Id="rId44" Type="http://schemas.openxmlformats.org/officeDocument/2006/relationships/hyperlink" Target="mailto:contact@emergencearchi.fr" TargetMode="External"/><Relationship Id="rId86" Type="http://schemas.openxmlformats.org/officeDocument/2006/relationships/hyperlink" Target="mailto:maryvonnerobert@free.fr" TargetMode="External"/><Relationship Id="rId151" Type="http://schemas.openxmlformats.org/officeDocument/2006/relationships/hyperlink" Target="mailto:afpinault@hotmail.fr" TargetMode="External"/><Relationship Id="rId389" Type="http://schemas.openxmlformats.org/officeDocument/2006/relationships/hyperlink" Target="mailto:lesmonomanies@gmail.com" TargetMode="External"/><Relationship Id="rId554" Type="http://schemas.openxmlformats.org/officeDocument/2006/relationships/hyperlink" Target="mailto:jeanyves.allaire@wanadoo.fr" TargetMode="External"/><Relationship Id="rId596" Type="http://schemas.openxmlformats.org/officeDocument/2006/relationships/hyperlink" Target="mailto:etude@sacrd.com" TargetMode="External"/><Relationship Id="rId761" Type="http://schemas.openxmlformats.org/officeDocument/2006/relationships/hyperlink" Target="mailto:mariedamour@msn.com" TargetMode="External"/><Relationship Id="rId193" Type="http://schemas.openxmlformats.org/officeDocument/2006/relationships/hyperlink" Target="mailto:flore.kgt@gmail.com" TargetMode="External"/><Relationship Id="rId207" Type="http://schemas.openxmlformats.org/officeDocument/2006/relationships/hyperlink" Target="mailto:virginie.lagabbe@yrnet.com" TargetMode="External"/><Relationship Id="rId249" Type="http://schemas.openxmlformats.org/officeDocument/2006/relationships/hyperlink" Target="mailto:rochefort.louis@orange.fr" TargetMode="External"/><Relationship Id="rId414" Type="http://schemas.openxmlformats.org/officeDocument/2006/relationships/hyperlink" Target="mailto:patagriffe@hotmail.fr" TargetMode="External"/><Relationship Id="rId456" Type="http://schemas.openxmlformats.org/officeDocument/2006/relationships/hyperlink" Target="mailto:angelique.mallard@dlj-gestion.fr" TargetMode="External"/><Relationship Id="rId498" Type="http://schemas.openxmlformats.org/officeDocument/2006/relationships/hyperlink" Target="mailto:danielle.lagroue@gmail.com" TargetMode="External"/><Relationship Id="rId621" Type="http://schemas.openxmlformats.org/officeDocument/2006/relationships/hyperlink" Target="mailto:rodriguez.thom4s@gmail.com" TargetMode="External"/><Relationship Id="rId663" Type="http://schemas.openxmlformats.org/officeDocument/2006/relationships/hyperlink" Target="mailto:malada@wanadoo.fr" TargetMode="External"/><Relationship Id="rId13" Type="http://schemas.openxmlformats.org/officeDocument/2006/relationships/hyperlink" Target="mailto:jerome.glory@glory-injectionplastique.fr" TargetMode="External"/><Relationship Id="rId109" Type="http://schemas.openxmlformats.org/officeDocument/2006/relationships/hyperlink" Target="mailto:ada@appouest.com" TargetMode="External"/><Relationship Id="rId260" Type="http://schemas.openxmlformats.org/officeDocument/2006/relationships/hyperlink" Target="mailto:boosbebetou@yahoo.fr" TargetMode="External"/><Relationship Id="rId316" Type="http://schemas.openxmlformats.org/officeDocument/2006/relationships/hyperlink" Target="mailto:nathalie.carnet@cogir.fr" TargetMode="External"/><Relationship Id="rId523" Type="http://schemas.openxmlformats.org/officeDocument/2006/relationships/hyperlink" Target="mailto:maud.tixier@gmail.com" TargetMode="External"/><Relationship Id="rId719" Type="http://schemas.openxmlformats.org/officeDocument/2006/relationships/hyperlink" Target="mailto:s.gaonach@ch-cancale.fr" TargetMode="External"/><Relationship Id="rId55" Type="http://schemas.openxmlformats.org/officeDocument/2006/relationships/hyperlink" Target="mailto:s.lebreton@slbpharma.com" TargetMode="External"/><Relationship Id="rId97" Type="http://schemas.openxmlformats.org/officeDocument/2006/relationships/hyperlink" Target="mailto:courtois_david@hotmail.com" TargetMode="External"/><Relationship Id="rId120" Type="http://schemas.openxmlformats.org/officeDocument/2006/relationships/hyperlink" Target="mailto:benjamin_piel@orange.fr" TargetMode="External"/><Relationship Id="rId358" Type="http://schemas.openxmlformats.org/officeDocument/2006/relationships/hyperlink" Target="mailto:fconan35@gmail.com" TargetMode="External"/><Relationship Id="rId565" Type="http://schemas.openxmlformats.org/officeDocument/2006/relationships/hyperlink" Target="mailto:stephlor35@gmail.com" TargetMode="External"/><Relationship Id="rId730" Type="http://schemas.openxmlformats.org/officeDocument/2006/relationships/hyperlink" Target="mailto:alg350@hotmail.fr" TargetMode="External"/><Relationship Id="rId772" Type="http://schemas.openxmlformats.org/officeDocument/2006/relationships/hyperlink" Target="mailto:danieletlise@gmail.com" TargetMode="External"/><Relationship Id="rId162" Type="http://schemas.openxmlformats.org/officeDocument/2006/relationships/hyperlink" Target="mailto:mairie.saint-thual@wanadoo.fr" TargetMode="External"/><Relationship Id="rId218" Type="http://schemas.openxmlformats.org/officeDocument/2006/relationships/hyperlink" Target="mailto:dj.ricard@orange.fr" TargetMode="External"/><Relationship Id="rId425" Type="http://schemas.openxmlformats.org/officeDocument/2006/relationships/hyperlink" Target="mailto:ludo_pace@hotmail.fr" TargetMode="External"/><Relationship Id="rId467" Type="http://schemas.openxmlformats.org/officeDocument/2006/relationships/hyperlink" Target="mailto:ent.renov@yahoo.fr" TargetMode="External"/><Relationship Id="rId632" Type="http://schemas.openxmlformats.org/officeDocument/2006/relationships/hyperlink" Target="mailto:mordelles@francaiseimmo.fr" TargetMode="External"/><Relationship Id="rId271" Type="http://schemas.openxmlformats.org/officeDocument/2006/relationships/hyperlink" Target="mailto:so.augereau@laposte.net" TargetMode="External"/><Relationship Id="rId674" Type="http://schemas.openxmlformats.org/officeDocument/2006/relationships/hyperlink" Target="mailto:galondelphine@gmail.com" TargetMode="External"/><Relationship Id="rId24" Type="http://schemas.openxmlformats.org/officeDocument/2006/relationships/hyperlink" Target="mailto:albert.cruble@gmail.com" TargetMode="External"/><Relationship Id="rId66" Type="http://schemas.openxmlformats.org/officeDocument/2006/relationships/hyperlink" Target="mailto:c.daniel@sncf.fr" TargetMode="External"/><Relationship Id="rId131" Type="http://schemas.openxmlformats.org/officeDocument/2006/relationships/hyperlink" Target="mailto:georges.dumas3@orange.fr" TargetMode="External"/><Relationship Id="rId327" Type="http://schemas.openxmlformats.org/officeDocument/2006/relationships/hyperlink" Target="mailto:maryseotti@hotmail.fr" TargetMode="External"/><Relationship Id="rId369" Type="http://schemas.openxmlformats.org/officeDocument/2006/relationships/hyperlink" Target="mailto:alain.debock@hotmail.fr" TargetMode="External"/><Relationship Id="rId534" Type="http://schemas.openxmlformats.org/officeDocument/2006/relationships/hyperlink" Target="mailto:franck.vallier@sfr.fr" TargetMode="External"/><Relationship Id="rId576" Type="http://schemas.openxmlformats.org/officeDocument/2006/relationships/hyperlink" Target="mailto:ent.renov@yahoo.fr" TargetMode="External"/><Relationship Id="rId741" Type="http://schemas.openxmlformats.org/officeDocument/2006/relationships/hyperlink" Target="mailto:fredcouvert@gmail.com" TargetMode="External"/><Relationship Id="rId173" Type="http://schemas.openxmlformats.org/officeDocument/2006/relationships/hyperlink" Target="mailto:rennestherese@francaiseimmo.fr" TargetMode="External"/><Relationship Id="rId229" Type="http://schemas.openxmlformats.org/officeDocument/2006/relationships/hyperlink" Target="mailto:bernard.garin@gmail.com" TargetMode="External"/><Relationship Id="rId380" Type="http://schemas.openxmlformats.org/officeDocument/2006/relationships/hyperlink" Target="mailto:p.riva@orange.fr" TargetMode="External"/><Relationship Id="rId436" Type="http://schemas.openxmlformats.org/officeDocument/2006/relationships/hyperlink" Target="mailto:bernard.levitaoux@orange.fr" TargetMode="External"/><Relationship Id="rId601" Type="http://schemas.openxmlformats.org/officeDocument/2006/relationships/hyperlink" Target="mailto:d.delourme@lefeuvresyndic.fr" TargetMode="External"/><Relationship Id="rId643" Type="http://schemas.openxmlformats.org/officeDocument/2006/relationships/hyperlink" Target="mailto:ent.renov@yahoo.fr" TargetMode="External"/><Relationship Id="rId240" Type="http://schemas.openxmlformats.org/officeDocument/2006/relationships/hyperlink" Target="mailto:js.delahaye@gmail.com" TargetMode="External"/><Relationship Id="rId478" Type="http://schemas.openxmlformats.org/officeDocument/2006/relationships/hyperlink" Target="mailto:mairie.saintsymphorien@orange.fr" TargetMode="External"/><Relationship Id="rId685" Type="http://schemas.openxmlformats.org/officeDocument/2006/relationships/hyperlink" Target="mailto:patdav-colin@orange.fr" TargetMode="External"/><Relationship Id="rId35" Type="http://schemas.openxmlformats.org/officeDocument/2006/relationships/hyperlink" Target="mailto:janviermartin8478@gmail.com" TargetMode="External"/><Relationship Id="rId77" Type="http://schemas.openxmlformats.org/officeDocument/2006/relationships/hyperlink" Target="mailto:dubourg.yannick@orange.fr" TargetMode="External"/><Relationship Id="rId100" Type="http://schemas.openxmlformats.org/officeDocument/2006/relationships/hyperlink" Target="mailto:laurent_guirriec@yahoo.fr" TargetMode="External"/><Relationship Id="rId282" Type="http://schemas.openxmlformats.org/officeDocument/2006/relationships/hyperlink" Target="mailto:daniel.briot@outlook.fr" TargetMode="External"/><Relationship Id="rId338" Type="http://schemas.openxmlformats.org/officeDocument/2006/relationships/hyperlink" Target="mailto:lamascotte@sfr.fr" TargetMode="External"/><Relationship Id="rId503" Type="http://schemas.openxmlformats.org/officeDocument/2006/relationships/hyperlink" Target="mailto:lilijo59@hotmail.fr" TargetMode="External"/><Relationship Id="rId545" Type="http://schemas.openxmlformats.org/officeDocument/2006/relationships/hyperlink" Target="mailto:cecilia.touffet@dlj-gestion.fr" TargetMode="External"/><Relationship Id="rId587" Type="http://schemas.openxmlformats.org/officeDocument/2006/relationships/hyperlink" Target="mailto:ent.renov@yahoo.fr" TargetMode="External"/><Relationship Id="rId710" Type="http://schemas.openxmlformats.org/officeDocument/2006/relationships/hyperlink" Target="mailto:masson.erik@gmail.com" TargetMode="External"/><Relationship Id="rId752" Type="http://schemas.openxmlformats.org/officeDocument/2006/relationships/hyperlink" Target="mailto:samuel_davy@hotmail.com" TargetMode="External"/><Relationship Id="rId8" Type="http://schemas.openxmlformats.org/officeDocument/2006/relationships/hyperlink" Target="mailto:rdoussal@orange.fr" TargetMode="External"/><Relationship Id="rId142" Type="http://schemas.openxmlformats.org/officeDocument/2006/relationships/hyperlink" Target="mailto:nathalie.carnet@cogir.fr" TargetMode="External"/><Relationship Id="rId184" Type="http://schemas.openxmlformats.org/officeDocument/2006/relationships/hyperlink" Target="mailto:desfroux.patrice@orange.fr" TargetMode="External"/><Relationship Id="rId391" Type="http://schemas.openxmlformats.org/officeDocument/2006/relationships/hyperlink" Target="mailto:gaetan.hardy@atlasexport.com" TargetMode="External"/><Relationship Id="rId405" Type="http://schemas.openxmlformats.org/officeDocument/2006/relationships/hyperlink" Target="mailto:contact@mairelesiffs.fr" TargetMode="External"/><Relationship Id="rId447" Type="http://schemas.openxmlformats.org/officeDocument/2006/relationships/hyperlink" Target="mailto:edelineliff@hotmail.fr" TargetMode="External"/><Relationship Id="rId612" Type="http://schemas.openxmlformats.org/officeDocument/2006/relationships/hyperlink" Target="mailto:jonathan.georges@hotmail.fr" TargetMode="External"/><Relationship Id="rId251" Type="http://schemas.openxmlformats.org/officeDocument/2006/relationships/hyperlink" Target="mailto:v.joubay@free.fr" TargetMode="External"/><Relationship Id="rId489" Type="http://schemas.openxmlformats.org/officeDocument/2006/relationships/hyperlink" Target="mailto:mhhignard@hotmail.com" TargetMode="External"/><Relationship Id="rId654" Type="http://schemas.openxmlformats.org/officeDocument/2006/relationships/hyperlink" Target="mailto:o.feuillerat@gmail.com" TargetMode="External"/><Relationship Id="rId696" Type="http://schemas.openxmlformats.org/officeDocument/2006/relationships/hyperlink" Target="mailto:mathilde.saint-jalme@hotmail.fr" TargetMode="External"/><Relationship Id="rId46" Type="http://schemas.openxmlformats.org/officeDocument/2006/relationships/hyperlink" Target="mailto:arlette.gregoire@yahoo.fr" TargetMode="External"/><Relationship Id="rId293" Type="http://schemas.openxmlformats.org/officeDocument/2006/relationships/hyperlink" Target="mailto:dol-bretagne@laforet.com" TargetMode="External"/><Relationship Id="rId307" Type="http://schemas.openxmlformats.org/officeDocument/2006/relationships/hyperlink" Target="mailto:claude.chaubo@laposte.net" TargetMode="External"/><Relationship Id="rId349" Type="http://schemas.openxmlformats.org/officeDocument/2006/relationships/hyperlink" Target="mailto:jlucprovost@gmail.com" TargetMode="External"/><Relationship Id="rId514" Type="http://schemas.openxmlformats.org/officeDocument/2006/relationships/hyperlink" Target="mailto:francois.henri.bara@gmail.com" TargetMode="External"/><Relationship Id="rId556" Type="http://schemas.openxmlformats.org/officeDocument/2006/relationships/hyperlink" Target="mailto:delahaie_catie@yahoo.fr" TargetMode="External"/><Relationship Id="rId721" Type="http://schemas.openxmlformats.org/officeDocument/2006/relationships/hyperlink" Target="mailto:leroy.jocelyne@orange.fr" TargetMode="External"/><Relationship Id="rId763" Type="http://schemas.openxmlformats.org/officeDocument/2006/relationships/hyperlink" Target="mailto:fabien38@hotmail.com" TargetMode="External"/><Relationship Id="rId88" Type="http://schemas.openxmlformats.org/officeDocument/2006/relationships/hyperlink" Target="mailto:mireille.denat@orange.fr" TargetMode="External"/><Relationship Id="rId111" Type="http://schemas.openxmlformats.org/officeDocument/2006/relationships/hyperlink" Target="mailto:feinanfei@gmail.com" TargetMode="External"/><Relationship Id="rId153" Type="http://schemas.openxmlformats.org/officeDocument/2006/relationships/hyperlink" Target="mailto:gmontaroup@gmail.com" TargetMode="External"/><Relationship Id="rId195" Type="http://schemas.openxmlformats.org/officeDocument/2006/relationships/hyperlink" Target="mailto:emmanuel.lamoriniere0327@orange.fr" TargetMode="External"/><Relationship Id="rId209" Type="http://schemas.openxmlformats.org/officeDocument/2006/relationships/hyperlink" Target="mailto:denoual.delphine@gmail.com" TargetMode="External"/><Relationship Id="rId360" Type="http://schemas.openxmlformats.org/officeDocument/2006/relationships/hyperlink" Target="mailto:poinphil@hotmail.fr" TargetMode="External"/><Relationship Id="rId416" Type="http://schemas.openxmlformats.org/officeDocument/2006/relationships/hyperlink" Target="mailto:dol@cabinetchateaubriand.com" TargetMode="External"/><Relationship Id="rId598" Type="http://schemas.openxmlformats.org/officeDocument/2006/relationships/hyperlink" Target="mailto:recarlier@wanadoo.fr" TargetMode="External"/><Relationship Id="rId220" Type="http://schemas.openxmlformats.org/officeDocument/2006/relationships/hyperlink" Target="mailto:clairehippolyte@gmail.com" TargetMode="External"/><Relationship Id="rId458" Type="http://schemas.openxmlformats.org/officeDocument/2006/relationships/hyperlink" Target="mailto:staerman@orange.fr" TargetMode="External"/><Relationship Id="rId623" Type="http://schemas.openxmlformats.org/officeDocument/2006/relationships/hyperlink" Target="mailto:1tlebreton@free.fr" TargetMode="External"/><Relationship Id="rId665" Type="http://schemas.openxmlformats.org/officeDocument/2006/relationships/hyperlink" Target="mailto:sttephane@hotmail.fr" TargetMode="External"/><Relationship Id="rId15" Type="http://schemas.openxmlformats.org/officeDocument/2006/relationships/hyperlink" Target="mailto:services.techniques@tinteniac.fr" TargetMode="External"/><Relationship Id="rId57" Type="http://schemas.openxmlformats.org/officeDocument/2006/relationships/hyperlink" Target="mailto:ent.renov@yahoo.fr" TargetMode="External"/><Relationship Id="rId262" Type="http://schemas.openxmlformats.org/officeDocument/2006/relationships/hyperlink" Target="mailto:communedelangaulnay@orange.fr" TargetMode="External"/><Relationship Id="rId318" Type="http://schemas.openxmlformats.org/officeDocument/2006/relationships/hyperlink" Target="mailto:celine.geffroy@outlook.com" TargetMode="External"/><Relationship Id="rId525" Type="http://schemas.openxmlformats.org/officeDocument/2006/relationships/hyperlink" Target="mailto:mechling8@hotmail.fr" TargetMode="External"/><Relationship Id="rId567" Type="http://schemas.openxmlformats.org/officeDocument/2006/relationships/hyperlink" Target="mailto:florentsarrazin@orange.fr" TargetMode="External"/><Relationship Id="rId732" Type="http://schemas.openxmlformats.org/officeDocument/2006/relationships/hyperlink" Target="mailto:genevieve.grandsire@wanadoo.fr" TargetMode="External"/><Relationship Id="rId99" Type="http://schemas.openxmlformats.org/officeDocument/2006/relationships/hyperlink" Target="mailto:laurent_guirriec@yahoo.fr" TargetMode="External"/><Relationship Id="rId122" Type="http://schemas.openxmlformats.org/officeDocument/2006/relationships/hyperlink" Target="mailto:madeleine.delannoy@gmail.com" TargetMode="External"/><Relationship Id="rId164" Type="http://schemas.openxmlformats.org/officeDocument/2006/relationships/hyperlink" Target="mailto:turban.laetitia@bbox.fr" TargetMode="External"/><Relationship Id="rId371" Type="http://schemas.openxmlformats.org/officeDocument/2006/relationships/hyperlink" Target="mailto:azeline.lecoq@gmail.com" TargetMode="External"/><Relationship Id="rId774" Type="http://schemas.openxmlformats.org/officeDocument/2006/relationships/hyperlink" Target="mailto:odile.le.vern@hotmail.com" TargetMode="External"/><Relationship Id="rId427" Type="http://schemas.openxmlformats.org/officeDocument/2006/relationships/hyperlink" Target="mailto:direction@scbudet.fr" TargetMode="External"/><Relationship Id="rId469" Type="http://schemas.openxmlformats.org/officeDocument/2006/relationships/hyperlink" Target="mailto:fabienne.bricet@free.fr" TargetMode="External"/><Relationship Id="rId634" Type="http://schemas.openxmlformats.org/officeDocument/2006/relationships/hyperlink" Target="mailto:yvon.guede@wanadoo.fr" TargetMode="External"/><Relationship Id="rId676" Type="http://schemas.openxmlformats.org/officeDocument/2006/relationships/hyperlink" Target="mailto:ent.renov@yahoo.fr" TargetMode="External"/><Relationship Id="rId26" Type="http://schemas.openxmlformats.org/officeDocument/2006/relationships/hyperlink" Target="mailto:dm2c.entreprise@gmail.com" TargetMode="External"/><Relationship Id="rId231" Type="http://schemas.openxmlformats.org/officeDocument/2006/relationships/hyperlink" Target="mailto:herrouinserge@yahoo.fr" TargetMode="External"/><Relationship Id="rId273" Type="http://schemas.openxmlformats.org/officeDocument/2006/relationships/hyperlink" Target="mailto:jmeron@laforet.com" TargetMode="External"/><Relationship Id="rId329" Type="http://schemas.openxmlformats.org/officeDocument/2006/relationships/hyperlink" Target="mailto:stephane.lucas79@sfr.fr" TargetMode="External"/><Relationship Id="rId480" Type="http://schemas.openxmlformats.org/officeDocument/2006/relationships/hyperlink" Target="mailto:megero35@gmail.com" TargetMode="External"/><Relationship Id="rId536" Type="http://schemas.openxmlformats.org/officeDocument/2006/relationships/hyperlink" Target="mailto:jean-julien.lazou@laposte.net" TargetMode="External"/><Relationship Id="rId701" Type="http://schemas.openxmlformats.org/officeDocument/2006/relationships/hyperlink" Target="mailto:sim.ecoledemusique@gmail.com" TargetMode="External"/><Relationship Id="rId68" Type="http://schemas.openxmlformats.org/officeDocument/2006/relationships/hyperlink" Target="mailto:combourg@cabinetchateaubriand.com" TargetMode="External"/><Relationship Id="rId133" Type="http://schemas.openxmlformats.org/officeDocument/2006/relationships/hyperlink" Target="mailto:babazula.bar@gmail.com" TargetMode="External"/><Relationship Id="rId175" Type="http://schemas.openxmlformats.org/officeDocument/2006/relationships/hyperlink" Target="mailto:ann.renault@laposte.net" TargetMode="External"/><Relationship Id="rId340" Type="http://schemas.openxmlformats.org/officeDocument/2006/relationships/hyperlink" Target="mailto:camille.belzic@cogir.fr" TargetMode="External"/><Relationship Id="rId578" Type="http://schemas.openxmlformats.org/officeDocument/2006/relationships/hyperlink" Target="mailto:maxime14_johndeere@live.fr" TargetMode="External"/><Relationship Id="rId743" Type="http://schemas.openxmlformats.org/officeDocument/2006/relationships/hyperlink" Target="mailto:xbarguil@gmail.com" TargetMode="External"/><Relationship Id="rId200" Type="http://schemas.openxmlformats.org/officeDocument/2006/relationships/hyperlink" Target="mailto:agnes-blaire-nicolas@wanadoo.fr" TargetMode="External"/><Relationship Id="rId382" Type="http://schemas.openxmlformats.org/officeDocument/2006/relationships/hyperlink" Target="mailto:22.lys@laposte.net" TargetMode="External"/><Relationship Id="rId438" Type="http://schemas.openxmlformats.org/officeDocument/2006/relationships/hyperlink" Target="mailto:angelique.mallard@dlj-gestion.fr" TargetMode="External"/><Relationship Id="rId603" Type="http://schemas.openxmlformats.org/officeDocument/2006/relationships/hyperlink" Target="mailto:n.lerat@clhstjoseph.com" TargetMode="External"/><Relationship Id="rId645" Type="http://schemas.openxmlformats.org/officeDocument/2006/relationships/hyperlink" Target="mailto:l.olivier565@laposte.net" TargetMode="External"/><Relationship Id="rId687" Type="http://schemas.openxmlformats.org/officeDocument/2006/relationships/hyperlink" Target="mailto:jo.cianci@gmail.com" TargetMode="External"/><Relationship Id="rId242" Type="http://schemas.openxmlformats.org/officeDocument/2006/relationships/hyperlink" Target="mailto:jayson.derrien@orange.fr" TargetMode="External"/><Relationship Id="rId284" Type="http://schemas.openxmlformats.org/officeDocument/2006/relationships/hyperlink" Target="mailto:razor35@hotmail.fr" TargetMode="External"/><Relationship Id="rId491" Type="http://schemas.openxmlformats.org/officeDocument/2006/relationships/hyperlink" Target="mailto:ent.renov@yahoo.fr" TargetMode="External"/><Relationship Id="rId505" Type="http://schemas.openxmlformats.org/officeDocument/2006/relationships/hyperlink" Target="mailto:guedo.lucas@gmail.com" TargetMode="External"/><Relationship Id="rId712" Type="http://schemas.openxmlformats.org/officeDocument/2006/relationships/hyperlink" Target="mailto:bzh_steph@yahoo.fr" TargetMode="External"/><Relationship Id="rId37" Type="http://schemas.openxmlformats.org/officeDocument/2006/relationships/hyperlink" Target="mailto:geslin.franco@outlook.fr" TargetMode="External"/><Relationship Id="rId79" Type="http://schemas.openxmlformats.org/officeDocument/2006/relationships/hyperlink" Target="mailto:marietheridard@gmail.com" TargetMode="External"/><Relationship Id="rId102" Type="http://schemas.openxmlformats.org/officeDocument/2006/relationships/hyperlink" Target="mailto:melesse@loquin-immobilier.com" TargetMode="External"/><Relationship Id="rId144" Type="http://schemas.openxmlformats.org/officeDocument/2006/relationships/hyperlink" Target="mailto:daniele.verger@libertysurf.fr" TargetMode="External"/><Relationship Id="rId547" Type="http://schemas.openxmlformats.org/officeDocument/2006/relationships/hyperlink" Target="mailto:agence.du.palais.35@gmail.com" TargetMode="External"/><Relationship Id="rId589" Type="http://schemas.openxmlformats.org/officeDocument/2006/relationships/hyperlink" Target="mailto:bretonbernardb@gmail.com" TargetMode="External"/><Relationship Id="rId754" Type="http://schemas.openxmlformats.org/officeDocument/2006/relationships/hyperlink" Target="mailto:fabien.mesnil@hotmail.fr" TargetMode="External"/><Relationship Id="rId90" Type="http://schemas.openxmlformats.org/officeDocument/2006/relationships/hyperlink" Target="mailto:sebastien.vallee9@wanadoo.fr" TargetMode="External"/><Relationship Id="rId186" Type="http://schemas.openxmlformats.org/officeDocument/2006/relationships/hyperlink" Target="mailto:gaudez.veronique@orange.fr" TargetMode="External"/><Relationship Id="rId351" Type="http://schemas.openxmlformats.org/officeDocument/2006/relationships/hyperlink" Target="mailto:massicot.alexandre@gmail.com" TargetMode="External"/><Relationship Id="rId393" Type="http://schemas.openxmlformats.org/officeDocument/2006/relationships/hyperlink" Target="mailto:guennolocation@gmail.com" TargetMode="External"/><Relationship Id="rId407" Type="http://schemas.openxmlformats.org/officeDocument/2006/relationships/hyperlink" Target="mailto:angelique.mallard@dlj-gestion.fr" TargetMode="External"/><Relationship Id="rId449" Type="http://schemas.openxmlformats.org/officeDocument/2006/relationships/hyperlink" Target="mailto:masson.erik@gmail.com" TargetMode="External"/><Relationship Id="rId614" Type="http://schemas.openxmlformats.org/officeDocument/2006/relationships/hyperlink" Target="mailto:delphined14@gmail.com" TargetMode="External"/><Relationship Id="rId656" Type="http://schemas.openxmlformats.org/officeDocument/2006/relationships/hyperlink" Target="mailto:ent.renov@yahoo.fr" TargetMode="External"/><Relationship Id="rId211" Type="http://schemas.openxmlformats.org/officeDocument/2006/relationships/hyperlink" Target="mailto:romuald.rousselot@orange.fr" TargetMode="External"/><Relationship Id="rId253" Type="http://schemas.openxmlformats.org/officeDocument/2006/relationships/hyperlink" Target="mailto:sylvieletoumelin@orange.fr" TargetMode="External"/><Relationship Id="rId295" Type="http://schemas.openxmlformats.org/officeDocument/2006/relationships/hyperlink" Target="mailto:guylegall56@aol.com" TargetMode="External"/><Relationship Id="rId309" Type="http://schemas.openxmlformats.org/officeDocument/2006/relationships/hyperlink" Target="mailto:ludivineguerin@orange.fr" TargetMode="External"/><Relationship Id="rId460" Type="http://schemas.openxmlformats.org/officeDocument/2006/relationships/hyperlink" Target="mailto:a-cambarrat@gmail.com" TargetMode="External"/><Relationship Id="rId516" Type="http://schemas.openxmlformats.org/officeDocument/2006/relationships/hyperlink" Target="mailto:marielacourt@outlook.fr" TargetMode="External"/><Relationship Id="rId698" Type="http://schemas.openxmlformats.org/officeDocument/2006/relationships/hyperlink" Target="mailto:cyril.moreau44@yahoo.fr" TargetMode="External"/><Relationship Id="rId48" Type="http://schemas.openxmlformats.org/officeDocument/2006/relationships/hyperlink" Target="mailto:mordelles@francaiseimmo.fr" TargetMode="External"/><Relationship Id="rId113" Type="http://schemas.openxmlformats.org/officeDocument/2006/relationships/hyperlink" Target="mailto:v.boulanger@hfgestion.coop" TargetMode="External"/><Relationship Id="rId320" Type="http://schemas.openxmlformats.org/officeDocument/2006/relationships/hyperlink" Target="mailto:letestunettoyage@sfr.fr" TargetMode="External"/><Relationship Id="rId558" Type="http://schemas.openxmlformats.org/officeDocument/2006/relationships/hyperlink" Target="mailto:leperchois.thibault@hotmail.fr" TargetMode="External"/><Relationship Id="rId723" Type="http://schemas.openxmlformats.org/officeDocument/2006/relationships/hyperlink" Target="mailto:p.kervazo@sanden-europe.fr" TargetMode="External"/><Relationship Id="rId765" Type="http://schemas.openxmlformats.org/officeDocument/2006/relationships/hyperlink" Target="mailto:chantal.beaulieu@orange.fr" TargetMode="External"/><Relationship Id="rId155" Type="http://schemas.openxmlformats.org/officeDocument/2006/relationships/hyperlink" Target="mailto:deldream@hotmail.fr" TargetMode="External"/><Relationship Id="rId197" Type="http://schemas.openxmlformats.org/officeDocument/2006/relationships/hyperlink" Target="mailto:nicole.albert.renard@orange.fr" TargetMode="External"/><Relationship Id="rId362" Type="http://schemas.openxmlformats.org/officeDocument/2006/relationships/hyperlink" Target="mailto:dandag35@hotmail.fr" TargetMode="External"/><Relationship Id="rId418" Type="http://schemas.openxmlformats.org/officeDocument/2006/relationships/hyperlink" Target="mailto:scordia.vincent@free.fr" TargetMode="External"/><Relationship Id="rId625" Type="http://schemas.openxmlformats.org/officeDocument/2006/relationships/hyperlink" Target="mailto:lafamille.wittmer@gmail.com" TargetMode="External"/><Relationship Id="rId222" Type="http://schemas.openxmlformats.org/officeDocument/2006/relationships/hyperlink" Target="mailto:ylorthiors@hotmail.com" TargetMode="External"/><Relationship Id="rId264" Type="http://schemas.openxmlformats.org/officeDocument/2006/relationships/hyperlink" Target="mailto:thierry.massot@orange.fr" TargetMode="External"/><Relationship Id="rId471" Type="http://schemas.openxmlformats.org/officeDocument/2006/relationships/hyperlink" Target="mailto:louiselavaud@gmail.com" TargetMode="External"/><Relationship Id="rId667" Type="http://schemas.openxmlformats.org/officeDocument/2006/relationships/hyperlink" Target="mailto:isafla-jma@orange.fr" TargetMode="External"/><Relationship Id="rId17" Type="http://schemas.openxmlformats.org/officeDocument/2006/relationships/hyperlink" Target="mailto:services.techniques@tinteniac.fr" TargetMode="External"/><Relationship Id="rId59" Type="http://schemas.openxmlformats.org/officeDocument/2006/relationships/hyperlink" Target="mailto:raykhh@hotmail.fr" TargetMode="External"/><Relationship Id="rId124" Type="http://schemas.openxmlformats.org/officeDocument/2006/relationships/hyperlink" Target="mailto:delphine.l.boucher@wanadoo.fr" TargetMode="External"/><Relationship Id="rId527" Type="http://schemas.openxmlformats.org/officeDocument/2006/relationships/hyperlink" Target="mailto:stephanemurcier@yahoo.fr" TargetMode="External"/><Relationship Id="rId569" Type="http://schemas.openxmlformats.org/officeDocument/2006/relationships/hyperlink" Target="mailto:fabriceboris@yahoo.fr" TargetMode="External"/><Relationship Id="rId734" Type="http://schemas.openxmlformats.org/officeDocument/2006/relationships/hyperlink" Target="mailto:sylvie.berrez@gmail.com" TargetMode="External"/><Relationship Id="rId776" Type="http://schemas.openxmlformats.org/officeDocument/2006/relationships/hyperlink" Target="mailto:kino35@orange.fr" TargetMode="External"/><Relationship Id="rId70" Type="http://schemas.openxmlformats.org/officeDocument/2006/relationships/hyperlink" Target="mailto:d.sauvage@bbox.fr" TargetMode="External"/><Relationship Id="rId166" Type="http://schemas.openxmlformats.org/officeDocument/2006/relationships/hyperlink" Target="mailto:diane.collinbesnard@cogir.fr" TargetMode="External"/><Relationship Id="rId331" Type="http://schemas.openxmlformats.org/officeDocument/2006/relationships/hyperlink" Target="mailto:pierrick.gatel@dbmail.com" TargetMode="External"/><Relationship Id="rId373" Type="http://schemas.openxmlformats.org/officeDocument/2006/relationships/hyperlink" Target="mailto:mairie@quebriac.fr" TargetMode="External"/><Relationship Id="rId429" Type="http://schemas.openxmlformats.org/officeDocument/2006/relationships/hyperlink" Target="mailto:charlene.caradec@croix-rouge.fr" TargetMode="External"/><Relationship Id="rId580" Type="http://schemas.openxmlformats.org/officeDocument/2006/relationships/hyperlink" Target="mailto:pascual.anthony@wanadoo.fr" TargetMode="External"/><Relationship Id="rId636" Type="http://schemas.openxmlformats.org/officeDocument/2006/relationships/hyperlink" Target="mailto:lefeuvrelaurence@yahoo.fr" TargetMode="External"/><Relationship Id="rId1" Type="http://schemas.openxmlformats.org/officeDocument/2006/relationships/hyperlink" Target="mailto:services.techniques@tinteniac.fr" TargetMode="External"/><Relationship Id="rId233" Type="http://schemas.openxmlformats.org/officeDocument/2006/relationships/hyperlink" Target="mailto:myriam-lhermitte@orange.fr" TargetMode="External"/><Relationship Id="rId440" Type="http://schemas.openxmlformats.org/officeDocument/2006/relationships/hyperlink" Target="mailto:marytravers35@gmail.com" TargetMode="External"/><Relationship Id="rId678" Type="http://schemas.openxmlformats.org/officeDocument/2006/relationships/hyperlink" Target="mailto:benoitcaron77@gmail.com" TargetMode="External"/><Relationship Id="rId28" Type="http://schemas.openxmlformats.org/officeDocument/2006/relationships/hyperlink" Target="mailto:gilles.lebouar@outlook.fr" TargetMode="External"/><Relationship Id="rId275" Type="http://schemas.openxmlformats.org/officeDocument/2006/relationships/hyperlink" Target="mailto:macejosette32@gmail.com" TargetMode="External"/><Relationship Id="rId300" Type="http://schemas.openxmlformats.org/officeDocument/2006/relationships/hyperlink" Target="mailto:monnier.jack@orange.fr" TargetMode="External"/><Relationship Id="rId482" Type="http://schemas.openxmlformats.org/officeDocument/2006/relationships/hyperlink" Target="mailto:ent.renov@yahoo.fr" TargetMode="External"/><Relationship Id="rId538" Type="http://schemas.openxmlformats.org/officeDocument/2006/relationships/hyperlink" Target="mailto:ent.renov@yahoo.fr" TargetMode="External"/><Relationship Id="rId703" Type="http://schemas.openxmlformats.org/officeDocument/2006/relationships/hyperlink" Target="mailto:mordelles@francaiseimmo.fr" TargetMode="External"/><Relationship Id="rId745" Type="http://schemas.openxmlformats.org/officeDocument/2006/relationships/hyperlink" Target="mailto:sylvie@laboratoireprevost.fr" TargetMode="External"/><Relationship Id="rId81" Type="http://schemas.openxmlformats.org/officeDocument/2006/relationships/hyperlink" Target="mailto:mairie-labaussaine@wanadoo.fr" TargetMode="External"/><Relationship Id="rId135" Type="http://schemas.openxmlformats.org/officeDocument/2006/relationships/hyperlink" Target="mailto:stephanerubin@orange.fr" TargetMode="External"/><Relationship Id="rId177" Type="http://schemas.openxmlformats.org/officeDocument/2006/relationships/hyperlink" Target="mailto:catherine.sommier@club-internet.fr" TargetMode="External"/><Relationship Id="rId342" Type="http://schemas.openxmlformats.org/officeDocument/2006/relationships/hyperlink" Target="mailto:pnicol@cnr-construction.fr" TargetMode="External"/><Relationship Id="rId384" Type="http://schemas.openxmlformats.org/officeDocument/2006/relationships/hyperlink" Target="mailto:cppollet@free.fr" TargetMode="External"/><Relationship Id="rId591" Type="http://schemas.openxmlformats.org/officeDocument/2006/relationships/hyperlink" Target="mailto:contact@mairelesiffs.fr" TargetMode="External"/><Relationship Id="rId605" Type="http://schemas.openxmlformats.org/officeDocument/2006/relationships/hyperlink" Target="mailto:james-alain@hotmail.com" TargetMode="External"/><Relationship Id="rId202" Type="http://schemas.openxmlformats.org/officeDocument/2006/relationships/hyperlink" Target="mailto:frederique.metayer@cogir.fr" TargetMode="External"/><Relationship Id="rId244" Type="http://schemas.openxmlformats.org/officeDocument/2006/relationships/hyperlink" Target="mailto:service.maintenance@ehpad-tint&#233;niac.fr" TargetMode="External"/><Relationship Id="rId647" Type="http://schemas.openxmlformats.org/officeDocument/2006/relationships/hyperlink" Target="mailto:lucien.bodiguel@orange.fr" TargetMode="External"/><Relationship Id="rId689" Type="http://schemas.openxmlformats.org/officeDocument/2006/relationships/hyperlink" Target="mailto:minnablabla@orange.fr" TargetMode="External"/><Relationship Id="rId39" Type="http://schemas.openxmlformats.org/officeDocument/2006/relationships/hyperlink" Target="mailto:concept.immo.breizh35@orange.fr" TargetMode="External"/><Relationship Id="rId286" Type="http://schemas.openxmlformats.org/officeDocument/2006/relationships/hyperlink" Target="mailto:henri-fortin@wanadoo.fr" TargetMode="External"/><Relationship Id="rId451" Type="http://schemas.openxmlformats.org/officeDocument/2006/relationships/hyperlink" Target="mailto:hignard.catherine@orange.fr" TargetMode="External"/><Relationship Id="rId493" Type="http://schemas.openxmlformats.org/officeDocument/2006/relationships/hyperlink" Target="mailto:jheuze@outlook.fr" TargetMode="External"/><Relationship Id="rId507" Type="http://schemas.openxmlformats.org/officeDocument/2006/relationships/hyperlink" Target="mailto:jacquelinebourgeois@ymail.com" TargetMode="External"/><Relationship Id="rId549" Type="http://schemas.openxmlformats.org/officeDocument/2006/relationships/hyperlink" Target="mailto:bertrand.bouffort@admr35.org" TargetMode="External"/><Relationship Id="rId714" Type="http://schemas.openxmlformats.org/officeDocument/2006/relationships/hyperlink" Target="mailto:michel.monnerais@aliceadsl.fr" TargetMode="External"/><Relationship Id="rId756" Type="http://schemas.openxmlformats.org/officeDocument/2006/relationships/hyperlink" Target="mailto:wathiere35phone@gmail.com" TargetMode="External"/><Relationship Id="rId50" Type="http://schemas.openxmlformats.org/officeDocument/2006/relationships/hyperlink" Target="mailto:couliouarchitecte@gmail.com" TargetMode="External"/><Relationship Id="rId104" Type="http://schemas.openxmlformats.org/officeDocument/2006/relationships/hyperlink" Target="mailto:f.denoual55@gmail.com" TargetMode="External"/><Relationship Id="rId146" Type="http://schemas.openxmlformats.org/officeDocument/2006/relationships/hyperlink" Target="mailto:steph.douzals@gmail.com" TargetMode="External"/><Relationship Id="rId188" Type="http://schemas.openxmlformats.org/officeDocument/2006/relationships/hyperlink" Target="mailto:olivierlemonnier35@gmail.com" TargetMode="External"/><Relationship Id="rId311" Type="http://schemas.openxmlformats.org/officeDocument/2006/relationships/hyperlink" Target="mailto:lebreton.jean-michel@orange.fr" TargetMode="External"/><Relationship Id="rId353" Type="http://schemas.openxmlformats.org/officeDocument/2006/relationships/hyperlink" Target="mailto:services.techniques@tinteniac.fr" TargetMode="External"/><Relationship Id="rId395" Type="http://schemas.openxmlformats.org/officeDocument/2006/relationships/hyperlink" Target="mailto:doldebretagne@guyhoquet.com" TargetMode="External"/><Relationship Id="rId409" Type="http://schemas.openxmlformats.org/officeDocument/2006/relationships/hyperlink" Target="mailto:monique_thouv@yahoo.fr" TargetMode="External"/><Relationship Id="rId560" Type="http://schemas.openxmlformats.org/officeDocument/2006/relationships/hyperlink" Target="mailto:asbertrand@35@gmail.com" TargetMode="External"/><Relationship Id="rId92" Type="http://schemas.openxmlformats.org/officeDocument/2006/relationships/hyperlink" Target="mailto:bernardeaupauline@hotmail.com" TargetMode="External"/><Relationship Id="rId213" Type="http://schemas.openxmlformats.org/officeDocument/2006/relationships/hyperlink" Target="mailto:jeanyves.girard35@gmail.com" TargetMode="External"/><Relationship Id="rId420" Type="http://schemas.openxmlformats.org/officeDocument/2006/relationships/hyperlink" Target="mailto:charbonnelbrigitte@gmail.com" TargetMode="External"/><Relationship Id="rId616" Type="http://schemas.openxmlformats.org/officeDocument/2006/relationships/hyperlink" Target="mailto:fcj.chopin@orange.fr" TargetMode="External"/><Relationship Id="rId658" Type="http://schemas.openxmlformats.org/officeDocument/2006/relationships/hyperlink" Target="mailto:gernigondidier@gmail.com" TargetMode="External"/><Relationship Id="rId255" Type="http://schemas.openxmlformats.org/officeDocument/2006/relationships/hyperlink" Target="mailto:direction@scbudet.fr" TargetMode="External"/><Relationship Id="rId297" Type="http://schemas.openxmlformats.org/officeDocument/2006/relationships/hyperlink" Target="mailto:guylegall56@aol.com" TargetMode="External"/><Relationship Id="rId462" Type="http://schemas.openxmlformats.org/officeDocument/2006/relationships/hyperlink" Target="mailto:agir.lemir@gmail.com" TargetMode="External"/><Relationship Id="rId518" Type="http://schemas.openxmlformats.org/officeDocument/2006/relationships/hyperlink" Target="mailto:amis.rebecca@gmail.com" TargetMode="External"/><Relationship Id="rId725" Type="http://schemas.openxmlformats.org/officeDocument/2006/relationships/hyperlink" Target="mailto:fa-de@wanadoo.fr" TargetMode="External"/><Relationship Id="rId115" Type="http://schemas.openxmlformats.org/officeDocument/2006/relationships/hyperlink" Target="mailto:fjourdan2@audencia.com" TargetMode="External"/><Relationship Id="rId157" Type="http://schemas.openxmlformats.org/officeDocument/2006/relationships/hyperlink" Target="mailto:louis.aufranc@bbox.fr" TargetMode="External"/><Relationship Id="rId322" Type="http://schemas.openxmlformats.org/officeDocument/2006/relationships/hyperlink" Target="mailto:lescoat.gerard@neuf.fr" TargetMode="External"/><Relationship Id="rId364" Type="http://schemas.openxmlformats.org/officeDocument/2006/relationships/hyperlink" Target="mailto:services.techniques@tinteniac.fr" TargetMode="External"/><Relationship Id="rId767" Type="http://schemas.openxmlformats.org/officeDocument/2006/relationships/hyperlink" Target="mailto:marylise.houitte@orange.fr" TargetMode="External"/><Relationship Id="rId61" Type="http://schemas.openxmlformats.org/officeDocument/2006/relationships/hyperlink" Target="mailto:herve.barbault@outlook.fr" TargetMode="External"/><Relationship Id="rId199" Type="http://schemas.openxmlformats.org/officeDocument/2006/relationships/hyperlink" Target="mailto:sana-rime@hotmail.fr" TargetMode="External"/><Relationship Id="rId571" Type="http://schemas.openxmlformats.org/officeDocument/2006/relationships/hyperlink" Target="mailto:florentsarrazin@orange.fr" TargetMode="External"/><Relationship Id="rId627" Type="http://schemas.openxmlformats.org/officeDocument/2006/relationships/hyperlink" Target="mailto:lpcgautier@gmail.com" TargetMode="External"/><Relationship Id="rId669" Type="http://schemas.openxmlformats.org/officeDocument/2006/relationships/hyperlink" Target="mailto:ent.renov@yahoo.fr" TargetMode="External"/><Relationship Id="rId19" Type="http://schemas.openxmlformats.org/officeDocument/2006/relationships/hyperlink" Target="mailto:albert.cruble@gmail.com" TargetMode="External"/><Relationship Id="rId224" Type="http://schemas.openxmlformats.org/officeDocument/2006/relationships/hyperlink" Target="mailto:mordelles@francaiseimmo.fr" TargetMode="External"/><Relationship Id="rId266" Type="http://schemas.openxmlformats.org/officeDocument/2006/relationships/hyperlink" Target="mailto:mairie-labaussaine@wanadoo.fr" TargetMode="External"/><Relationship Id="rId431" Type="http://schemas.openxmlformats.org/officeDocument/2006/relationships/hyperlink" Target="mailto:sjchandi@gmail.com" TargetMode="External"/><Relationship Id="rId473" Type="http://schemas.openxmlformats.org/officeDocument/2006/relationships/hyperlink" Target="mailto:p.borie@bbox.fr" TargetMode="External"/><Relationship Id="rId529" Type="http://schemas.openxmlformats.org/officeDocument/2006/relationships/hyperlink" Target="mailto:toniogc@msn.com" TargetMode="External"/><Relationship Id="rId680" Type="http://schemas.openxmlformats.org/officeDocument/2006/relationships/hyperlink" Target="mailto:cornu.mca@orange.fr" TargetMode="External"/><Relationship Id="rId736" Type="http://schemas.openxmlformats.org/officeDocument/2006/relationships/hyperlink" Target="mailto:fatima.kamli@cogir.fr" TargetMode="External"/><Relationship Id="rId30" Type="http://schemas.openxmlformats.org/officeDocument/2006/relationships/hyperlink" Target="mailto:rochefort.louis@orange.fr" TargetMode="External"/><Relationship Id="rId126" Type="http://schemas.openxmlformats.org/officeDocument/2006/relationships/hyperlink" Target="mailto:verobou80@hotmail.fr" TargetMode="External"/><Relationship Id="rId168" Type="http://schemas.openxmlformats.org/officeDocument/2006/relationships/hyperlink" Target="mailto:maline.po@gmail.com" TargetMode="External"/><Relationship Id="rId333" Type="http://schemas.openxmlformats.org/officeDocument/2006/relationships/hyperlink" Target="mailto:maxime.pawlowski@hotmail.fr" TargetMode="External"/><Relationship Id="rId540" Type="http://schemas.openxmlformats.org/officeDocument/2006/relationships/hyperlink" Target="mailto:elisabeth.bensignor@yahoo.fr" TargetMode="External"/><Relationship Id="rId778" Type="http://schemas.openxmlformats.org/officeDocument/2006/relationships/comments" Target="../comments2.xml"/><Relationship Id="rId72" Type="http://schemas.openxmlformats.org/officeDocument/2006/relationships/hyperlink" Target="mailto:anne-sophie.geffroy@hotmail.fr" TargetMode="External"/><Relationship Id="rId375" Type="http://schemas.openxmlformats.org/officeDocument/2006/relationships/hyperlink" Target="mailto:direction@scbudet.fr" TargetMode="External"/><Relationship Id="rId582" Type="http://schemas.openxmlformats.org/officeDocument/2006/relationships/hyperlink" Target="mailto:culoto-etienne@hotmail.fr" TargetMode="External"/><Relationship Id="rId638" Type="http://schemas.openxmlformats.org/officeDocument/2006/relationships/hyperlink" Target="mailto:tremierjulien@gmail.com" TargetMode="External"/><Relationship Id="rId3" Type="http://schemas.openxmlformats.org/officeDocument/2006/relationships/hyperlink" Target="mailto:arlette.gregoire@yahoo.fr" TargetMode="External"/><Relationship Id="rId235" Type="http://schemas.openxmlformats.org/officeDocument/2006/relationships/hyperlink" Target="mailto:services.techniques@tinteniac.fr" TargetMode="External"/><Relationship Id="rId277" Type="http://schemas.openxmlformats.org/officeDocument/2006/relationships/hyperlink" Target="mailto:estelleduflos@gmail.com" TargetMode="External"/><Relationship Id="rId400" Type="http://schemas.openxmlformats.org/officeDocument/2006/relationships/hyperlink" Target="mailto:jmb.dj.bzh@gmail.com" TargetMode="External"/><Relationship Id="rId442" Type="http://schemas.openxmlformats.org/officeDocument/2006/relationships/hyperlink" Target="mailto:bruno.chams@cogir.fr" TargetMode="External"/><Relationship Id="rId484" Type="http://schemas.openxmlformats.org/officeDocument/2006/relationships/hyperlink" Target="mailto:mordelles@francaiseimmo.fr" TargetMode="External"/><Relationship Id="rId705" Type="http://schemas.openxmlformats.org/officeDocument/2006/relationships/hyperlink" Target="mailto:courtoisclaudine@orange.fr" TargetMode="External"/><Relationship Id="rId137" Type="http://schemas.openxmlformats.org/officeDocument/2006/relationships/hyperlink" Target="mailto:patricia.leygue@laposte.net" TargetMode="External"/><Relationship Id="rId302" Type="http://schemas.openxmlformats.org/officeDocument/2006/relationships/hyperlink" Target="mailto:samuel.picquet@live.fr" TargetMode="External"/><Relationship Id="rId344" Type="http://schemas.openxmlformats.org/officeDocument/2006/relationships/hyperlink" Target="mailto:catherinef66@laposte.net" TargetMode="External"/><Relationship Id="rId691" Type="http://schemas.openxmlformats.org/officeDocument/2006/relationships/hyperlink" Target="mailto:pierre.eyzop@gmail.com" TargetMode="External"/><Relationship Id="rId747" Type="http://schemas.openxmlformats.org/officeDocument/2006/relationships/hyperlink" Target="mailto:hautin@wanadoo.fr" TargetMode="External"/><Relationship Id="rId41" Type="http://schemas.openxmlformats.org/officeDocument/2006/relationships/hyperlink" Target="mailto:s.lebreton@slbpharma.com" TargetMode="External"/><Relationship Id="rId83" Type="http://schemas.openxmlformats.org/officeDocument/2006/relationships/hyperlink" Target="mailto:mairie-labaussaine@wanadoo.fr" TargetMode="External"/><Relationship Id="rId179" Type="http://schemas.openxmlformats.org/officeDocument/2006/relationships/hyperlink" Target="mailto:sylvieletoumelin@orange.fr" TargetMode="External"/><Relationship Id="rId386" Type="http://schemas.openxmlformats.org/officeDocument/2006/relationships/hyperlink" Target="mailto:jp35200@hotmail.fr" TargetMode="External"/><Relationship Id="rId551" Type="http://schemas.openxmlformats.org/officeDocument/2006/relationships/hyperlink" Target="mailto:gbertin@vygon.com" TargetMode="External"/><Relationship Id="rId593" Type="http://schemas.openxmlformats.org/officeDocument/2006/relationships/hyperlink" Target="mailto:tenier.avocate@hotmail.fr" TargetMode="External"/><Relationship Id="rId607" Type="http://schemas.openxmlformats.org/officeDocument/2006/relationships/hyperlink" Target="mailto:m.lancigu@gmail.com" TargetMode="External"/><Relationship Id="rId649" Type="http://schemas.openxmlformats.org/officeDocument/2006/relationships/hyperlink" Target="mailto:emilie.bouteaud@gmail.com" TargetMode="External"/><Relationship Id="rId190" Type="http://schemas.openxmlformats.org/officeDocument/2006/relationships/hyperlink" Target="mailto:brigitte.boguais@orange.fr" TargetMode="External"/><Relationship Id="rId204" Type="http://schemas.openxmlformats.org/officeDocument/2006/relationships/hyperlink" Target="mailto:lvito313@gmail.fr" TargetMode="External"/><Relationship Id="rId246" Type="http://schemas.openxmlformats.org/officeDocument/2006/relationships/hyperlink" Target="mailto:pm.houillot@cegetel.net" TargetMode="External"/><Relationship Id="rId288" Type="http://schemas.openxmlformats.org/officeDocument/2006/relationships/hyperlink" Target="mailto:sarah.denisot@orange.fr" TargetMode="External"/><Relationship Id="rId411" Type="http://schemas.openxmlformats.org/officeDocument/2006/relationships/hyperlink" Target="mailto:patrick.dragon@orange.fr" TargetMode="External"/><Relationship Id="rId453" Type="http://schemas.openxmlformats.org/officeDocument/2006/relationships/hyperlink" Target="mailto:jpaul43006@gmail.com" TargetMode="External"/><Relationship Id="rId509" Type="http://schemas.openxmlformats.org/officeDocument/2006/relationships/hyperlink" Target="mailto:moisebarnd@outlook.fr" TargetMode="External"/><Relationship Id="rId660" Type="http://schemas.openxmlformats.org/officeDocument/2006/relationships/hyperlink" Target="mailto:antoinewiel@yahoo.fr" TargetMode="External"/><Relationship Id="rId106" Type="http://schemas.openxmlformats.org/officeDocument/2006/relationships/hyperlink" Target="mailto:rdelachaume@ayming.com" TargetMode="External"/><Relationship Id="rId313" Type="http://schemas.openxmlformats.org/officeDocument/2006/relationships/hyperlink" Target="mailto:camille.belzic@cogir.fr" TargetMode="External"/><Relationship Id="rId495" Type="http://schemas.openxmlformats.org/officeDocument/2006/relationships/hyperlink" Target="mailto:f.monnier@entreprise-geffroy.fr" TargetMode="External"/><Relationship Id="rId716" Type="http://schemas.openxmlformats.org/officeDocument/2006/relationships/hyperlink" Target="mailto:melanie.renel35@gmail.com" TargetMode="External"/><Relationship Id="rId758" Type="http://schemas.openxmlformats.org/officeDocument/2006/relationships/hyperlink" Target="mailto:ent.renov@yahoo.fr" TargetMode="External"/><Relationship Id="rId10" Type="http://schemas.openxmlformats.org/officeDocument/2006/relationships/hyperlink" Target="mailto:mordelles@francaiseimmo.fr" TargetMode="External"/><Relationship Id="rId52" Type="http://schemas.openxmlformats.org/officeDocument/2006/relationships/hyperlink" Target="mailto:carine.gosse@wanadoo.fr" TargetMode="External"/><Relationship Id="rId94" Type="http://schemas.openxmlformats.org/officeDocument/2006/relationships/hyperlink" Target="mailto:guerinjerom@gmail.com" TargetMode="External"/><Relationship Id="rId148" Type="http://schemas.openxmlformats.org/officeDocument/2006/relationships/hyperlink" Target="mailto:fillonneau.emilie@orange.fr" TargetMode="External"/><Relationship Id="rId355" Type="http://schemas.openxmlformats.org/officeDocument/2006/relationships/hyperlink" Target="mailto:valerie.delabouere@sfr.fr" TargetMode="External"/><Relationship Id="rId397" Type="http://schemas.openxmlformats.org/officeDocument/2006/relationships/hyperlink" Target="mailto:fabien.pineau.75@gmail.com" TargetMode="External"/><Relationship Id="rId520" Type="http://schemas.openxmlformats.org/officeDocument/2006/relationships/hyperlink" Target="mailto:m.vaugeois.aftec@gmail.com" TargetMode="External"/><Relationship Id="rId562" Type="http://schemas.openxmlformats.org/officeDocument/2006/relationships/hyperlink" Target="mailto:ent.renov@yahoo.fr" TargetMode="External"/><Relationship Id="rId618" Type="http://schemas.openxmlformats.org/officeDocument/2006/relationships/hyperlink" Target="mailto:julien.come@cogir.fr" TargetMode="External"/><Relationship Id="rId215" Type="http://schemas.openxmlformats.org/officeDocument/2006/relationships/hyperlink" Target="mailto:agir.celinepontrucher@gmail.com" TargetMode="External"/><Relationship Id="rId257" Type="http://schemas.openxmlformats.org/officeDocument/2006/relationships/hyperlink" Target="mailto:bellamy.anne@neuf.fr" TargetMode="External"/><Relationship Id="rId422" Type="http://schemas.openxmlformats.org/officeDocument/2006/relationships/hyperlink" Target="mailto:mehari.gr@gmail.com" TargetMode="External"/><Relationship Id="rId464" Type="http://schemas.openxmlformats.org/officeDocument/2006/relationships/hyperlink" Target="mailto:soallais@hotmail.fr" TargetMode="External"/><Relationship Id="rId299" Type="http://schemas.openxmlformats.org/officeDocument/2006/relationships/hyperlink" Target="mailto:monnier.jack@orange.fr" TargetMode="External"/><Relationship Id="rId727" Type="http://schemas.openxmlformats.org/officeDocument/2006/relationships/hyperlink" Target="mailto:anthony.pellan@gmail.com" TargetMode="External"/><Relationship Id="rId63" Type="http://schemas.openxmlformats.org/officeDocument/2006/relationships/hyperlink" Target="mailto:guillard.yann35@gmail.com" TargetMode="External"/><Relationship Id="rId159" Type="http://schemas.openxmlformats.org/officeDocument/2006/relationships/hyperlink" Target="mailto:lebreton.spir@orange.fr" TargetMode="External"/><Relationship Id="rId366" Type="http://schemas.openxmlformats.org/officeDocument/2006/relationships/hyperlink" Target="mailto:alain.zimm.miriam@laposte.net" TargetMode="External"/><Relationship Id="rId573" Type="http://schemas.openxmlformats.org/officeDocument/2006/relationships/hyperlink" Target="mailto:contact@mairelesiff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7"/>
  <sheetViews>
    <sheetView topLeftCell="A33" zoomScaleNormal="100" workbookViewId="0">
      <selection activeCell="A42" sqref="A42"/>
    </sheetView>
  </sheetViews>
  <sheetFormatPr baseColWidth="10" defaultColWidth="10.6328125" defaultRowHeight="14.5" x14ac:dyDescent="0.35"/>
  <cols>
    <col min="1" max="1" width="5.08984375" style="106" customWidth="1"/>
    <col min="2" max="2" width="7.81640625" style="106" customWidth="1"/>
    <col min="3" max="3" width="29.54296875" style="106" customWidth="1"/>
    <col min="4" max="4" width="7" style="106" customWidth="1"/>
    <col min="5" max="5" width="9.81640625" style="106" customWidth="1"/>
    <col min="6" max="6" width="10.36328125" style="106" customWidth="1"/>
    <col min="7" max="7" width="11.08984375" style="106" customWidth="1"/>
    <col min="8" max="8" width="11.26953125" style="106" customWidth="1"/>
    <col min="9" max="9" width="13.26953125" style="106" customWidth="1"/>
    <col min="10" max="16384" width="10.6328125" style="106"/>
  </cols>
  <sheetData>
    <row r="2" spans="1:9" ht="26" x14ac:dyDescent="0.6">
      <c r="C2" s="172"/>
      <c r="D2" s="172"/>
      <c r="F2" s="168" t="s">
        <v>3582</v>
      </c>
      <c r="G2" s="169"/>
      <c r="H2" s="169"/>
      <c r="I2" s="169"/>
    </row>
    <row r="3" spans="1:9" ht="15.5" x14ac:dyDescent="0.35">
      <c r="C3" s="107"/>
      <c r="G3" s="176"/>
      <c r="H3" s="177"/>
    </row>
    <row r="4" spans="1:9" ht="15.5" x14ac:dyDescent="0.35">
      <c r="C4" s="107"/>
      <c r="F4" s="9" t="s">
        <v>30</v>
      </c>
      <c r="G4" s="13">
        <f ca="1">TODAY()</f>
        <v>43928</v>
      </c>
      <c r="H4" s="9" t="s">
        <v>29</v>
      </c>
      <c r="I4" s="9" t="str">
        <f ca="1">CONCATENATE("D",YEAR(NOW()),"0",MONTH(NOW()),"0",DAY(NOW())," ",)</f>
        <v xml:space="preserve">D20200407 </v>
      </c>
    </row>
    <row r="5" spans="1:9" ht="15.5" x14ac:dyDescent="0.35">
      <c r="C5" s="107"/>
    </row>
    <row r="6" spans="1:9" ht="15.5" x14ac:dyDescent="0.35">
      <c r="C6" s="107"/>
      <c r="I6" s="108"/>
    </row>
    <row r="7" spans="1:9" x14ac:dyDescent="0.35">
      <c r="G7" s="106" t="s">
        <v>237</v>
      </c>
      <c r="H7" s="109" t="s">
        <v>4192</v>
      </c>
      <c r="I7" s="108"/>
    </row>
    <row r="8" spans="1:9" ht="15.75" customHeight="1" x14ac:dyDescent="0.45">
      <c r="A8" s="110"/>
      <c r="B8" s="110"/>
      <c r="C8" s="110"/>
      <c r="D8" s="110"/>
      <c r="G8" s="111" t="str">
        <f ca="1">VLOOKUP(H7,Prospect,2,0)&amp;""</f>
        <v/>
      </c>
      <c r="I8" s="108"/>
    </row>
    <row r="9" spans="1:9" ht="15.75" customHeight="1" x14ac:dyDescent="0.45">
      <c r="A9" s="110"/>
      <c r="B9" s="110"/>
      <c r="C9" s="110"/>
      <c r="D9" s="110"/>
      <c r="G9" s="111" t="str">
        <f ca="1">VLOOKUP(H7,Prospect,3,0)&amp;" "&amp;VLOOKUP(H7,Prospect,4,0)&amp;" "&amp;VLOOKUP(H7,Prospect,5,0)&amp;""</f>
        <v>Mr &amp; Mme Philippe COULANGE</v>
      </c>
      <c r="I9" s="108"/>
    </row>
    <row r="10" spans="1:9" ht="14.25" customHeight="1" x14ac:dyDescent="0.45">
      <c r="A10" s="174"/>
      <c r="B10" s="174"/>
      <c r="C10" s="110"/>
      <c r="D10" s="110"/>
      <c r="G10" s="112" t="str">
        <f ca="1">VLOOKUP(H7,Prospect,6,0)&amp;""</f>
        <v>2 rue du champs au moine</v>
      </c>
      <c r="I10" s="108"/>
    </row>
    <row r="11" spans="1:9" ht="14.25" customHeight="1" x14ac:dyDescent="0.45">
      <c r="A11" s="175" t="s">
        <v>255</v>
      </c>
      <c r="B11" s="175"/>
      <c r="C11" s="113" t="str">
        <f ca="1">VLOOKUP(H7,Prospect,11,0)&amp;" "</f>
        <v xml:space="preserve">Mr &amp; Mme COULANGE </v>
      </c>
      <c r="D11" s="110"/>
      <c r="G11" s="112" t="str">
        <f ca="1">VLOOKUP(H7,Prospect,7,0)&amp;" "&amp;VLOOKUP(H7,Prospect,8,0)&amp;""</f>
        <v>35630 ST GONDRAN</v>
      </c>
      <c r="I11" s="108"/>
    </row>
    <row r="12" spans="1:9" ht="14.25" customHeight="1" x14ac:dyDescent="0.45">
      <c r="A12" s="175" t="s">
        <v>254</v>
      </c>
      <c r="B12" s="175"/>
      <c r="C12" s="113" t="str">
        <f ca="1">VLOOKUP(H7,Prospect,12,0)&amp;" "</f>
        <v xml:space="preserve">2 rue du champs au moine </v>
      </c>
      <c r="D12" s="110"/>
      <c r="F12" s="114" t="s">
        <v>179</v>
      </c>
      <c r="G12" s="112" t="str">
        <f ca="1">VLOOKUP(H7,Prospect,9,0)&amp;""</f>
        <v>02.99.45.89.82-06.88.25.84.31</v>
      </c>
    </row>
    <row r="13" spans="1:9" ht="15.5" x14ac:dyDescent="0.35">
      <c r="A13" s="175" t="s">
        <v>256</v>
      </c>
      <c r="B13" s="175"/>
      <c r="C13" s="113" t="str">
        <f ca="1">VLOOKUP(H7,Prospect,13,0)&amp;" "</f>
        <v xml:space="preserve">35630 ST GONDRAN </v>
      </c>
      <c r="F13" s="114" t="s">
        <v>180</v>
      </c>
      <c r="G13" s="112" t="str">
        <f ca="1">VLOOKUP(H7,Prospect,10,0)&amp;""</f>
        <v>kino35@orange.fr</v>
      </c>
    </row>
    <row r="14" spans="1:9" ht="15.5" x14ac:dyDescent="0.35">
      <c r="A14" s="175" t="s">
        <v>257</v>
      </c>
      <c r="B14" s="175"/>
      <c r="C14" s="113" t="str">
        <f ca="1">VLOOKUP(H7,Prospect,14,0)&amp;" "</f>
        <v xml:space="preserve">02.99.45.89.82-06.88.25.84.31 </v>
      </c>
    </row>
    <row r="15" spans="1:9" x14ac:dyDescent="0.35">
      <c r="C15" s="170" t="s">
        <v>140</v>
      </c>
      <c r="D15" s="170"/>
      <c r="E15" s="170"/>
      <c r="F15" s="106" t="s">
        <v>148</v>
      </c>
      <c r="G15" s="171" t="str">
        <f ca="1">VLOOKUP(H7,Prospect,16,0)&amp;" "</f>
        <v xml:space="preserve">Mr &amp; Mme COULANGE </v>
      </c>
      <c r="H15" s="171" t="e">
        <f ca="1">VLOOKUP(M11,Prospect,11,0)&amp;" "</f>
        <v>#N/A</v>
      </c>
      <c r="I15" s="171" t="e">
        <f ca="1">VLOOKUP(N11,Prospect,11,0)&amp;" "</f>
        <v>#N/A</v>
      </c>
    </row>
    <row r="16" spans="1:9" x14ac:dyDescent="0.35">
      <c r="C16" s="154"/>
      <c r="F16" s="114" t="s">
        <v>144</v>
      </c>
      <c r="G16" s="178" t="str">
        <f ca="1">VLOOKUP(H7,Prospect,17,0)&amp;" "</f>
        <v xml:space="preserve">2 rue du champs au moine </v>
      </c>
      <c r="H16" s="178" t="e">
        <f ca="1">VLOOKUP(M12,Prospect,11,0)&amp;" "</f>
        <v>#N/A</v>
      </c>
      <c r="I16" s="178" t="e">
        <f ca="1">VLOOKUP(N12,Prospect,11,0)&amp;" "</f>
        <v>#N/A</v>
      </c>
    </row>
    <row r="17" spans="1:9" ht="15" thickBot="1" x14ac:dyDescent="0.4">
      <c r="F17" s="114" t="s">
        <v>145</v>
      </c>
      <c r="G17" s="178" t="str">
        <f ca="1">VLOOKUP(H7,Prospect,18,0)&amp;" "</f>
        <v xml:space="preserve">Maison individuelle </v>
      </c>
      <c r="H17" s="178" t="e">
        <f ca="1">VLOOKUP(M13,Prospect,11,0)&amp;" "</f>
        <v>#N/A</v>
      </c>
      <c r="I17" s="178" t="e">
        <f ca="1">VLOOKUP(N13,Prospect,11,0)&amp;" "</f>
        <v>#N/A</v>
      </c>
    </row>
    <row r="18" spans="1:9" ht="16" thickBot="1" x14ac:dyDescent="0.4">
      <c r="A18" s="188" t="s">
        <v>3298</v>
      </c>
      <c r="B18" s="189"/>
      <c r="C18" s="189"/>
      <c r="D18" s="186">
        <f ca="1">TODAY()+30</f>
        <v>43958</v>
      </c>
      <c r="E18" s="187"/>
      <c r="F18" s="114" t="s">
        <v>146</v>
      </c>
      <c r="G18" s="178" t="str">
        <f ca="1">VLOOKUP(H7,Prospect,19,0)&amp;" "</f>
        <v xml:space="preserve">35630 ST GONDRAN </v>
      </c>
      <c r="H18" s="178" t="e">
        <f ca="1">VLOOKUP(M14,Prospect,11,0)&amp;" "</f>
        <v>#N/A</v>
      </c>
      <c r="I18" s="178" t="e">
        <f ca="1">VLOOKUP(N14,Prospect,11,0)&amp;" "</f>
        <v>#N/A</v>
      </c>
    </row>
    <row r="19" spans="1:9" x14ac:dyDescent="0.35">
      <c r="F19" s="114" t="s">
        <v>179</v>
      </c>
      <c r="G19" s="178" t="str">
        <f ca="1">VLOOKUP(H7,Prospect,20,0)&amp;" "</f>
        <v xml:space="preserve">02.99.45.89.82-06.88.25.84.31 </v>
      </c>
      <c r="H19" s="178" t="e">
        <f ca="1">VLOOKUP(M15,Prospect,11,0)&amp;" "</f>
        <v>#N/A</v>
      </c>
      <c r="I19" s="178" t="e">
        <f ca="1">VLOOKUP(N15,Prospect,11,0)&amp;" "</f>
        <v>#N/A</v>
      </c>
    </row>
    <row r="20" spans="1:9" ht="8.25" customHeight="1" thickBot="1" x14ac:dyDescent="0.4">
      <c r="F20" s="114"/>
      <c r="G20" s="115"/>
      <c r="H20" s="115"/>
      <c r="I20" s="115"/>
    </row>
    <row r="21" spans="1:9" ht="31.5" customHeight="1" x14ac:dyDescent="0.35">
      <c r="A21" s="116" t="s">
        <v>35</v>
      </c>
      <c r="B21" s="179" t="s">
        <v>156</v>
      </c>
      <c r="C21" s="179"/>
      <c r="D21" s="117" t="s">
        <v>215</v>
      </c>
      <c r="E21" s="118" t="s">
        <v>40</v>
      </c>
      <c r="F21" s="118" t="s">
        <v>33</v>
      </c>
      <c r="G21" s="118" t="s">
        <v>32</v>
      </c>
      <c r="H21" s="118" t="s">
        <v>31</v>
      </c>
      <c r="I21" s="119" t="s">
        <v>34</v>
      </c>
    </row>
    <row r="22" spans="1:9" ht="15.5" x14ac:dyDescent="0.35">
      <c r="A22" s="120"/>
      <c r="B22" s="35" t="s">
        <v>4457</v>
      </c>
      <c r="C22" s="121"/>
      <c r="D22" s="122"/>
      <c r="E22" s="122"/>
      <c r="F22" s="122"/>
      <c r="G22" s="122"/>
      <c r="H22" s="122"/>
      <c r="I22" s="123"/>
    </row>
    <row r="23" spans="1:9" ht="35" customHeight="1" x14ac:dyDescent="0.35">
      <c r="A23" s="124">
        <v>10</v>
      </c>
      <c r="B23" s="173" t="str">
        <f>IFERROR(VLOOKUP(A23,Offre,2,FALSE),"")</f>
        <v/>
      </c>
      <c r="C23" s="173"/>
      <c r="D23" s="125">
        <v>1</v>
      </c>
      <c r="E23" s="126" t="str">
        <f>IFERROR(VLOOKUP(A23,Offre,3,FALSE),"")</f>
        <v/>
      </c>
      <c r="F23" s="127">
        <v>0.1</v>
      </c>
      <c r="G23" s="128" t="str">
        <f>IFERROR(D23*E23,"")</f>
        <v/>
      </c>
      <c r="H23" s="126" t="str">
        <f>IFERROR(G23*F23,"")</f>
        <v/>
      </c>
      <c r="I23" s="129" t="str">
        <f>IFERROR(G23+H23,"")</f>
        <v/>
      </c>
    </row>
    <row r="24" spans="1:9" ht="35" customHeight="1" x14ac:dyDescent="0.35">
      <c r="A24" s="124">
        <v>100</v>
      </c>
      <c r="B24" s="173" t="str">
        <f t="shared" ref="B24:B32" si="0">IFERROR(VLOOKUP(A24,Offre,2,FALSE),"")</f>
        <v/>
      </c>
      <c r="C24" s="173"/>
      <c r="D24" s="125"/>
      <c r="E24" s="126" t="str">
        <f t="shared" ref="E24:E29" si="1">IFERROR(VLOOKUP(A24,Offre,3,FALSE),"")</f>
        <v/>
      </c>
      <c r="F24" s="127">
        <v>0.1</v>
      </c>
      <c r="G24" s="128" t="str">
        <f t="shared" ref="G24:G29" si="2">IFERROR(D24*E24,"")</f>
        <v/>
      </c>
      <c r="H24" s="126" t="str">
        <f t="shared" ref="H24:H29" si="3">IFERROR(G24*F24,"")</f>
        <v/>
      </c>
      <c r="I24" s="129" t="str">
        <f t="shared" ref="I24:I29" si="4">IFERROR(G24+H24,"")</f>
        <v/>
      </c>
    </row>
    <row r="25" spans="1:9" ht="35" customHeight="1" x14ac:dyDescent="0.35">
      <c r="A25" s="147">
        <v>200</v>
      </c>
      <c r="B25" s="173" t="str">
        <f t="shared" si="0"/>
        <v/>
      </c>
      <c r="C25" s="173"/>
      <c r="D25" s="125"/>
      <c r="E25" s="126" t="str">
        <f t="shared" si="1"/>
        <v/>
      </c>
      <c r="F25" s="127">
        <v>0.1</v>
      </c>
      <c r="G25" s="128" t="str">
        <f t="shared" si="2"/>
        <v/>
      </c>
      <c r="H25" s="126" t="str">
        <f t="shared" si="3"/>
        <v/>
      </c>
      <c r="I25" s="129" t="str">
        <f t="shared" si="4"/>
        <v/>
      </c>
    </row>
    <row r="26" spans="1:9" ht="35" customHeight="1" x14ac:dyDescent="0.35">
      <c r="A26" s="124">
        <v>300</v>
      </c>
      <c r="B26" s="173" t="str">
        <f t="shared" si="0"/>
        <v/>
      </c>
      <c r="C26" s="173"/>
      <c r="D26" s="125"/>
      <c r="E26" s="126" t="str">
        <f t="shared" si="1"/>
        <v/>
      </c>
      <c r="F26" s="127">
        <v>0.1</v>
      </c>
      <c r="G26" s="128" t="str">
        <f t="shared" si="2"/>
        <v/>
      </c>
      <c r="H26" s="126" t="str">
        <f t="shared" si="3"/>
        <v/>
      </c>
      <c r="I26" s="129" t="str">
        <f t="shared" si="4"/>
        <v/>
      </c>
    </row>
    <row r="27" spans="1:9" ht="35" customHeight="1" x14ac:dyDescent="0.35">
      <c r="A27" s="147">
        <v>400</v>
      </c>
      <c r="B27" s="173" t="str">
        <f t="shared" si="0"/>
        <v/>
      </c>
      <c r="C27" s="173"/>
      <c r="D27" s="125"/>
      <c r="E27" s="126" t="str">
        <f t="shared" si="1"/>
        <v/>
      </c>
      <c r="F27" s="127">
        <v>0.1</v>
      </c>
      <c r="G27" s="128" t="str">
        <f t="shared" si="2"/>
        <v/>
      </c>
      <c r="H27" s="126" t="str">
        <f t="shared" si="3"/>
        <v/>
      </c>
      <c r="I27" s="129" t="str">
        <f t="shared" si="4"/>
        <v/>
      </c>
    </row>
    <row r="28" spans="1:9" ht="34.9" customHeight="1" x14ac:dyDescent="0.35">
      <c r="A28" s="124">
        <v>417</v>
      </c>
      <c r="B28" s="173" t="str">
        <f t="shared" si="0"/>
        <v/>
      </c>
      <c r="C28" s="173"/>
      <c r="D28" s="125"/>
      <c r="E28" s="126" t="str">
        <f t="shared" si="1"/>
        <v/>
      </c>
      <c r="F28" s="127">
        <v>0.1</v>
      </c>
      <c r="G28" s="128" t="str">
        <f t="shared" si="2"/>
        <v/>
      </c>
      <c r="H28" s="126" t="str">
        <f t="shared" si="3"/>
        <v/>
      </c>
      <c r="I28" s="129" t="str">
        <f t="shared" si="4"/>
        <v/>
      </c>
    </row>
    <row r="29" spans="1:9" ht="35" customHeight="1" x14ac:dyDescent="0.35">
      <c r="A29" s="124">
        <v>418</v>
      </c>
      <c r="B29" s="173" t="str">
        <f t="shared" si="0"/>
        <v/>
      </c>
      <c r="C29" s="173"/>
      <c r="D29" s="125"/>
      <c r="E29" s="126" t="str">
        <f t="shared" si="1"/>
        <v/>
      </c>
      <c r="F29" s="127">
        <v>0.1</v>
      </c>
      <c r="G29" s="128" t="str">
        <f t="shared" si="2"/>
        <v/>
      </c>
      <c r="H29" s="126" t="str">
        <f t="shared" si="3"/>
        <v/>
      </c>
      <c r="I29" s="129" t="str">
        <f t="shared" si="4"/>
        <v/>
      </c>
    </row>
    <row r="30" spans="1:9" ht="35" customHeight="1" x14ac:dyDescent="0.35">
      <c r="A30" s="124"/>
      <c r="B30" s="173" t="str">
        <f t="shared" si="0"/>
        <v/>
      </c>
      <c r="C30" s="173"/>
      <c r="D30" s="125"/>
      <c r="E30" s="126" t="str">
        <f>IFERROR(VLOOKUP(A30,Offre,3,FALSE),"")</f>
        <v/>
      </c>
      <c r="F30" s="127">
        <v>0.1</v>
      </c>
      <c r="G30" s="128" t="str">
        <f>IFERROR(D30*E30,"")</f>
        <v/>
      </c>
      <c r="H30" s="126" t="str">
        <f>IFERROR(G30*F30,"")</f>
        <v/>
      </c>
      <c r="I30" s="129" t="str">
        <f>IFERROR(G30+H30,"")</f>
        <v/>
      </c>
    </row>
    <row r="31" spans="1:9" ht="35" customHeight="1" x14ac:dyDescent="0.35">
      <c r="A31" s="124"/>
      <c r="B31" s="173" t="str">
        <f t="shared" si="0"/>
        <v/>
      </c>
      <c r="C31" s="173"/>
      <c r="D31" s="125"/>
      <c r="E31" s="126" t="str">
        <f>IFERROR(VLOOKUP(A31,Offre,3,FALSE),"")</f>
        <v/>
      </c>
      <c r="F31" s="127">
        <v>0.1</v>
      </c>
      <c r="G31" s="128" t="str">
        <f>IFERROR(D31*E31,"")</f>
        <v/>
      </c>
      <c r="H31" s="126" t="str">
        <f>IFERROR(G31*F31,"")</f>
        <v/>
      </c>
      <c r="I31" s="129" t="str">
        <f>IFERROR(G31+H31,"")</f>
        <v/>
      </c>
    </row>
    <row r="32" spans="1:9" ht="35" customHeight="1" x14ac:dyDescent="0.35">
      <c r="A32" s="124"/>
      <c r="B32" s="173" t="str">
        <f t="shared" si="0"/>
        <v/>
      </c>
      <c r="C32" s="173"/>
      <c r="D32" s="125"/>
      <c r="E32" s="126" t="str">
        <f>IFERROR(VLOOKUP(A32,Offre,3,FALSE),"")</f>
        <v/>
      </c>
      <c r="F32" s="127">
        <v>0.1</v>
      </c>
      <c r="G32" s="128" t="str">
        <f>IFERROR(D32*E32,"")</f>
        <v/>
      </c>
      <c r="H32" s="126" t="str">
        <f>IFERROR(G32*F32,"")</f>
        <v/>
      </c>
      <c r="I32" s="129" t="str">
        <f>IFERROR(G32+H32,"")</f>
        <v/>
      </c>
    </row>
    <row r="33" spans="1:9" ht="35" customHeight="1" x14ac:dyDescent="0.35">
      <c r="A33" s="147"/>
      <c r="B33" s="173" t="str">
        <f t="shared" ref="B33" si="5">IFERROR(VLOOKUP(A33,Offre,2,FALSE),"")</f>
        <v/>
      </c>
      <c r="C33" s="173"/>
      <c r="D33" s="125"/>
      <c r="E33" s="126" t="str">
        <f>IFERROR(VLOOKUP(A33,Offre,3,FALSE),"")</f>
        <v/>
      </c>
      <c r="F33" s="127">
        <v>0.1</v>
      </c>
      <c r="G33" s="128" t="str">
        <f>IFERROR(D33*E33,"")</f>
        <v/>
      </c>
      <c r="H33" s="126" t="str">
        <f>IFERROR(G33*F33,"")</f>
        <v/>
      </c>
      <c r="I33" s="129" t="str">
        <f>IFERROR(G33+H33,"")</f>
        <v/>
      </c>
    </row>
    <row r="34" spans="1:9" ht="15.5" x14ac:dyDescent="0.35">
      <c r="A34" s="130"/>
      <c r="B34" s="180" t="s">
        <v>1953</v>
      </c>
      <c r="C34" s="181"/>
      <c r="D34" s="177" t="s">
        <v>127</v>
      </c>
      <c r="E34" s="177"/>
      <c r="G34" s="185" t="s">
        <v>3309</v>
      </c>
      <c r="H34" s="184"/>
      <c r="I34" s="131">
        <f>SUM(G23:G33)</f>
        <v>0</v>
      </c>
    </row>
    <row r="35" spans="1:9" x14ac:dyDescent="0.35">
      <c r="A35" s="130"/>
      <c r="G35" s="183" t="s">
        <v>36</v>
      </c>
      <c r="H35" s="184"/>
      <c r="I35" s="131">
        <f>SUM(H23:H33)</f>
        <v>0</v>
      </c>
    </row>
    <row r="36" spans="1:9" x14ac:dyDescent="0.35">
      <c r="A36" s="130"/>
      <c r="B36" s="106" t="s">
        <v>128</v>
      </c>
      <c r="G36" s="185" t="s">
        <v>3307</v>
      </c>
      <c r="H36" s="184"/>
      <c r="I36" s="132">
        <v>0</v>
      </c>
    </row>
    <row r="37" spans="1:9" ht="16" thickBot="1" x14ac:dyDescent="0.4">
      <c r="A37" s="133"/>
      <c r="B37" s="134" t="s">
        <v>129</v>
      </c>
      <c r="C37" s="134"/>
      <c r="D37" s="134"/>
      <c r="E37" s="134"/>
      <c r="F37" s="134"/>
      <c r="G37" s="182" t="s">
        <v>158</v>
      </c>
      <c r="H37" s="182"/>
      <c r="I37" s="135">
        <f>I36*0.3</f>
        <v>0</v>
      </c>
    </row>
    <row r="38" spans="1:9" x14ac:dyDescent="0.35">
      <c r="G38" s="183"/>
      <c r="H38" s="183"/>
    </row>
    <row r="39" spans="1:9" x14ac:dyDescent="0.35">
      <c r="G39" s="136"/>
      <c r="H39" s="136" t="s">
        <v>223</v>
      </c>
      <c r="I39" s="137" t="s">
        <v>224</v>
      </c>
    </row>
    <row r="40" spans="1:9" ht="15" thickBot="1" x14ac:dyDescent="0.4">
      <c r="G40" s="136"/>
      <c r="H40" s="136"/>
      <c r="I40" s="138"/>
    </row>
    <row r="41" spans="1:9" ht="31.5" customHeight="1" x14ac:dyDescent="0.35">
      <c r="A41" s="116" t="s">
        <v>35</v>
      </c>
      <c r="B41" s="179" t="s">
        <v>156</v>
      </c>
      <c r="C41" s="179"/>
      <c r="D41" s="117" t="s">
        <v>215</v>
      </c>
      <c r="E41" s="118" t="s">
        <v>40</v>
      </c>
      <c r="F41" s="118" t="s">
        <v>33</v>
      </c>
      <c r="G41" s="118" t="s">
        <v>32</v>
      </c>
      <c r="H41" s="118" t="s">
        <v>31</v>
      </c>
      <c r="I41" s="119" t="s">
        <v>34</v>
      </c>
    </row>
    <row r="42" spans="1:9" ht="35" customHeight="1" x14ac:dyDescent="0.35">
      <c r="A42" s="124"/>
      <c r="B42" s="173" t="str">
        <f>IFERROR(VLOOKUP(A42,Offre,2,FALSE),"")</f>
        <v/>
      </c>
      <c r="C42" s="173"/>
      <c r="D42" s="125"/>
      <c r="E42" s="126" t="str">
        <f t="shared" ref="E42:E48" si="6">IFERROR(VLOOKUP(A42,Offre,3,FALSE),"")</f>
        <v/>
      </c>
      <c r="F42" s="127">
        <v>0.1</v>
      </c>
      <c r="G42" s="128" t="str">
        <f>IFERROR(D42*E42,"")</f>
        <v/>
      </c>
      <c r="H42" s="126" t="str">
        <f>IFERROR(G42*F42,"")</f>
        <v/>
      </c>
      <c r="I42" s="129" t="str">
        <f>IFERROR(G42+H42,"")</f>
        <v/>
      </c>
    </row>
    <row r="43" spans="1:9" ht="35" customHeight="1" x14ac:dyDescent="0.35">
      <c r="A43" s="147"/>
      <c r="B43" s="173" t="str">
        <f t="shared" ref="B43:B52" si="7">IFERROR(VLOOKUP(A43,Offre,2,FALSE),"")</f>
        <v/>
      </c>
      <c r="C43" s="173"/>
      <c r="D43" s="152"/>
      <c r="E43" s="126" t="str">
        <f t="shared" si="6"/>
        <v/>
      </c>
      <c r="F43" s="127">
        <v>0.1</v>
      </c>
      <c r="G43" s="128" t="str">
        <f>IFERROR(D43*E43,"")</f>
        <v/>
      </c>
      <c r="H43" s="126" t="str">
        <f>IFERROR(G43*F43,"")</f>
        <v/>
      </c>
      <c r="I43" s="129" t="str">
        <f>IFERROR(G43+H43,"")</f>
        <v/>
      </c>
    </row>
    <row r="44" spans="1:9" ht="35" customHeight="1" x14ac:dyDescent="0.35">
      <c r="A44" s="124"/>
      <c r="B44" s="173" t="str">
        <f t="shared" si="7"/>
        <v/>
      </c>
      <c r="C44" s="173"/>
      <c r="D44" s="145"/>
      <c r="E44" s="126" t="str">
        <f t="shared" si="6"/>
        <v/>
      </c>
      <c r="F44" s="127">
        <v>0.1</v>
      </c>
      <c r="G44" s="128" t="str">
        <f>IFERROR(D44*E44,"")</f>
        <v/>
      </c>
      <c r="H44" s="126" t="str">
        <f>IFERROR(G44*F44,"")</f>
        <v/>
      </c>
      <c r="I44" s="129" t="str">
        <f>IFERROR(G44+H44,"")</f>
        <v/>
      </c>
    </row>
    <row r="45" spans="1:9" ht="35" customHeight="1" x14ac:dyDescent="0.35">
      <c r="A45" s="124"/>
      <c r="B45" s="173" t="str">
        <f t="shared" si="7"/>
        <v/>
      </c>
      <c r="C45" s="173"/>
      <c r="D45" s="145"/>
      <c r="E45" s="126" t="str">
        <f>IFERROR(VLOOKUP(A45,Offre,3,FALSE),"")</f>
        <v/>
      </c>
      <c r="F45" s="127">
        <v>0.1</v>
      </c>
      <c r="G45" s="128" t="str">
        <f t="shared" ref="G45:G60" si="8">IFERROR(D45*E45,"")</f>
        <v/>
      </c>
      <c r="H45" s="126" t="str">
        <f t="shared" ref="H45:H60" si="9">IFERROR(G45*F45,"")</f>
        <v/>
      </c>
      <c r="I45" s="129" t="str">
        <f t="shared" ref="I45:I60" si="10">IFERROR(G45+H45,"")</f>
        <v/>
      </c>
    </row>
    <row r="46" spans="1:9" ht="35" customHeight="1" x14ac:dyDescent="0.35">
      <c r="A46" s="124"/>
      <c r="B46" s="173" t="str">
        <f t="shared" si="7"/>
        <v/>
      </c>
      <c r="C46" s="173"/>
      <c r="D46" s="125"/>
      <c r="E46" s="126" t="str">
        <f t="shared" si="6"/>
        <v/>
      </c>
      <c r="F46" s="127">
        <v>0.1</v>
      </c>
      <c r="G46" s="128" t="str">
        <f t="shared" si="8"/>
        <v/>
      </c>
      <c r="H46" s="126" t="str">
        <f t="shared" si="9"/>
        <v/>
      </c>
      <c r="I46" s="129" t="str">
        <f t="shared" si="10"/>
        <v/>
      </c>
    </row>
    <row r="47" spans="1:9" ht="35" customHeight="1" x14ac:dyDescent="0.35">
      <c r="A47" s="124"/>
      <c r="B47" s="173" t="str">
        <f t="shared" si="7"/>
        <v/>
      </c>
      <c r="C47" s="173"/>
      <c r="D47" s="125"/>
      <c r="E47" s="126" t="str">
        <f t="shared" si="6"/>
        <v/>
      </c>
      <c r="F47" s="127">
        <v>0.1</v>
      </c>
      <c r="G47" s="128" t="str">
        <f t="shared" si="8"/>
        <v/>
      </c>
      <c r="H47" s="126" t="str">
        <f t="shared" si="9"/>
        <v/>
      </c>
      <c r="I47" s="129" t="str">
        <f t="shared" si="10"/>
        <v/>
      </c>
    </row>
    <row r="48" spans="1:9" ht="35" customHeight="1" x14ac:dyDescent="0.35">
      <c r="A48" s="124"/>
      <c r="B48" s="173" t="str">
        <f t="shared" si="7"/>
        <v/>
      </c>
      <c r="C48" s="173"/>
      <c r="D48" s="125"/>
      <c r="E48" s="126" t="str">
        <f t="shared" si="6"/>
        <v/>
      </c>
      <c r="F48" s="127">
        <v>0.1</v>
      </c>
      <c r="G48" s="128" t="str">
        <f t="shared" si="8"/>
        <v/>
      </c>
      <c r="H48" s="126" t="str">
        <f t="shared" si="9"/>
        <v/>
      </c>
      <c r="I48" s="129" t="str">
        <f t="shared" si="10"/>
        <v/>
      </c>
    </row>
    <row r="49" spans="1:9" ht="35" customHeight="1" x14ac:dyDescent="0.35">
      <c r="A49" s="124"/>
      <c r="B49" s="173" t="str">
        <f t="shared" si="7"/>
        <v/>
      </c>
      <c r="C49" s="173"/>
      <c r="D49" s="125"/>
      <c r="E49" s="126" t="str">
        <f t="shared" ref="E49:E59" si="11">IFERROR(VLOOKUP(A49,Offre,3,FALSE),"")</f>
        <v/>
      </c>
      <c r="F49" s="127">
        <v>0.1</v>
      </c>
      <c r="G49" s="128" t="str">
        <f t="shared" si="8"/>
        <v/>
      </c>
      <c r="H49" s="126" t="str">
        <f t="shared" si="9"/>
        <v/>
      </c>
      <c r="I49" s="129" t="str">
        <f t="shared" si="10"/>
        <v/>
      </c>
    </row>
    <row r="50" spans="1:9" ht="35" customHeight="1" x14ac:dyDescent="0.35">
      <c r="A50" s="124"/>
      <c r="B50" s="173" t="str">
        <f t="shared" si="7"/>
        <v/>
      </c>
      <c r="C50" s="173"/>
      <c r="D50" s="125"/>
      <c r="E50" s="148" t="str">
        <f t="shared" si="11"/>
        <v/>
      </c>
      <c r="F50" s="127"/>
      <c r="G50" s="128" t="str">
        <f t="shared" si="8"/>
        <v/>
      </c>
      <c r="H50" s="126" t="str">
        <f t="shared" si="9"/>
        <v/>
      </c>
      <c r="I50" s="129" t="str">
        <f t="shared" si="10"/>
        <v/>
      </c>
    </row>
    <row r="51" spans="1:9" ht="35" customHeight="1" x14ac:dyDescent="0.35">
      <c r="A51" s="124"/>
      <c r="B51" s="173" t="str">
        <f t="shared" si="7"/>
        <v/>
      </c>
      <c r="C51" s="173"/>
      <c r="D51" s="125"/>
      <c r="E51" s="126" t="str">
        <f t="shared" si="11"/>
        <v/>
      </c>
      <c r="F51" s="127"/>
      <c r="G51" s="128" t="str">
        <f t="shared" si="8"/>
        <v/>
      </c>
      <c r="H51" s="126" t="str">
        <f t="shared" si="9"/>
        <v/>
      </c>
      <c r="I51" s="129" t="str">
        <f t="shared" si="10"/>
        <v/>
      </c>
    </row>
    <row r="52" spans="1:9" ht="35" customHeight="1" x14ac:dyDescent="0.35">
      <c r="A52" s="124"/>
      <c r="B52" s="173" t="str">
        <f t="shared" si="7"/>
        <v/>
      </c>
      <c r="C52" s="173"/>
      <c r="D52" s="125"/>
      <c r="E52" s="126" t="str">
        <f t="shared" si="11"/>
        <v/>
      </c>
      <c r="F52" s="127"/>
      <c r="G52" s="128" t="str">
        <f t="shared" si="8"/>
        <v/>
      </c>
      <c r="H52" s="126" t="str">
        <f t="shared" si="9"/>
        <v/>
      </c>
      <c r="I52" s="129" t="str">
        <f t="shared" si="10"/>
        <v/>
      </c>
    </row>
    <row r="53" spans="1:9" ht="35" customHeight="1" x14ac:dyDescent="0.35">
      <c r="A53" s="124"/>
      <c r="B53" s="173" t="str">
        <f>IFERROR(VLOOKUP(A53,Offre,2,FALSE),"")</f>
        <v/>
      </c>
      <c r="C53" s="173"/>
      <c r="D53" s="125"/>
      <c r="E53" s="126" t="str">
        <f t="shared" si="11"/>
        <v/>
      </c>
      <c r="F53" s="127"/>
      <c r="G53" s="128" t="str">
        <f t="shared" si="8"/>
        <v/>
      </c>
      <c r="H53" s="126" t="str">
        <f t="shared" si="9"/>
        <v/>
      </c>
      <c r="I53" s="129" t="str">
        <f t="shared" si="10"/>
        <v/>
      </c>
    </row>
    <row r="54" spans="1:9" ht="35" customHeight="1" x14ac:dyDescent="0.35">
      <c r="A54" s="124"/>
      <c r="B54" s="173" t="str">
        <f t="shared" ref="B54:B60" si="12">IFERROR(VLOOKUP(A54,Offre,2,FALSE),"")</f>
        <v/>
      </c>
      <c r="C54" s="173"/>
      <c r="D54" s="145"/>
      <c r="E54" s="126" t="str">
        <f t="shared" si="11"/>
        <v/>
      </c>
      <c r="F54" s="127"/>
      <c r="G54" s="128" t="str">
        <f t="shared" si="8"/>
        <v/>
      </c>
      <c r="H54" s="126" t="str">
        <f t="shared" si="9"/>
        <v/>
      </c>
      <c r="I54" s="129" t="str">
        <f t="shared" si="10"/>
        <v/>
      </c>
    </row>
    <row r="55" spans="1:9" ht="35" customHeight="1" x14ac:dyDescent="0.35">
      <c r="A55" s="53"/>
      <c r="B55" s="173" t="str">
        <f t="shared" si="12"/>
        <v/>
      </c>
      <c r="C55" s="173"/>
      <c r="D55" s="125"/>
      <c r="E55" s="126" t="str">
        <f t="shared" si="11"/>
        <v/>
      </c>
      <c r="F55" s="127"/>
      <c r="G55" s="128" t="str">
        <f t="shared" si="8"/>
        <v/>
      </c>
      <c r="H55" s="126" t="str">
        <f t="shared" si="9"/>
        <v/>
      </c>
      <c r="I55" s="129" t="str">
        <f t="shared" si="10"/>
        <v/>
      </c>
    </row>
    <row r="56" spans="1:9" ht="35" customHeight="1" x14ac:dyDescent="0.35">
      <c r="A56" s="124"/>
      <c r="B56" s="173" t="str">
        <f t="shared" si="12"/>
        <v/>
      </c>
      <c r="C56" s="173"/>
      <c r="D56" s="125"/>
      <c r="E56" s="126" t="str">
        <f t="shared" si="11"/>
        <v/>
      </c>
      <c r="F56" s="127"/>
      <c r="G56" s="128" t="str">
        <f t="shared" si="8"/>
        <v/>
      </c>
      <c r="H56" s="126" t="str">
        <f t="shared" si="9"/>
        <v/>
      </c>
      <c r="I56" s="129" t="str">
        <f t="shared" si="10"/>
        <v/>
      </c>
    </row>
    <row r="57" spans="1:9" ht="35" customHeight="1" x14ac:dyDescent="0.35">
      <c r="A57" s="124"/>
      <c r="B57" s="173" t="str">
        <f t="shared" si="12"/>
        <v/>
      </c>
      <c r="C57" s="173"/>
      <c r="D57" s="125"/>
      <c r="E57" s="126" t="str">
        <f t="shared" si="11"/>
        <v/>
      </c>
      <c r="F57" s="127"/>
      <c r="G57" s="128" t="str">
        <f t="shared" si="8"/>
        <v/>
      </c>
      <c r="H57" s="126" t="str">
        <f t="shared" si="9"/>
        <v/>
      </c>
      <c r="I57" s="129" t="str">
        <f t="shared" si="10"/>
        <v/>
      </c>
    </row>
    <row r="58" spans="1:9" ht="35" customHeight="1" x14ac:dyDescent="0.35">
      <c r="A58" s="124"/>
      <c r="B58" s="173" t="str">
        <f t="shared" si="12"/>
        <v/>
      </c>
      <c r="C58" s="173"/>
      <c r="D58" s="125"/>
      <c r="E58" s="126" t="str">
        <f t="shared" si="11"/>
        <v/>
      </c>
      <c r="F58" s="127"/>
      <c r="G58" s="128" t="str">
        <f t="shared" si="8"/>
        <v/>
      </c>
      <c r="H58" s="126" t="str">
        <f t="shared" si="9"/>
        <v/>
      </c>
      <c r="I58" s="129" t="str">
        <f t="shared" si="10"/>
        <v/>
      </c>
    </row>
    <row r="59" spans="1:9" ht="35" customHeight="1" x14ac:dyDescent="0.35">
      <c r="A59" s="124"/>
      <c r="B59" s="173" t="str">
        <f t="shared" si="12"/>
        <v/>
      </c>
      <c r="C59" s="173"/>
      <c r="D59" s="125"/>
      <c r="E59" s="126" t="str">
        <f t="shared" si="11"/>
        <v/>
      </c>
      <c r="F59" s="127"/>
      <c r="G59" s="128" t="str">
        <f t="shared" si="8"/>
        <v/>
      </c>
      <c r="H59" s="126" t="str">
        <f t="shared" si="9"/>
        <v/>
      </c>
      <c r="I59" s="129" t="str">
        <f t="shared" si="10"/>
        <v/>
      </c>
    </row>
    <row r="60" spans="1:9" ht="35" customHeight="1" x14ac:dyDescent="0.35">
      <c r="A60" s="124"/>
      <c r="B60" s="173" t="str">
        <f t="shared" si="12"/>
        <v/>
      </c>
      <c r="C60" s="173"/>
      <c r="D60" s="125"/>
      <c r="E60" s="126" t="str">
        <f>IFERROR(VLOOKUP(A60,Offre,3,FALSE),"")</f>
        <v/>
      </c>
      <c r="F60" s="127"/>
      <c r="G60" s="128" t="str">
        <f t="shared" si="8"/>
        <v/>
      </c>
      <c r="H60" s="126" t="str">
        <f t="shared" si="9"/>
        <v/>
      </c>
      <c r="I60" s="129" t="str">
        <f t="shared" si="10"/>
        <v/>
      </c>
    </row>
    <row r="61" spans="1:9" x14ac:dyDescent="0.35">
      <c r="A61" s="130"/>
      <c r="I61" s="139"/>
    </row>
    <row r="62" spans="1:9" ht="15.5" x14ac:dyDescent="0.35">
      <c r="A62" s="130"/>
      <c r="B62" s="180" t="s">
        <v>1953</v>
      </c>
      <c r="C62" s="181"/>
      <c r="D62" s="177" t="s">
        <v>127</v>
      </c>
      <c r="E62" s="177"/>
      <c r="G62" s="185" t="s">
        <v>3309</v>
      </c>
      <c r="H62" s="184"/>
      <c r="I62" s="131">
        <f>SUM(G42:G60)+I34</f>
        <v>0</v>
      </c>
    </row>
    <row r="63" spans="1:9" x14ac:dyDescent="0.35">
      <c r="A63" s="130"/>
      <c r="G63" s="183" t="s">
        <v>36</v>
      </c>
      <c r="H63" s="184"/>
      <c r="I63" s="131">
        <f>SUM(H42:H60)+I35</f>
        <v>0</v>
      </c>
    </row>
    <row r="64" spans="1:9" x14ac:dyDescent="0.35">
      <c r="A64" s="130"/>
      <c r="B64" s="106" t="s">
        <v>128</v>
      </c>
      <c r="G64" s="185" t="s">
        <v>3307</v>
      </c>
      <c r="H64" s="184"/>
      <c r="I64" s="132">
        <f>SUM(I62:I63)</f>
        <v>0</v>
      </c>
    </row>
    <row r="65" spans="1:9" ht="16" thickBot="1" x14ac:dyDescent="0.4">
      <c r="A65" s="130"/>
      <c r="B65" s="106" t="s">
        <v>129</v>
      </c>
      <c r="G65" s="182" t="s">
        <v>158</v>
      </c>
      <c r="H65" s="182"/>
      <c r="I65" s="140">
        <f>I64*0.3</f>
        <v>0</v>
      </c>
    </row>
    <row r="66" spans="1:9" x14ac:dyDescent="0.35">
      <c r="A66" s="130"/>
      <c r="I66" s="139"/>
    </row>
    <row r="67" spans="1:9" ht="15" thickBot="1" x14ac:dyDescent="0.4">
      <c r="A67" s="133"/>
      <c r="B67" s="134"/>
      <c r="C67" s="134"/>
      <c r="D67" s="134"/>
      <c r="E67" s="134"/>
      <c r="F67" s="134"/>
      <c r="G67" s="134"/>
      <c r="H67" s="134"/>
      <c r="I67" s="141"/>
    </row>
  </sheetData>
  <mergeCells count="61">
    <mergeCell ref="D18:E18"/>
    <mergeCell ref="B60:C60"/>
    <mergeCell ref="G36:H36"/>
    <mergeCell ref="G62:H62"/>
    <mergeCell ref="G64:H64"/>
    <mergeCell ref="B52:C52"/>
    <mergeCell ref="B53:C53"/>
    <mergeCell ref="B55:C55"/>
    <mergeCell ref="B54:C54"/>
    <mergeCell ref="B41:C41"/>
    <mergeCell ref="B62:C62"/>
    <mergeCell ref="D62:E62"/>
    <mergeCell ref="G63:H63"/>
    <mergeCell ref="G38:H38"/>
    <mergeCell ref="B49:C49"/>
    <mergeCell ref="A18:C18"/>
    <mergeCell ref="G65:H65"/>
    <mergeCell ref="B42:C42"/>
    <mergeCell ref="B43:C43"/>
    <mergeCell ref="B44:C44"/>
    <mergeCell ref="B45:C45"/>
    <mergeCell ref="B46:C46"/>
    <mergeCell ref="B47:C47"/>
    <mergeCell ref="B48:C48"/>
    <mergeCell ref="B50:C50"/>
    <mergeCell ref="B51:C51"/>
    <mergeCell ref="B56:C56"/>
    <mergeCell ref="B57:C57"/>
    <mergeCell ref="B58:C58"/>
    <mergeCell ref="B59:C59"/>
    <mergeCell ref="B25:C25"/>
    <mergeCell ref="B34:C34"/>
    <mergeCell ref="D34:E34"/>
    <mergeCell ref="B23:C23"/>
    <mergeCell ref="G37:H37"/>
    <mergeCell ref="G35:H35"/>
    <mergeCell ref="B26:C26"/>
    <mergeCell ref="B28:C28"/>
    <mergeCell ref="B27:C27"/>
    <mergeCell ref="B29:C29"/>
    <mergeCell ref="B30:C30"/>
    <mergeCell ref="B31:C31"/>
    <mergeCell ref="B33:C33"/>
    <mergeCell ref="B32:C32"/>
    <mergeCell ref="G34:H34"/>
    <mergeCell ref="F2:I2"/>
    <mergeCell ref="C15:E15"/>
    <mergeCell ref="G15:I15"/>
    <mergeCell ref="C2:D2"/>
    <mergeCell ref="B24:C24"/>
    <mergeCell ref="A10:B10"/>
    <mergeCell ref="A11:B11"/>
    <mergeCell ref="A12:B12"/>
    <mergeCell ref="A13:B13"/>
    <mergeCell ref="A14:B14"/>
    <mergeCell ref="G3:H3"/>
    <mergeCell ref="G16:I16"/>
    <mergeCell ref="G17:I17"/>
    <mergeCell ref="G18:I18"/>
    <mergeCell ref="G19:I19"/>
    <mergeCell ref="B21:C21"/>
  </mergeCells>
  <dataValidations count="3">
    <dataValidation type="list" allowBlank="1" showInputMessage="1" showErrorMessage="1" sqref="H7">
      <formula1>Numéro_Prospect</formula1>
    </dataValidation>
    <dataValidation type="list" allowBlank="1" showInputMessage="1" showErrorMessage="1" sqref="F42:F60 F23:F33">
      <formula1>tva</formula1>
    </dataValidation>
    <dataValidation type="list" allowBlank="1" showInputMessage="1" showErrorMessage="1" sqref="A23:A33 A42:A60">
      <formula1>référence</formula1>
    </dataValidation>
  </dataValidations>
  <pageMargins left="0.23622047244094491" right="3.937007874015748E-2" top="0.35433070866141736" bottom="0.35433070866141736" header="0.31496062992125984" footer="0.31496062992125984"/>
  <pageSetup paperSize="9" scale="95" orientation="portrait" r:id="rId1"/>
  <headerFooter>
    <oddFooter>&amp;LSIRET : 82265456200013 - NAF : 4334Z            &amp;C- RCS : St Malo B 822 654 562   Capital Social 5000€&amp;RN° de TVA : FR70 822654562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68"/>
  <sheetViews>
    <sheetView tabSelected="1" topLeftCell="A10" zoomScaleNormal="100" workbookViewId="0">
      <selection activeCell="H7" sqref="H7"/>
    </sheetView>
  </sheetViews>
  <sheetFormatPr baseColWidth="10" defaultRowHeight="14.5" x14ac:dyDescent="0.35"/>
  <cols>
    <col min="1" max="1" width="5.08984375" customWidth="1"/>
    <col min="2" max="2" width="7.81640625" customWidth="1"/>
    <col min="3" max="3" width="29.54296875" customWidth="1"/>
    <col min="4" max="4" width="7" customWidth="1"/>
    <col min="5" max="5" width="9.90625" customWidth="1"/>
    <col min="6" max="6" width="10.36328125" customWidth="1"/>
    <col min="7" max="7" width="11.08984375" customWidth="1"/>
    <col min="8" max="8" width="10.26953125" customWidth="1"/>
    <col min="9" max="9" width="13.81640625" customWidth="1"/>
    <col min="10" max="10" width="9.7265625" customWidth="1"/>
  </cols>
  <sheetData>
    <row r="2" spans="1:11" ht="26" x14ac:dyDescent="0.6">
      <c r="C2" s="198"/>
      <c r="D2" s="198"/>
      <c r="F2" s="168" t="s">
        <v>37</v>
      </c>
      <c r="G2" s="168"/>
      <c r="H2" s="168"/>
      <c r="I2" s="168"/>
    </row>
    <row r="3" spans="1:11" ht="15.5" x14ac:dyDescent="0.35">
      <c r="C3" s="1"/>
      <c r="H3" s="39" t="s">
        <v>235</v>
      </c>
      <c r="I3" s="40" t="s">
        <v>4237</v>
      </c>
    </row>
    <row r="4" spans="1:11" ht="15.5" x14ac:dyDescent="0.35">
      <c r="C4" s="1"/>
      <c r="F4" s="11" t="s">
        <v>30</v>
      </c>
      <c r="G4" s="13">
        <f ca="1">TODAY()</f>
        <v>43928</v>
      </c>
      <c r="H4" s="11" t="s">
        <v>236</v>
      </c>
      <c r="I4" s="11" t="str">
        <f ca="1">Devis!I4</f>
        <v xml:space="preserve">D20200407 </v>
      </c>
    </row>
    <row r="5" spans="1:11" ht="15.5" x14ac:dyDescent="0.35">
      <c r="C5" s="1"/>
    </row>
    <row r="6" spans="1:11" ht="15.5" x14ac:dyDescent="0.35">
      <c r="C6" s="1"/>
    </row>
    <row r="7" spans="1:11" x14ac:dyDescent="0.35">
      <c r="G7" t="s">
        <v>150</v>
      </c>
      <c r="H7" t="s">
        <v>4192</v>
      </c>
    </row>
    <row r="8" spans="1:11" ht="15.75" customHeight="1" x14ac:dyDescent="0.45">
      <c r="A8" s="31"/>
      <c r="B8" s="31"/>
      <c r="C8" s="31"/>
      <c r="D8" s="31"/>
      <c r="G8" s="41" t="str">
        <f ca="1">VLOOKUP(H7,Client,2,0)&amp;""</f>
        <v/>
      </c>
    </row>
    <row r="9" spans="1:11" ht="15.75" customHeight="1" x14ac:dyDescent="0.45">
      <c r="A9" s="31"/>
      <c r="B9" s="31"/>
      <c r="C9" s="31"/>
      <c r="D9" s="31"/>
      <c r="G9" s="41" t="str">
        <f ca="1">VLOOKUP(H7,Client,3,0)&amp;" "&amp;VLOOKUP(H7,Client,4,0)&amp;" "&amp;VLOOKUP(H7,Client,5,0)&amp;""</f>
        <v>Mr &amp; Mme Philippe COULANGE</v>
      </c>
    </row>
    <row r="10" spans="1:11" ht="14.25" customHeight="1" x14ac:dyDescent="0.45">
      <c r="A10" s="31"/>
      <c r="B10" s="31"/>
      <c r="C10" s="31"/>
      <c r="D10" s="31"/>
      <c r="G10" s="5" t="str">
        <f ca="1">VLOOKUP(H7,Client,6,0)&amp;""</f>
        <v>2 rue du champs au moine</v>
      </c>
      <c r="K10" s="24"/>
    </row>
    <row r="11" spans="1:11" ht="14.25" customHeight="1" x14ac:dyDescent="0.45">
      <c r="A11" s="202" t="s">
        <v>255</v>
      </c>
      <c r="B11" s="202"/>
      <c r="C11" s="70" t="str">
        <f ca="1">VLOOKUP(H7,Prospect,11,0)&amp;" "</f>
        <v xml:space="preserve">Mr &amp; Mme COULANGE </v>
      </c>
      <c r="D11" s="31"/>
      <c r="G11" s="5" t="str">
        <f ca="1">VLOOKUP(H7,Client,7,0)&amp;" "&amp;VLOOKUP(H7,Client,8,0)&amp;""</f>
        <v>35630 ST GONDRAN</v>
      </c>
      <c r="K11" s="24"/>
    </row>
    <row r="12" spans="1:11" ht="14.25" customHeight="1" x14ac:dyDescent="0.45">
      <c r="A12" s="202" t="s">
        <v>254</v>
      </c>
      <c r="B12" s="202"/>
      <c r="C12" s="70" t="str">
        <f ca="1">VLOOKUP(H7,Prospect,12,0)&amp;" "</f>
        <v xml:space="preserve">2 rue du champs au moine </v>
      </c>
      <c r="D12" s="31"/>
      <c r="F12" s="20" t="s">
        <v>179</v>
      </c>
      <c r="G12" s="5" t="str">
        <f ca="1">VLOOKUP(H7,Client,9,0)&amp;""</f>
        <v>02.99.45.89.82-06.88.25.84.31</v>
      </c>
      <c r="K12" s="24"/>
    </row>
    <row r="13" spans="1:11" ht="15.5" x14ac:dyDescent="0.35">
      <c r="A13" s="202" t="s">
        <v>256</v>
      </c>
      <c r="B13" s="202"/>
      <c r="C13" s="70" t="str">
        <f ca="1">VLOOKUP(H7,Prospect,13,0)&amp;" "</f>
        <v xml:space="preserve">35630 ST GONDRAN </v>
      </c>
      <c r="F13" s="20" t="s">
        <v>180</v>
      </c>
      <c r="G13" s="5" t="str">
        <f ca="1">VLOOKUP(H7,Client,10,0)&amp;""</f>
        <v>kino35@orange.fr</v>
      </c>
    </row>
    <row r="14" spans="1:11" ht="15.5" x14ac:dyDescent="0.35">
      <c r="A14" s="202" t="s">
        <v>257</v>
      </c>
      <c r="B14" s="202"/>
      <c r="C14" s="70" t="str">
        <f ca="1">VLOOKUP(H7,Prospect,14,0)&amp;" "</f>
        <v xml:space="preserve">02.99.45.89.82-06.88.25.84.31 </v>
      </c>
      <c r="F14" s="20"/>
      <c r="G14" s="5"/>
    </row>
    <row r="15" spans="1:11" x14ac:dyDescent="0.35">
      <c r="C15" s="196" t="s">
        <v>140</v>
      </c>
      <c r="D15" s="196"/>
      <c r="E15" s="196"/>
      <c r="F15" t="s">
        <v>149</v>
      </c>
      <c r="G15" s="197" t="str">
        <f ca="1">Devis!G15</f>
        <v xml:space="preserve">Mr &amp; Mme COULANGE </v>
      </c>
      <c r="H15" s="197"/>
      <c r="I15" s="197"/>
    </row>
    <row r="16" spans="1:11" ht="15.5" x14ac:dyDescent="0.35">
      <c r="D16" s="200"/>
      <c r="E16" s="200"/>
      <c r="F16" s="20" t="s">
        <v>144</v>
      </c>
      <c r="G16" s="199" t="str">
        <f ca="1">Devis!G16</f>
        <v xml:space="preserve">2 rue du champs au moine </v>
      </c>
      <c r="H16" s="199"/>
      <c r="I16" s="199"/>
    </row>
    <row r="17" spans="1:9" ht="15.5" x14ac:dyDescent="0.35">
      <c r="A17" s="201" t="s">
        <v>38</v>
      </c>
      <c r="B17" s="201"/>
      <c r="C17" s="201"/>
      <c r="F17" s="20" t="s">
        <v>145</v>
      </c>
      <c r="G17" s="199" t="str">
        <f ca="1">Devis!G17</f>
        <v xml:space="preserve">Maison individuelle </v>
      </c>
      <c r="H17" s="199"/>
      <c r="I17" s="199"/>
    </row>
    <row r="18" spans="1:9" x14ac:dyDescent="0.35">
      <c r="A18" s="176"/>
      <c r="B18" s="176"/>
      <c r="C18" s="176"/>
      <c r="D18" s="176"/>
      <c r="F18" s="20" t="s">
        <v>146</v>
      </c>
      <c r="G18" s="199" t="str">
        <f ca="1">Devis!G18</f>
        <v xml:space="preserve">35630 ST GONDRAN </v>
      </c>
      <c r="H18" s="199"/>
      <c r="I18" s="199"/>
    </row>
    <row r="19" spans="1:9" x14ac:dyDescent="0.35">
      <c r="A19" s="176"/>
      <c r="B19" s="176"/>
      <c r="C19" s="176"/>
      <c r="D19" s="176"/>
    </row>
    <row r="20" spans="1:9" ht="5.75" customHeight="1" thickBot="1" x14ac:dyDescent="0.4">
      <c r="A20" s="19"/>
      <c r="B20" s="19"/>
      <c r="C20" s="19"/>
      <c r="D20" s="19"/>
    </row>
    <row r="21" spans="1:9" ht="31.5" thickBot="1" x14ac:dyDescent="0.4">
      <c r="A21" s="57" t="s">
        <v>35</v>
      </c>
      <c r="B21" s="205" t="s">
        <v>156</v>
      </c>
      <c r="C21" s="206"/>
      <c r="D21" s="58" t="s">
        <v>215</v>
      </c>
      <c r="E21" s="59" t="s">
        <v>40</v>
      </c>
      <c r="F21" s="59" t="s">
        <v>33</v>
      </c>
      <c r="G21" s="59" t="s">
        <v>32</v>
      </c>
      <c r="H21" s="59" t="s">
        <v>31</v>
      </c>
      <c r="I21" s="60" t="s">
        <v>34</v>
      </c>
    </row>
    <row r="22" spans="1:9" ht="16" thickTop="1" x14ac:dyDescent="0.35">
      <c r="A22" s="45"/>
      <c r="B22" s="35" t="str">
        <f>Devis!B22</f>
        <v>PRESTATIONS DE MENUISERIE</v>
      </c>
      <c r="C22" s="35"/>
      <c r="D22" s="36"/>
      <c r="E22" s="36"/>
      <c r="F22" s="36"/>
      <c r="G22" s="36"/>
      <c r="H22" s="36"/>
      <c r="I22" s="46"/>
    </row>
    <row r="23" spans="1:9" ht="35" customHeight="1" x14ac:dyDescent="0.35">
      <c r="A23" s="53">
        <f>IF(Devis!A23="","",Devis!A23)</f>
        <v>10</v>
      </c>
      <c r="B23" s="192" t="str">
        <f t="shared" ref="B23:B33" si="0">IFERROR(VLOOKUP(A23,Offre,2,FALSE),"")</f>
        <v/>
      </c>
      <c r="C23" s="192"/>
      <c r="D23" s="10">
        <f>IF(Devis!D23="","",Devis!D23)</f>
        <v>1</v>
      </c>
      <c r="E23" s="7" t="str">
        <f>IFERROR(VLOOKUP(A23,Offre,3,FALSE),"")</f>
        <v/>
      </c>
      <c r="F23" s="8">
        <f>IF(Devis!F23="","",Devis!F23)</f>
        <v>0.1</v>
      </c>
      <c r="G23" s="7" t="str">
        <f>IFERROR(D23*E23,"")</f>
        <v/>
      </c>
      <c r="H23" s="7" t="str">
        <f>IFERROR(G23*F23,"")</f>
        <v/>
      </c>
      <c r="I23" s="47" t="str">
        <f>IFERROR(G23+H23,"")</f>
        <v/>
      </c>
    </row>
    <row r="24" spans="1:9" ht="35" customHeight="1" x14ac:dyDescent="0.35">
      <c r="A24" s="53">
        <f>IF(Devis!A24="","",Devis!A24)</f>
        <v>100</v>
      </c>
      <c r="B24" s="192" t="str">
        <f t="shared" si="0"/>
        <v/>
      </c>
      <c r="C24" s="192"/>
      <c r="D24" s="10" t="str">
        <f>IF(Devis!D24="","",Devis!D24)</f>
        <v/>
      </c>
      <c r="E24" s="7" t="str">
        <f>IFERROR(VLOOKUP(A24,Offre,3,FALSE),"")</f>
        <v/>
      </c>
      <c r="F24" s="8"/>
      <c r="G24" s="7" t="str">
        <f t="shared" ref="G24:G33" si="1">IFERROR(D24*E24,"")</f>
        <v/>
      </c>
      <c r="H24" s="7" t="str">
        <f t="shared" ref="H24:H33" si="2">IFERROR(G24*F24,"")</f>
        <v/>
      </c>
      <c r="I24" s="47" t="str">
        <f t="shared" ref="I24:I33" si="3">IFERROR(G24+H24,"")</f>
        <v/>
      </c>
    </row>
    <row r="25" spans="1:9" ht="35" customHeight="1" x14ac:dyDescent="0.35">
      <c r="A25" s="53">
        <f>IF(Devis!A25="","",Devis!A25)</f>
        <v>200</v>
      </c>
      <c r="B25" s="192" t="str">
        <f t="shared" si="0"/>
        <v/>
      </c>
      <c r="C25" s="192"/>
      <c r="D25" s="10" t="str">
        <f>IF(Devis!D25="","",Devis!D25)</f>
        <v/>
      </c>
      <c r="E25" s="7" t="str">
        <f>IFERROR(VLOOKUP(A25,Offre,3,FALSE),"")</f>
        <v/>
      </c>
      <c r="F25" s="8"/>
      <c r="G25" s="7" t="str">
        <f t="shared" si="1"/>
        <v/>
      </c>
      <c r="H25" s="7" t="str">
        <f t="shared" si="2"/>
        <v/>
      </c>
      <c r="I25" s="47" t="str">
        <f t="shared" si="3"/>
        <v/>
      </c>
    </row>
    <row r="26" spans="1:9" ht="35" customHeight="1" x14ac:dyDescent="0.35">
      <c r="A26" s="53">
        <f>IF(Devis!A26="","",Devis!A26)</f>
        <v>300</v>
      </c>
      <c r="B26" s="192" t="str">
        <f t="shared" si="0"/>
        <v/>
      </c>
      <c r="C26" s="192"/>
      <c r="D26" s="10" t="str">
        <f>IF(Devis!D26="","",Devis!D26)</f>
        <v/>
      </c>
      <c r="E26" s="7" t="str">
        <f t="shared" ref="E26:E33" si="4">IFERROR(VLOOKUP(A26,Offre,3,FALSE),"")</f>
        <v/>
      </c>
      <c r="F26" s="8"/>
      <c r="G26" s="7" t="str">
        <f t="shared" si="1"/>
        <v/>
      </c>
      <c r="H26" s="7" t="str">
        <f t="shared" si="2"/>
        <v/>
      </c>
      <c r="I26" s="47" t="str">
        <f t="shared" si="3"/>
        <v/>
      </c>
    </row>
    <row r="27" spans="1:9" ht="35" customHeight="1" x14ac:dyDescent="0.35">
      <c r="A27" s="53">
        <f>IF(Devis!A27="","",Devis!A27)</f>
        <v>400</v>
      </c>
      <c r="B27" s="192" t="str">
        <f t="shared" si="0"/>
        <v/>
      </c>
      <c r="C27" s="192"/>
      <c r="D27" s="10" t="str">
        <f>IF(Devis!D27="","",Devis!D27)</f>
        <v/>
      </c>
      <c r="E27" s="7" t="str">
        <f t="shared" si="4"/>
        <v/>
      </c>
      <c r="F27" s="8"/>
      <c r="G27" s="7" t="str">
        <f t="shared" si="1"/>
        <v/>
      </c>
      <c r="H27" s="7" t="str">
        <f t="shared" si="2"/>
        <v/>
      </c>
      <c r="I27" s="47" t="str">
        <f t="shared" si="3"/>
        <v/>
      </c>
    </row>
    <row r="28" spans="1:9" ht="35" customHeight="1" x14ac:dyDescent="0.35">
      <c r="A28" s="53">
        <f>IF(Devis!A28="","",Devis!A28)</f>
        <v>417</v>
      </c>
      <c r="B28" s="192" t="str">
        <f t="shared" si="0"/>
        <v/>
      </c>
      <c r="C28" s="192"/>
      <c r="D28" s="10" t="str">
        <f>IF(Devis!D28="","",Devis!D28)</f>
        <v/>
      </c>
      <c r="E28" s="7" t="str">
        <f t="shared" si="4"/>
        <v/>
      </c>
      <c r="F28" s="8"/>
      <c r="G28" s="7" t="str">
        <f t="shared" si="1"/>
        <v/>
      </c>
      <c r="H28" s="7" t="str">
        <f t="shared" si="2"/>
        <v/>
      </c>
      <c r="I28" s="47" t="str">
        <f t="shared" si="3"/>
        <v/>
      </c>
    </row>
    <row r="29" spans="1:9" ht="35" customHeight="1" x14ac:dyDescent="0.35">
      <c r="A29" s="53">
        <f>IF(Devis!A29="","",Devis!A29)</f>
        <v>418</v>
      </c>
      <c r="B29" s="192" t="str">
        <f t="shared" si="0"/>
        <v/>
      </c>
      <c r="C29" s="192"/>
      <c r="D29" s="10" t="str">
        <f>IF(Devis!D29="","",Devis!D29)</f>
        <v/>
      </c>
      <c r="E29" s="7" t="str">
        <f t="shared" si="4"/>
        <v/>
      </c>
      <c r="F29" s="8"/>
      <c r="G29" s="7" t="str">
        <f t="shared" si="1"/>
        <v/>
      </c>
      <c r="H29" s="7" t="str">
        <f t="shared" si="2"/>
        <v/>
      </c>
      <c r="I29" s="47" t="str">
        <f t="shared" si="3"/>
        <v/>
      </c>
    </row>
    <row r="30" spans="1:9" ht="35" customHeight="1" x14ac:dyDescent="0.35">
      <c r="A30" s="53" t="str">
        <f>IF(Devis!A30="","",Devis!A30)</f>
        <v/>
      </c>
      <c r="B30" s="192" t="str">
        <f t="shared" si="0"/>
        <v/>
      </c>
      <c r="C30" s="192"/>
      <c r="D30" s="10" t="str">
        <f>IF(Devis!D30="","",Devis!D30)</f>
        <v/>
      </c>
      <c r="E30" s="7" t="str">
        <f t="shared" si="4"/>
        <v/>
      </c>
      <c r="F30" s="8"/>
      <c r="G30" s="7" t="str">
        <f t="shared" si="1"/>
        <v/>
      </c>
      <c r="H30" s="7" t="str">
        <f t="shared" si="2"/>
        <v/>
      </c>
      <c r="I30" s="47" t="str">
        <f t="shared" si="3"/>
        <v/>
      </c>
    </row>
    <row r="31" spans="1:9" ht="35" customHeight="1" x14ac:dyDescent="0.35">
      <c r="A31" s="53" t="str">
        <f>IF(Devis!A31="","",Devis!A31)</f>
        <v/>
      </c>
      <c r="B31" s="192" t="str">
        <f t="shared" si="0"/>
        <v/>
      </c>
      <c r="C31" s="192"/>
      <c r="D31" s="10" t="str">
        <f>IF(Devis!D31="","",Devis!D31)</f>
        <v/>
      </c>
      <c r="E31" s="7" t="str">
        <f t="shared" si="4"/>
        <v/>
      </c>
      <c r="F31" s="8"/>
      <c r="G31" s="7" t="str">
        <f t="shared" si="1"/>
        <v/>
      </c>
      <c r="H31" s="7" t="str">
        <f t="shared" si="2"/>
        <v/>
      </c>
      <c r="I31" s="47" t="str">
        <f t="shared" si="3"/>
        <v/>
      </c>
    </row>
    <row r="32" spans="1:9" ht="35" customHeight="1" x14ac:dyDescent="0.35">
      <c r="A32" s="53" t="str">
        <f>IF(Devis!A32="","",Devis!A32)</f>
        <v/>
      </c>
      <c r="B32" s="192" t="str">
        <f t="shared" si="0"/>
        <v/>
      </c>
      <c r="C32" s="192"/>
      <c r="D32" s="10" t="str">
        <f>IF(Devis!D32="","",Devis!D32)</f>
        <v/>
      </c>
      <c r="E32" s="7" t="str">
        <f t="shared" si="4"/>
        <v/>
      </c>
      <c r="F32" s="8"/>
      <c r="G32" s="7" t="str">
        <f t="shared" si="1"/>
        <v/>
      </c>
      <c r="H32" s="7" t="str">
        <f t="shared" si="2"/>
        <v/>
      </c>
      <c r="I32" s="47" t="str">
        <f t="shared" si="3"/>
        <v/>
      </c>
    </row>
    <row r="33" spans="1:9" ht="35" customHeight="1" x14ac:dyDescent="0.35">
      <c r="A33" s="53" t="str">
        <f>IF(Devis!A33="","",Devis!A33)</f>
        <v/>
      </c>
      <c r="B33" s="192" t="str">
        <f t="shared" si="0"/>
        <v/>
      </c>
      <c r="C33" s="192"/>
      <c r="D33" s="10" t="str">
        <f>IF(Devis!D33="","",Devis!D33)</f>
        <v/>
      </c>
      <c r="E33" s="7" t="str">
        <f t="shared" si="4"/>
        <v/>
      </c>
      <c r="F33" s="8"/>
      <c r="G33" s="7" t="str">
        <f t="shared" si="1"/>
        <v/>
      </c>
      <c r="H33" s="7" t="str">
        <f t="shared" si="2"/>
        <v/>
      </c>
      <c r="I33" s="47" t="str">
        <f t="shared" si="3"/>
        <v/>
      </c>
    </row>
    <row r="34" spans="1:9" ht="14.25" customHeight="1" x14ac:dyDescent="0.35">
      <c r="A34" s="48"/>
      <c r="C34" s="55"/>
      <c r="D34" s="10" t="str">
        <f>IF(Devis!D34="","",Devis!D34)</f>
        <v>___/____/_______</v>
      </c>
      <c r="E34" s="55"/>
      <c r="F34" s="55"/>
      <c r="G34" s="55"/>
      <c r="H34" s="7"/>
      <c r="I34" s="47"/>
    </row>
    <row r="35" spans="1:9" ht="14.25" customHeight="1" x14ac:dyDescent="0.35">
      <c r="A35" s="56"/>
      <c r="B35" s="193" t="s">
        <v>39</v>
      </c>
      <c r="C35" s="193"/>
      <c r="D35" s="193"/>
      <c r="E35" s="193"/>
      <c r="F35" s="193"/>
      <c r="G35" s="194" t="s">
        <v>3306</v>
      </c>
      <c r="H35" s="203"/>
      <c r="I35" s="54">
        <f ca="1">SUM(G15:G33)+I6</f>
        <v>0</v>
      </c>
    </row>
    <row r="36" spans="1:9" x14ac:dyDescent="0.35">
      <c r="A36" s="56"/>
      <c r="B36" s="193"/>
      <c r="C36" s="193"/>
      <c r="D36" s="193"/>
      <c r="E36" s="193"/>
      <c r="F36" s="193"/>
      <c r="G36" s="194" t="s">
        <v>36</v>
      </c>
      <c r="H36" s="194"/>
      <c r="I36" s="54">
        <f>SUM(H15:H33)+I7</f>
        <v>0</v>
      </c>
    </row>
    <row r="37" spans="1:9" x14ac:dyDescent="0.35">
      <c r="A37" s="48"/>
      <c r="B37" s="193"/>
      <c r="C37" s="193"/>
      <c r="D37" s="193"/>
      <c r="E37" s="193"/>
      <c r="F37" s="193"/>
      <c r="G37" s="194" t="s">
        <v>3307</v>
      </c>
      <c r="H37" s="194"/>
      <c r="I37" s="54">
        <f ca="1">I35+I36</f>
        <v>0</v>
      </c>
    </row>
    <row r="38" spans="1:9" ht="15.5" x14ac:dyDescent="0.35">
      <c r="A38" s="48"/>
      <c r="C38" s="2" t="s">
        <v>152</v>
      </c>
      <c r="E38" s="195">
        <f ca="1">TODAY()+30</f>
        <v>43958</v>
      </c>
      <c r="F38" s="195"/>
      <c r="G38" s="185" t="s">
        <v>159</v>
      </c>
      <c r="H38" s="185"/>
      <c r="I38" s="54">
        <f>Devis!I37</f>
        <v>0</v>
      </c>
    </row>
    <row r="39" spans="1:9" ht="16" thickBot="1" x14ac:dyDescent="0.4">
      <c r="A39" s="49"/>
      <c r="B39" s="50"/>
      <c r="C39" s="50"/>
      <c r="D39" s="50"/>
      <c r="E39" s="50"/>
      <c r="F39" s="50"/>
      <c r="G39" s="190" t="s">
        <v>3308</v>
      </c>
      <c r="H39" s="191"/>
      <c r="I39" s="51">
        <f ca="1">I37-I38</f>
        <v>0</v>
      </c>
    </row>
    <row r="41" spans="1:9" x14ac:dyDescent="0.35">
      <c r="G41" s="52"/>
      <c r="H41" s="52" t="s">
        <v>223</v>
      </c>
      <c r="I41" s="38" t="s">
        <v>224</v>
      </c>
    </row>
    <row r="42" spans="1:9" ht="15" thickBot="1" x14ac:dyDescent="0.4">
      <c r="G42" s="52"/>
      <c r="H42" s="52"/>
      <c r="I42" s="37"/>
    </row>
    <row r="43" spans="1:9" ht="31" x14ac:dyDescent="0.35">
      <c r="A43" s="42" t="s">
        <v>35</v>
      </c>
      <c r="B43" s="204" t="s">
        <v>156</v>
      </c>
      <c r="C43" s="204"/>
      <c r="D43" s="43" t="s">
        <v>215</v>
      </c>
      <c r="E43" s="104" t="s">
        <v>40</v>
      </c>
      <c r="F43" s="104" t="s">
        <v>33</v>
      </c>
      <c r="G43" s="104" t="s">
        <v>32</v>
      </c>
      <c r="H43" s="104" t="s">
        <v>31</v>
      </c>
      <c r="I43" s="44" t="s">
        <v>34</v>
      </c>
    </row>
    <row r="44" spans="1:9" ht="35" customHeight="1" x14ac:dyDescent="0.35">
      <c r="A44" s="53" t="str">
        <f>IF(Devis!A42="","",Devis!A42)</f>
        <v/>
      </c>
      <c r="B44" s="192" t="str">
        <f>IFERROR(VLOOKUP(A44,Offre,2,FALSE),"")</f>
        <v/>
      </c>
      <c r="C44" s="192"/>
      <c r="D44" s="10" t="str">
        <f>IF(Devis!D42="","",Devis!D42)</f>
        <v/>
      </c>
      <c r="E44" s="7" t="str">
        <f t="shared" ref="E44:E62" si="5">IFERROR(VLOOKUP(A44,Offre,3,FALSE),"")</f>
        <v/>
      </c>
      <c r="F44" s="8">
        <f>IF(Devis!F42="","",Devis!F42)</f>
        <v>0.1</v>
      </c>
      <c r="G44" s="7" t="str">
        <f t="shared" ref="G44:G62" si="6">IFERROR(D44*E44,"")</f>
        <v/>
      </c>
      <c r="H44" s="7" t="str">
        <f t="shared" ref="H44:H58" si="7">IFERROR(G44*F44,"")</f>
        <v/>
      </c>
      <c r="I44" s="47" t="str">
        <f t="shared" ref="I44:I58" si="8">IFERROR(G44+H44,"")</f>
        <v/>
      </c>
    </row>
    <row r="45" spans="1:9" ht="35" customHeight="1" x14ac:dyDescent="0.35">
      <c r="A45" s="53" t="str">
        <f>IF(Devis!A43="","",Devis!A43)</f>
        <v/>
      </c>
      <c r="B45" s="192" t="str">
        <f t="shared" ref="B45:B55" si="9">IFERROR(VLOOKUP(A45,Offre,2,FALSE),"")</f>
        <v/>
      </c>
      <c r="C45" s="192"/>
      <c r="D45" s="10" t="str">
        <f>IF(Devis!D43="","",Devis!D43)</f>
        <v/>
      </c>
      <c r="E45" s="7" t="str">
        <f t="shared" si="5"/>
        <v/>
      </c>
      <c r="F45" s="8">
        <f>IF(Devis!F43="","",Devis!F43)</f>
        <v>0.1</v>
      </c>
      <c r="G45" s="7" t="str">
        <f t="shared" si="6"/>
        <v/>
      </c>
      <c r="H45" s="7" t="str">
        <f t="shared" si="7"/>
        <v/>
      </c>
      <c r="I45" s="47" t="str">
        <f t="shared" si="8"/>
        <v/>
      </c>
    </row>
    <row r="46" spans="1:9" ht="35" customHeight="1" x14ac:dyDescent="0.35">
      <c r="A46" s="53" t="str">
        <f>IF(Devis!A44="","",Devis!A44)</f>
        <v/>
      </c>
      <c r="B46" s="192" t="str">
        <f t="shared" si="9"/>
        <v/>
      </c>
      <c r="C46" s="192"/>
      <c r="D46" s="10" t="str">
        <f>IF(Devis!D44="","",Devis!D44)</f>
        <v/>
      </c>
      <c r="E46" s="7" t="str">
        <f t="shared" si="5"/>
        <v/>
      </c>
      <c r="F46" s="8">
        <f>IF(Devis!F44="","",Devis!F44)</f>
        <v>0.1</v>
      </c>
      <c r="G46" s="7" t="str">
        <f t="shared" si="6"/>
        <v/>
      </c>
      <c r="H46" s="7" t="str">
        <f t="shared" si="7"/>
        <v/>
      </c>
      <c r="I46" s="47" t="str">
        <f t="shared" si="8"/>
        <v/>
      </c>
    </row>
    <row r="47" spans="1:9" ht="35" customHeight="1" x14ac:dyDescent="0.35">
      <c r="A47" s="53" t="str">
        <f>IF(Devis!A45="","",Devis!A45)</f>
        <v/>
      </c>
      <c r="B47" s="192" t="str">
        <f t="shared" si="9"/>
        <v/>
      </c>
      <c r="C47" s="192"/>
      <c r="D47" s="10" t="str">
        <f>IF(Devis!D45="","",Devis!D45)</f>
        <v/>
      </c>
      <c r="E47" s="7" t="str">
        <f t="shared" si="5"/>
        <v/>
      </c>
      <c r="F47" s="8">
        <f>IF(Devis!F45="","",Devis!F45)</f>
        <v>0.1</v>
      </c>
      <c r="G47" s="7" t="str">
        <f t="shared" si="6"/>
        <v/>
      </c>
      <c r="H47" s="7" t="str">
        <f t="shared" si="7"/>
        <v/>
      </c>
      <c r="I47" s="47" t="str">
        <f t="shared" si="8"/>
        <v/>
      </c>
    </row>
    <row r="48" spans="1:9" ht="35" customHeight="1" x14ac:dyDescent="0.35">
      <c r="A48" s="53" t="str">
        <f>IF(Devis!A46="","",Devis!A46)</f>
        <v/>
      </c>
      <c r="B48" s="192" t="str">
        <f>IFERROR(VLOOKUP(A48,Offre,2,FALSE),"")</f>
        <v/>
      </c>
      <c r="C48" s="192"/>
      <c r="D48" s="105"/>
      <c r="E48" s="7" t="str">
        <f t="shared" si="5"/>
        <v/>
      </c>
      <c r="F48" s="8">
        <f>IF(Devis!F46="","",Devis!F46)</f>
        <v>0.1</v>
      </c>
      <c r="G48" s="7" t="str">
        <f t="shared" si="6"/>
        <v/>
      </c>
      <c r="H48" s="7" t="str">
        <f t="shared" si="7"/>
        <v/>
      </c>
      <c r="I48" s="47" t="str">
        <f t="shared" si="8"/>
        <v/>
      </c>
    </row>
    <row r="49" spans="1:9" ht="35" customHeight="1" x14ac:dyDescent="0.35">
      <c r="A49" s="53" t="str">
        <f>IF(Devis!A47="","",Devis!A47)</f>
        <v/>
      </c>
      <c r="B49" s="192" t="str">
        <f t="shared" si="9"/>
        <v/>
      </c>
      <c r="C49" s="192"/>
      <c r="D49" s="10" t="str">
        <f>IF(Devis!D47="","",Devis!D47)</f>
        <v/>
      </c>
      <c r="E49" s="7" t="str">
        <f t="shared" si="5"/>
        <v/>
      </c>
      <c r="F49" s="8">
        <f>IF(Devis!F47="","",Devis!F47)</f>
        <v>0.1</v>
      </c>
      <c r="G49" s="7" t="str">
        <f t="shared" si="6"/>
        <v/>
      </c>
      <c r="H49" s="7" t="str">
        <f t="shared" si="7"/>
        <v/>
      </c>
      <c r="I49" s="47" t="str">
        <f t="shared" si="8"/>
        <v/>
      </c>
    </row>
    <row r="50" spans="1:9" ht="35" customHeight="1" x14ac:dyDescent="0.35">
      <c r="A50" s="53" t="str">
        <f>IF(Devis!A48="","",Devis!A48)</f>
        <v/>
      </c>
      <c r="B50" s="192" t="str">
        <f t="shared" si="9"/>
        <v/>
      </c>
      <c r="C50" s="192"/>
      <c r="D50" s="10" t="str">
        <f>IF(Devis!D48="","",Devis!D48)</f>
        <v/>
      </c>
      <c r="E50" s="7" t="str">
        <f t="shared" si="5"/>
        <v/>
      </c>
      <c r="F50" s="8">
        <f>IF(Devis!F48="","",Devis!F48)</f>
        <v>0.1</v>
      </c>
      <c r="G50" s="7" t="str">
        <f t="shared" si="6"/>
        <v/>
      </c>
      <c r="H50" s="7" t="str">
        <f t="shared" si="7"/>
        <v/>
      </c>
      <c r="I50" s="47" t="str">
        <f t="shared" si="8"/>
        <v/>
      </c>
    </row>
    <row r="51" spans="1:9" ht="35" customHeight="1" x14ac:dyDescent="0.35">
      <c r="A51" s="53" t="str">
        <f>IF(Devis!A49="","",Devis!A49)</f>
        <v/>
      </c>
      <c r="B51" s="192" t="str">
        <f t="shared" si="9"/>
        <v/>
      </c>
      <c r="C51" s="192"/>
      <c r="D51" s="10" t="str">
        <f>IF(Devis!D49="","",Devis!D49)</f>
        <v/>
      </c>
      <c r="E51" s="7" t="str">
        <f t="shared" si="5"/>
        <v/>
      </c>
      <c r="F51" s="8">
        <f>IF(Devis!F49="","",Devis!F49)</f>
        <v>0.1</v>
      </c>
      <c r="G51" s="7" t="str">
        <f t="shared" si="6"/>
        <v/>
      </c>
      <c r="H51" s="7" t="str">
        <f t="shared" si="7"/>
        <v/>
      </c>
      <c r="I51" s="47" t="str">
        <f t="shared" si="8"/>
        <v/>
      </c>
    </row>
    <row r="52" spans="1:9" ht="35" customHeight="1" x14ac:dyDescent="0.35">
      <c r="A52" s="53" t="str">
        <f>IF(Devis!A50="","",Devis!A50)</f>
        <v/>
      </c>
      <c r="B52" s="192" t="str">
        <f t="shared" si="9"/>
        <v/>
      </c>
      <c r="C52" s="192"/>
      <c r="D52" s="10" t="str">
        <f>IF(Devis!D50="","",Devis!D50)</f>
        <v/>
      </c>
      <c r="E52" s="7" t="str">
        <f t="shared" si="5"/>
        <v/>
      </c>
      <c r="F52" s="8" t="str">
        <f>IF(Devis!F50="","",Devis!F50)</f>
        <v/>
      </c>
      <c r="G52" s="7" t="str">
        <f t="shared" si="6"/>
        <v/>
      </c>
      <c r="H52" s="7" t="str">
        <f t="shared" si="7"/>
        <v/>
      </c>
      <c r="I52" s="47" t="str">
        <f t="shared" si="8"/>
        <v/>
      </c>
    </row>
    <row r="53" spans="1:9" ht="35" customHeight="1" x14ac:dyDescent="0.35">
      <c r="A53" s="53" t="str">
        <f>IF(Devis!A51="","",Devis!A51)</f>
        <v/>
      </c>
      <c r="B53" s="192" t="str">
        <f t="shared" si="9"/>
        <v/>
      </c>
      <c r="C53" s="192"/>
      <c r="D53" s="10" t="str">
        <f>IF(Devis!D51="","",Devis!D51)</f>
        <v/>
      </c>
      <c r="E53" s="7" t="str">
        <f t="shared" si="5"/>
        <v/>
      </c>
      <c r="F53" s="8" t="str">
        <f>IF(Devis!F51="","",Devis!F51)</f>
        <v/>
      </c>
      <c r="G53" s="7" t="str">
        <f t="shared" si="6"/>
        <v/>
      </c>
      <c r="H53" s="7" t="str">
        <f t="shared" si="7"/>
        <v/>
      </c>
      <c r="I53" s="47" t="str">
        <f t="shared" si="8"/>
        <v/>
      </c>
    </row>
    <row r="54" spans="1:9" ht="35" customHeight="1" x14ac:dyDescent="0.35">
      <c r="A54" s="53" t="str">
        <f>IF(Devis!A52="","",Devis!A52)</f>
        <v/>
      </c>
      <c r="B54" s="192" t="str">
        <f t="shared" si="9"/>
        <v/>
      </c>
      <c r="C54" s="192"/>
      <c r="D54" s="10" t="str">
        <f>IF(Devis!D52="","",Devis!D52)</f>
        <v/>
      </c>
      <c r="E54" s="7" t="str">
        <f t="shared" si="5"/>
        <v/>
      </c>
      <c r="F54" s="8" t="str">
        <f>IF(Devis!F52="","",Devis!F52)</f>
        <v/>
      </c>
      <c r="G54" s="7" t="str">
        <f t="shared" si="6"/>
        <v/>
      </c>
      <c r="H54" s="7" t="str">
        <f t="shared" si="7"/>
        <v/>
      </c>
      <c r="I54" s="47" t="str">
        <f t="shared" si="8"/>
        <v/>
      </c>
    </row>
    <row r="55" spans="1:9" ht="35" customHeight="1" x14ac:dyDescent="0.35">
      <c r="A55" s="53" t="str">
        <f>IF(Devis!A53="","",Devis!A53)</f>
        <v/>
      </c>
      <c r="B55" s="192" t="str">
        <f t="shared" si="9"/>
        <v/>
      </c>
      <c r="C55" s="192"/>
      <c r="D55" s="10" t="str">
        <f>IF(Devis!D53="","",Devis!D53)</f>
        <v/>
      </c>
      <c r="E55" s="7" t="str">
        <f t="shared" si="5"/>
        <v/>
      </c>
      <c r="F55" s="8" t="str">
        <f>IF(Devis!F53="","",Devis!F53)</f>
        <v/>
      </c>
      <c r="G55" s="7" t="str">
        <f t="shared" si="6"/>
        <v/>
      </c>
      <c r="H55" s="7" t="str">
        <f t="shared" si="7"/>
        <v/>
      </c>
      <c r="I55" s="47" t="str">
        <f t="shared" si="8"/>
        <v/>
      </c>
    </row>
    <row r="56" spans="1:9" ht="35" customHeight="1" x14ac:dyDescent="0.35">
      <c r="A56" s="53" t="str">
        <f>IF(Devis!A54="","",Devis!A54)</f>
        <v/>
      </c>
      <c r="B56" s="192" t="str">
        <f t="shared" ref="B56:B62" si="10">IFERROR(VLOOKUP(A56,Offre,2,FALSE),"")</f>
        <v/>
      </c>
      <c r="C56" s="192"/>
      <c r="D56" s="10" t="str">
        <f>IF(Devis!D54="","",Devis!D54)</f>
        <v/>
      </c>
      <c r="E56" s="7" t="str">
        <f t="shared" si="5"/>
        <v/>
      </c>
      <c r="F56" s="8" t="str">
        <f>IF(Devis!F54="","",Devis!F54)</f>
        <v/>
      </c>
      <c r="G56" s="7" t="str">
        <f t="shared" si="6"/>
        <v/>
      </c>
      <c r="H56" s="7" t="str">
        <f t="shared" si="7"/>
        <v/>
      </c>
      <c r="I56" s="47" t="str">
        <f t="shared" si="8"/>
        <v/>
      </c>
    </row>
    <row r="57" spans="1:9" ht="35" customHeight="1" x14ac:dyDescent="0.35">
      <c r="A57" s="53" t="str">
        <f>IF(Devis!A55="","",Devis!A55)</f>
        <v/>
      </c>
      <c r="B57" s="192" t="str">
        <f t="shared" si="10"/>
        <v/>
      </c>
      <c r="C57" s="192"/>
      <c r="D57" s="10" t="str">
        <f>IF(Devis!D55="","",Devis!D55)</f>
        <v/>
      </c>
      <c r="E57" s="7" t="str">
        <f t="shared" si="5"/>
        <v/>
      </c>
      <c r="F57" s="8" t="str">
        <f>IF(Devis!F55="","",Devis!F55)</f>
        <v/>
      </c>
      <c r="G57" s="7" t="str">
        <f t="shared" si="6"/>
        <v/>
      </c>
      <c r="H57" s="7" t="str">
        <f t="shared" si="7"/>
        <v/>
      </c>
      <c r="I57" s="47" t="str">
        <f t="shared" si="8"/>
        <v/>
      </c>
    </row>
    <row r="58" spans="1:9" ht="35" customHeight="1" x14ac:dyDescent="0.35">
      <c r="A58" s="53" t="str">
        <f>IF(Devis!A56="","",Devis!A56)</f>
        <v/>
      </c>
      <c r="B58" s="192" t="str">
        <f t="shared" si="10"/>
        <v/>
      </c>
      <c r="C58" s="192"/>
      <c r="D58" s="10" t="str">
        <f>IF(Devis!D56="","",Devis!D56)</f>
        <v/>
      </c>
      <c r="E58" s="7" t="str">
        <f t="shared" si="5"/>
        <v/>
      </c>
      <c r="F58" s="8" t="str">
        <f>IF(Devis!F56="","",Devis!F56)</f>
        <v/>
      </c>
      <c r="G58" s="7" t="str">
        <f t="shared" si="6"/>
        <v/>
      </c>
      <c r="H58" s="7" t="str">
        <f t="shared" si="7"/>
        <v/>
      </c>
      <c r="I58" s="47" t="str">
        <f t="shared" si="8"/>
        <v/>
      </c>
    </row>
    <row r="59" spans="1:9" ht="35" customHeight="1" x14ac:dyDescent="0.35">
      <c r="A59" s="53" t="str">
        <f>IF(Devis!A57="","",Devis!A57)</f>
        <v/>
      </c>
      <c r="B59" s="192" t="str">
        <f t="shared" si="10"/>
        <v/>
      </c>
      <c r="C59" s="192"/>
      <c r="D59" s="10" t="str">
        <f>IF(Devis!D57="","",Devis!D57)</f>
        <v/>
      </c>
      <c r="E59" s="7" t="str">
        <f t="shared" si="5"/>
        <v/>
      </c>
      <c r="F59" s="8" t="str">
        <f>IF(Devis!F57="","",Devis!F57)</f>
        <v/>
      </c>
      <c r="G59" s="7" t="str">
        <f t="shared" si="6"/>
        <v/>
      </c>
      <c r="H59" s="7"/>
      <c r="I59" s="47"/>
    </row>
    <row r="60" spans="1:9" ht="35" customHeight="1" x14ac:dyDescent="0.35">
      <c r="A60" s="53" t="str">
        <f>IF(Devis!A58="","",Devis!A58)</f>
        <v/>
      </c>
      <c r="B60" s="192" t="str">
        <f t="shared" si="10"/>
        <v/>
      </c>
      <c r="C60" s="192"/>
      <c r="D60" s="10" t="str">
        <f>IF(Devis!D58="","",Devis!D58)</f>
        <v/>
      </c>
      <c r="E60" s="7" t="str">
        <f t="shared" si="5"/>
        <v/>
      </c>
      <c r="F60" s="8" t="str">
        <f>IF(Devis!F58="","",Devis!F58)</f>
        <v/>
      </c>
      <c r="G60" s="7" t="str">
        <f t="shared" si="6"/>
        <v/>
      </c>
      <c r="H60" s="7"/>
      <c r="I60" s="47"/>
    </row>
    <row r="61" spans="1:9" ht="35" customHeight="1" x14ac:dyDescent="0.35">
      <c r="A61" s="53" t="str">
        <f>IF(Devis!A59="","",Devis!A59)</f>
        <v/>
      </c>
      <c r="B61" s="192" t="str">
        <f t="shared" si="10"/>
        <v/>
      </c>
      <c r="C61" s="192"/>
      <c r="D61" s="10" t="str">
        <f>IF(Devis!D59="","",Devis!D59)</f>
        <v/>
      </c>
      <c r="E61" s="7" t="str">
        <f t="shared" si="5"/>
        <v/>
      </c>
      <c r="F61" s="8" t="str">
        <f>IF(Devis!F59="","",Devis!F59)</f>
        <v/>
      </c>
      <c r="G61" s="7" t="str">
        <f t="shared" si="6"/>
        <v/>
      </c>
      <c r="H61" s="7"/>
      <c r="I61" s="47"/>
    </row>
    <row r="62" spans="1:9" ht="35" customHeight="1" x14ac:dyDescent="0.35">
      <c r="A62" s="53" t="str">
        <f>IF(Devis!A60="","",Devis!A60)</f>
        <v/>
      </c>
      <c r="B62" s="192" t="str">
        <f t="shared" si="10"/>
        <v/>
      </c>
      <c r="C62" s="192"/>
      <c r="D62" s="10" t="str">
        <f>IF(Devis!D60="","",Devis!D60)</f>
        <v/>
      </c>
      <c r="E62" s="7" t="str">
        <f t="shared" si="5"/>
        <v/>
      </c>
      <c r="F62" s="8" t="str">
        <f>IF(Devis!F60="","",Devis!F60)</f>
        <v/>
      </c>
      <c r="G62" s="7" t="str">
        <f t="shared" si="6"/>
        <v/>
      </c>
      <c r="H62" s="7" t="str">
        <f>IFERROR(G62*F62,"")</f>
        <v/>
      </c>
      <c r="I62" s="47" t="str">
        <f>IFERROR(G62+H62,"")</f>
        <v/>
      </c>
    </row>
    <row r="63" spans="1:9" ht="14.25" customHeight="1" x14ac:dyDescent="0.35">
      <c r="A63" s="48"/>
      <c r="B63" s="193" t="s">
        <v>39</v>
      </c>
      <c r="C63" s="193"/>
      <c r="D63" s="193"/>
      <c r="E63" s="193"/>
      <c r="F63" s="193"/>
      <c r="G63" s="55"/>
      <c r="H63" s="7"/>
      <c r="I63" s="47"/>
    </row>
    <row r="64" spans="1:9" x14ac:dyDescent="0.35">
      <c r="A64" s="56"/>
      <c r="B64" s="193"/>
      <c r="C64" s="193"/>
      <c r="D64" s="193"/>
      <c r="E64" s="193"/>
      <c r="F64" s="193"/>
      <c r="G64" s="194" t="s">
        <v>3306</v>
      </c>
      <c r="H64" s="203"/>
      <c r="I64" s="54">
        <f ca="1">SUM(G44:G62)+I35</f>
        <v>0</v>
      </c>
    </row>
    <row r="65" spans="1:9" x14ac:dyDescent="0.35">
      <c r="A65" s="56"/>
      <c r="B65" s="193"/>
      <c r="C65" s="193"/>
      <c r="D65" s="193"/>
      <c r="E65" s="193"/>
      <c r="F65" s="193"/>
      <c r="G65" s="194" t="s">
        <v>36</v>
      </c>
      <c r="H65" s="194"/>
      <c r="I65" s="54">
        <f>SUM(H44:H62)+I36</f>
        <v>0</v>
      </c>
    </row>
    <row r="66" spans="1:9" ht="15.5" x14ac:dyDescent="0.35">
      <c r="A66" s="48"/>
      <c r="C66" s="2" t="s">
        <v>152</v>
      </c>
      <c r="E66" s="195">
        <f ca="1">TODAY()+30</f>
        <v>43958</v>
      </c>
      <c r="F66" s="195"/>
      <c r="G66" s="194" t="s">
        <v>3307</v>
      </c>
      <c r="H66" s="194"/>
      <c r="I66" s="54">
        <f ca="1">I64+I65</f>
        <v>0</v>
      </c>
    </row>
    <row r="67" spans="1:9" x14ac:dyDescent="0.35">
      <c r="A67" s="48"/>
      <c r="G67" s="185" t="s">
        <v>159</v>
      </c>
      <c r="H67" s="185"/>
      <c r="I67" s="54">
        <f>Devis!I37+Devis!I65</f>
        <v>0</v>
      </c>
    </row>
    <row r="68" spans="1:9" ht="16" thickBot="1" x14ac:dyDescent="0.4">
      <c r="A68" s="49"/>
      <c r="B68" s="50"/>
      <c r="C68" s="50"/>
      <c r="D68" s="50"/>
      <c r="E68" s="50"/>
      <c r="F68" s="50"/>
      <c r="G68" s="190" t="s">
        <v>3308</v>
      </c>
      <c r="H68" s="191"/>
      <c r="I68" s="51">
        <f ca="1">I66-I67</f>
        <v>0</v>
      </c>
    </row>
  </sheetData>
  <mergeCells count="60">
    <mergeCell ref="G64:H64"/>
    <mergeCell ref="B62:C62"/>
    <mergeCell ref="B59:C59"/>
    <mergeCell ref="B60:C60"/>
    <mergeCell ref="B61:C61"/>
    <mergeCell ref="B21:C21"/>
    <mergeCell ref="B26:C26"/>
    <mergeCell ref="B27:C27"/>
    <mergeCell ref="B23:C23"/>
    <mergeCell ref="B48:C48"/>
    <mergeCell ref="B49:C49"/>
    <mergeCell ref="B50:C50"/>
    <mergeCell ref="B43:C43"/>
    <mergeCell ref="B44:C44"/>
    <mergeCell ref="B45:C45"/>
    <mergeCell ref="B46:C46"/>
    <mergeCell ref="B47:C47"/>
    <mergeCell ref="G38:H38"/>
    <mergeCell ref="B25:C25"/>
    <mergeCell ref="E38:F38"/>
    <mergeCell ref="B24:C24"/>
    <mergeCell ref="G36:H36"/>
    <mergeCell ref="G37:H37"/>
    <mergeCell ref="B28:C28"/>
    <mergeCell ref="B29:C29"/>
    <mergeCell ref="B30:C30"/>
    <mergeCell ref="B33:C33"/>
    <mergeCell ref="B31:C31"/>
    <mergeCell ref="B32:C32"/>
    <mergeCell ref="G35:H35"/>
    <mergeCell ref="F2:I2"/>
    <mergeCell ref="C15:E15"/>
    <mergeCell ref="G15:I15"/>
    <mergeCell ref="C2:D2"/>
    <mergeCell ref="A18:D19"/>
    <mergeCell ref="G16:I16"/>
    <mergeCell ref="G17:I17"/>
    <mergeCell ref="G18:I18"/>
    <mergeCell ref="D16:E16"/>
    <mergeCell ref="A17:C17"/>
    <mergeCell ref="A11:B11"/>
    <mergeCell ref="A12:B12"/>
    <mergeCell ref="A13:B13"/>
    <mergeCell ref="A14:B14"/>
    <mergeCell ref="G39:H39"/>
    <mergeCell ref="G68:H68"/>
    <mergeCell ref="G67:H67"/>
    <mergeCell ref="B58:C58"/>
    <mergeCell ref="B35:F37"/>
    <mergeCell ref="B56:C56"/>
    <mergeCell ref="B57:C57"/>
    <mergeCell ref="B63:F65"/>
    <mergeCell ref="G65:H65"/>
    <mergeCell ref="E66:F66"/>
    <mergeCell ref="G66:H66"/>
    <mergeCell ref="B51:C51"/>
    <mergeCell ref="B52:C52"/>
    <mergeCell ref="B53:C53"/>
    <mergeCell ref="B54:C54"/>
    <mergeCell ref="B55:C55"/>
  </mergeCells>
  <dataValidations count="3">
    <dataValidation type="list" allowBlank="1" showInputMessage="1" showErrorMessage="1" sqref="H7">
      <formula1>Numéro_Client</formula1>
    </dataValidation>
    <dataValidation type="list" allowBlank="1" showInputMessage="1" showErrorMessage="1" sqref="F23:F33 F44:F62">
      <formula1>tva</formula1>
    </dataValidation>
    <dataValidation type="list" allowBlank="1" showInputMessage="1" showErrorMessage="1" sqref="A23:A33 A44:A62">
      <formula1>référence</formula1>
    </dataValidation>
  </dataValidations>
  <pageMargins left="0.31496062992125984" right="3.937007874015748E-2" top="0.35433070866141736" bottom="0.35433070866141736" header="0.31496062992125984" footer="0.31496062992125984"/>
  <pageSetup paperSize="9" scale="92" orientation="portrait" r:id="rId1"/>
  <headerFooter>
    <oddFooter xml:space="preserve">&amp;LSIRET : 82265456200013 - NAF :  4334Z            &amp;C- RCS : St Malo 822 654 562 Capital Social 5000€&amp;RN° de TVA : FR38  822654562    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Option Button 2">
              <controlPr defaultSize="0" autoFill="0" autoLine="0" autoPict="0">
                <anchor moveWithCells="1">
                  <from>
                    <xdr:col>0</xdr:col>
                    <xdr:colOff>31750</xdr:colOff>
                    <xdr:row>17</xdr:row>
                    <xdr:rowOff>57150</xdr:rowOff>
                  </from>
                  <to>
                    <xdr:col>2</xdr:col>
                    <xdr:colOff>101600</xdr:colOff>
                    <xdr:row>18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Option Button 3">
              <controlPr defaultSize="0" autoFill="0" autoLine="0" autoPict="0">
                <anchor moveWithCells="1">
                  <from>
                    <xdr:col>1</xdr:col>
                    <xdr:colOff>228600</xdr:colOff>
                    <xdr:row>17</xdr:row>
                    <xdr:rowOff>57150</xdr:rowOff>
                  </from>
                  <to>
                    <xdr:col>2</xdr:col>
                    <xdr:colOff>431800</xdr:colOff>
                    <xdr:row>18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6" name="Option Button 6">
              <controlPr defaultSize="0" autoFill="0" autoLine="0" autoPict="0">
                <anchor moveWithCells="1">
                  <from>
                    <xdr:col>2</xdr:col>
                    <xdr:colOff>412750</xdr:colOff>
                    <xdr:row>17</xdr:row>
                    <xdr:rowOff>57150</xdr:rowOff>
                  </from>
                  <to>
                    <xdr:col>2</xdr:col>
                    <xdr:colOff>1619250</xdr:colOff>
                    <xdr:row>18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9"/>
  <sheetViews>
    <sheetView zoomScale="85" zoomScaleNormal="85" workbookViewId="0">
      <selection activeCell="M17" sqref="M17"/>
    </sheetView>
  </sheetViews>
  <sheetFormatPr baseColWidth="10" defaultRowHeight="14.5" x14ac:dyDescent="0.35"/>
  <cols>
    <col min="1" max="1" width="6.26953125" customWidth="1"/>
    <col min="2" max="2" width="7.81640625" customWidth="1"/>
    <col min="3" max="3" width="33.36328125" customWidth="1"/>
    <col min="4" max="4" width="7" customWidth="1"/>
    <col min="5" max="5" width="12.7265625" customWidth="1"/>
    <col min="6" max="6" width="9.6328125" customWidth="1"/>
    <col min="7" max="7" width="10.6328125" customWidth="1"/>
    <col min="8" max="9" width="10.26953125" customWidth="1"/>
    <col min="10" max="10" width="35.6328125" customWidth="1"/>
  </cols>
  <sheetData>
    <row r="2" spans="1:12" ht="26" x14ac:dyDescent="0.5">
      <c r="C2" s="198"/>
      <c r="D2" s="198"/>
      <c r="F2" s="212" t="s">
        <v>130</v>
      </c>
      <c r="G2" s="212"/>
      <c r="H2" s="212"/>
      <c r="I2" s="212"/>
      <c r="J2" s="212"/>
    </row>
    <row r="3" spans="1:12" ht="15.5" x14ac:dyDescent="0.35">
      <c r="C3" s="1"/>
    </row>
    <row r="4" spans="1:12" ht="15.5" x14ac:dyDescent="0.35">
      <c r="C4" s="1"/>
      <c r="F4" s="9" t="s">
        <v>138</v>
      </c>
      <c r="G4" s="103">
        <f ca="1">TODAY()</f>
        <v>43928</v>
      </c>
      <c r="H4" s="185" t="s">
        <v>139</v>
      </c>
      <c r="I4" s="185"/>
      <c r="J4" s="14" t="str">
        <f ca="1">CONCATENATE("GM",YEAR(NOW()),"0",MONTH(NOW()),DAY(NOW()),"-",1)</f>
        <v>GM2020047-1</v>
      </c>
    </row>
    <row r="5" spans="1:12" ht="15.5" x14ac:dyDescent="0.35">
      <c r="C5" s="1"/>
    </row>
    <row r="6" spans="1:12" ht="15.5" x14ac:dyDescent="0.35">
      <c r="C6" s="1"/>
      <c r="J6" s="12"/>
    </row>
    <row r="7" spans="1:12" ht="15.5" x14ac:dyDescent="0.35">
      <c r="F7" s="2" t="str">
        <f ca="1">Devis!G8</f>
        <v/>
      </c>
      <c r="I7" s="22" t="s">
        <v>132</v>
      </c>
      <c r="J7" s="21"/>
    </row>
    <row r="8" spans="1:12" ht="15.5" x14ac:dyDescent="0.35">
      <c r="A8" s="213"/>
      <c r="B8" s="213"/>
      <c r="C8" s="213"/>
      <c r="D8" s="213"/>
      <c r="F8" s="2" t="str">
        <f ca="1">Devis!G9</f>
        <v>Mr &amp; Mme Philippe COULANGE</v>
      </c>
      <c r="I8" s="20" t="s">
        <v>143</v>
      </c>
      <c r="J8" s="14" t="str">
        <f ca="1">Devis!G15</f>
        <v xml:space="preserve">Mr &amp; Mme COULANGE </v>
      </c>
      <c r="K8" s="19"/>
      <c r="L8" s="19"/>
    </row>
    <row r="9" spans="1:12" x14ac:dyDescent="0.35">
      <c r="A9" s="213"/>
      <c r="B9" s="213"/>
      <c r="C9" s="213"/>
      <c r="D9" s="213"/>
      <c r="F9" t="str">
        <f ca="1">Devis!G10</f>
        <v>2 rue du champs au moine</v>
      </c>
      <c r="I9" s="20" t="s">
        <v>144</v>
      </c>
      <c r="J9" s="23" t="str">
        <f ca="1">Devis!G16</f>
        <v xml:space="preserve">2 rue du champs au moine </v>
      </c>
      <c r="K9" s="19"/>
      <c r="L9" s="19"/>
    </row>
    <row r="10" spans="1:12" x14ac:dyDescent="0.35">
      <c r="A10" s="213"/>
      <c r="B10" s="213"/>
      <c r="C10" s="213"/>
      <c r="D10" s="213"/>
      <c r="F10" t="str">
        <f ca="1">Devis!G11</f>
        <v>35630 ST GONDRAN</v>
      </c>
      <c r="I10" s="20" t="s">
        <v>145</v>
      </c>
      <c r="J10" s="23" t="str">
        <f ca="1">Devis!G17</f>
        <v xml:space="preserve">Maison individuelle </v>
      </c>
      <c r="K10" s="19"/>
      <c r="L10" s="19"/>
    </row>
    <row r="11" spans="1:12" x14ac:dyDescent="0.35">
      <c r="A11" s="213"/>
      <c r="B11" s="213"/>
      <c r="C11" s="213"/>
      <c r="D11" s="213"/>
      <c r="E11" s="20" t="s">
        <v>179</v>
      </c>
      <c r="F11" t="str">
        <f ca="1">Devis!G12</f>
        <v>02.99.45.89.82-06.88.25.84.31</v>
      </c>
      <c r="I11" s="20" t="s">
        <v>146</v>
      </c>
      <c r="J11" s="23" t="str">
        <f ca="1">Devis!G18</f>
        <v xml:space="preserve">35630 ST GONDRAN </v>
      </c>
      <c r="K11" s="19"/>
      <c r="L11" s="19"/>
    </row>
    <row r="12" spans="1:12" x14ac:dyDescent="0.35">
      <c r="A12" s="213"/>
      <c r="B12" s="213"/>
      <c r="C12" s="213"/>
      <c r="D12" s="213"/>
      <c r="E12" s="20" t="s">
        <v>180</v>
      </c>
      <c r="F12" t="str">
        <f ca="1">Devis!G13</f>
        <v>kino35@orange.fr</v>
      </c>
      <c r="I12" s="20" t="s">
        <v>147</v>
      </c>
      <c r="J12" s="23" t="str">
        <f ca="1">Devis!G19</f>
        <v xml:space="preserve">02.99.45.89.82-06.88.25.84.31 </v>
      </c>
      <c r="K12" s="19"/>
      <c r="L12" s="19"/>
    </row>
    <row r="13" spans="1:12" ht="15" thickBot="1" x14ac:dyDescent="0.4"/>
    <row r="14" spans="1:12" ht="16" thickBot="1" x14ac:dyDescent="0.4">
      <c r="A14" s="188" t="s">
        <v>131</v>
      </c>
      <c r="B14" s="214"/>
      <c r="C14" s="215"/>
      <c r="D14" s="216"/>
      <c r="E14" s="211"/>
      <c r="H14" s="176" t="s">
        <v>170</v>
      </c>
      <c r="I14" s="176"/>
      <c r="J14" s="30">
        <f>SUM(H19:H49)/60</f>
        <v>0</v>
      </c>
    </row>
    <row r="15" spans="1:12" ht="16" thickBot="1" x14ac:dyDescent="0.4">
      <c r="D15" s="210"/>
      <c r="E15" s="211"/>
      <c r="G15" s="217" t="s">
        <v>141</v>
      </c>
      <c r="H15" s="217"/>
      <c r="I15" s="217"/>
    </row>
    <row r="16" spans="1:12" ht="15" thickBot="1" x14ac:dyDescent="0.4">
      <c r="G16" s="217" t="s">
        <v>142</v>
      </c>
      <c r="H16" s="217"/>
      <c r="I16" s="217"/>
    </row>
    <row r="17" spans="1:10" ht="48.75" customHeight="1" x14ac:dyDescent="0.35">
      <c r="A17" s="42" t="s">
        <v>35</v>
      </c>
      <c r="B17" s="204" t="s">
        <v>156</v>
      </c>
      <c r="C17" s="204"/>
      <c r="D17" s="43" t="s">
        <v>215</v>
      </c>
      <c r="E17" s="61" t="s">
        <v>133</v>
      </c>
      <c r="F17" s="61" t="s">
        <v>134</v>
      </c>
      <c r="G17" s="61" t="s">
        <v>135</v>
      </c>
      <c r="H17" s="61" t="s">
        <v>151</v>
      </c>
      <c r="I17" s="61" t="s">
        <v>136</v>
      </c>
      <c r="J17" s="62" t="s">
        <v>137</v>
      </c>
    </row>
    <row r="18" spans="1:10" ht="15.5" x14ac:dyDescent="0.35">
      <c r="A18" s="45"/>
      <c r="B18" s="35" t="str">
        <f>Devis!B22</f>
        <v>PRESTATIONS DE MENUISERIE</v>
      </c>
      <c r="C18" s="35"/>
      <c r="D18" s="36"/>
      <c r="E18" s="36"/>
      <c r="F18" s="36"/>
      <c r="G18" s="36"/>
      <c r="H18" s="36"/>
      <c r="I18" s="36"/>
      <c r="J18" s="46"/>
    </row>
    <row r="19" spans="1:10" ht="35" customHeight="1" x14ac:dyDescent="0.35">
      <c r="A19" s="92">
        <f>IF(Devis!A23="","",Devis!A23)</f>
        <v>10</v>
      </c>
      <c r="B19" s="207" t="str">
        <f t="shared" ref="B19:B24" si="0">IFERROR(VLOOKUP(A19,Offre,2,FALSE),"")</f>
        <v/>
      </c>
      <c r="C19" s="207"/>
      <c r="D19" s="93">
        <f>IF(Devis!D23="","",Devis!D23)</f>
        <v>1</v>
      </c>
      <c r="E19" s="94"/>
      <c r="F19" s="95"/>
      <c r="G19" s="94"/>
      <c r="H19" s="71" t="str">
        <f t="shared" ref="H19:H24" si="1">IFERROR(VLOOKUP(A19,Offre,4,0)*D19,"")</f>
        <v/>
      </c>
      <c r="I19" s="98"/>
      <c r="J19" s="97"/>
    </row>
    <row r="20" spans="1:10" ht="35" customHeight="1" x14ac:dyDescent="0.35">
      <c r="A20" s="53">
        <f>IF(Devis!A24="","",Devis!A24)</f>
        <v>100</v>
      </c>
      <c r="B20" s="207" t="str">
        <f t="shared" si="0"/>
        <v/>
      </c>
      <c r="C20" s="207"/>
      <c r="D20" s="10" t="str">
        <f>IF(Devis!D24="","",Devis!D24)</f>
        <v/>
      </c>
      <c r="E20" s="7"/>
      <c r="F20" s="8"/>
      <c r="G20" s="7"/>
      <c r="H20" s="71" t="str">
        <f t="shared" si="1"/>
        <v/>
      </c>
      <c r="I20" s="7"/>
      <c r="J20" s="47"/>
    </row>
    <row r="21" spans="1:10" ht="35" customHeight="1" x14ac:dyDescent="0.35">
      <c r="A21" s="92">
        <f>IF(Devis!A25="","",Devis!A25)</f>
        <v>200</v>
      </c>
      <c r="B21" s="207" t="str">
        <f t="shared" si="0"/>
        <v/>
      </c>
      <c r="C21" s="207"/>
      <c r="D21" s="93" t="str">
        <f>IF(Devis!D25="","",Devis!D25)</f>
        <v/>
      </c>
      <c r="E21" s="94"/>
      <c r="F21" s="95"/>
      <c r="G21" s="94"/>
      <c r="H21" s="96" t="str">
        <f t="shared" si="1"/>
        <v/>
      </c>
      <c r="I21" s="94"/>
      <c r="J21" s="97"/>
    </row>
    <row r="22" spans="1:10" ht="35" customHeight="1" x14ac:dyDescent="0.35">
      <c r="A22" s="53">
        <f>IF(Devis!A26="","",Devis!A26)</f>
        <v>300</v>
      </c>
      <c r="B22" s="192" t="str">
        <f t="shared" si="0"/>
        <v/>
      </c>
      <c r="C22" s="192"/>
      <c r="D22" s="10" t="str">
        <f>IF(Devis!D26="","",Devis!D26)</f>
        <v/>
      </c>
      <c r="E22" s="7"/>
      <c r="F22" s="8"/>
      <c r="G22" s="7"/>
      <c r="H22" s="71" t="str">
        <f t="shared" si="1"/>
        <v/>
      </c>
      <c r="I22" s="7"/>
      <c r="J22" s="47"/>
    </row>
    <row r="23" spans="1:10" ht="35" customHeight="1" x14ac:dyDescent="0.35">
      <c r="A23" s="92">
        <f>IF(Devis!A27="","",Devis!A27)</f>
        <v>400</v>
      </c>
      <c r="B23" s="208" t="str">
        <f t="shared" si="0"/>
        <v/>
      </c>
      <c r="C23" s="208"/>
      <c r="D23" s="93" t="str">
        <f>IF(Devis!D27="","",Devis!D27)</f>
        <v/>
      </c>
      <c r="E23" s="94"/>
      <c r="F23" s="95"/>
      <c r="G23" s="94"/>
      <c r="H23" s="96" t="str">
        <f t="shared" si="1"/>
        <v/>
      </c>
      <c r="I23" s="94"/>
      <c r="J23" s="97"/>
    </row>
    <row r="24" spans="1:10" ht="35" customHeight="1" thickBot="1" x14ac:dyDescent="0.4">
      <c r="A24" s="53">
        <f>IF(Devis!A28="","",Devis!A28)</f>
        <v>417</v>
      </c>
      <c r="B24" s="209" t="str">
        <f t="shared" si="0"/>
        <v/>
      </c>
      <c r="C24" s="209"/>
      <c r="D24" s="10" t="str">
        <f>IF(Devis!D28="","",Devis!D28)</f>
        <v/>
      </c>
      <c r="E24" s="65"/>
      <c r="F24" s="66"/>
      <c r="G24" s="65"/>
      <c r="H24" s="72" t="str">
        <f t="shared" si="1"/>
        <v/>
      </c>
      <c r="I24" s="65"/>
      <c r="J24" s="67"/>
    </row>
    <row r="25" spans="1:10" ht="48.75" customHeight="1" x14ac:dyDescent="0.35">
      <c r="A25" s="42" t="s">
        <v>35</v>
      </c>
      <c r="B25" s="204" t="s">
        <v>156</v>
      </c>
      <c r="C25" s="204"/>
      <c r="D25" s="43" t="s">
        <v>215</v>
      </c>
      <c r="E25" s="61" t="s">
        <v>133</v>
      </c>
      <c r="F25" s="61" t="s">
        <v>134</v>
      </c>
      <c r="G25" s="61" t="s">
        <v>135</v>
      </c>
      <c r="H25" s="61" t="s">
        <v>151</v>
      </c>
      <c r="I25" s="61" t="s">
        <v>136</v>
      </c>
      <c r="J25" s="62" t="s">
        <v>137</v>
      </c>
    </row>
    <row r="26" spans="1:10" ht="35" customHeight="1" x14ac:dyDescent="0.35">
      <c r="A26" s="80">
        <f>IF(Devis!A29="","",Devis!A29)</f>
        <v>418</v>
      </c>
      <c r="B26" s="208" t="str">
        <f>IFERROR(VLOOKUP(A26,Offre,2,FALSE),"")</f>
        <v/>
      </c>
      <c r="C26" s="208"/>
      <c r="D26" s="81" t="str">
        <f>IF(Devis!D29="","",Devis!D29)</f>
        <v/>
      </c>
      <c r="E26" s="82"/>
      <c r="F26" s="83"/>
      <c r="G26" s="82"/>
      <c r="H26" s="84" t="str">
        <f t="shared" ref="H26:H36" si="2">IFERROR(VLOOKUP(A26,Offre,4,0)*D26,"")</f>
        <v/>
      </c>
      <c r="I26" s="82"/>
      <c r="J26" s="85"/>
    </row>
    <row r="27" spans="1:10" ht="35" customHeight="1" x14ac:dyDescent="0.35">
      <c r="A27" s="92" t="str">
        <f>IF(Devis!A30="","",Devis!A30)</f>
        <v/>
      </c>
      <c r="B27" s="208" t="str">
        <f t="shared" ref="B27:B36" si="3">IFERROR(VLOOKUP(A27,Offre,2,FALSE),"")</f>
        <v/>
      </c>
      <c r="C27" s="208"/>
      <c r="D27" s="93" t="str">
        <f>IF(Devis!D30="","",Devis!D30)</f>
        <v/>
      </c>
      <c r="E27" s="94"/>
      <c r="F27" s="95"/>
      <c r="G27" s="94"/>
      <c r="H27" s="96" t="str">
        <f t="shared" si="2"/>
        <v/>
      </c>
      <c r="I27" s="94"/>
      <c r="J27" s="97"/>
    </row>
    <row r="28" spans="1:10" ht="35" customHeight="1" x14ac:dyDescent="0.35">
      <c r="A28" s="53" t="str">
        <f>IF(Devis!A31="","",Devis!A31)</f>
        <v/>
      </c>
      <c r="B28" s="192" t="str">
        <f t="shared" si="3"/>
        <v/>
      </c>
      <c r="C28" s="192"/>
      <c r="D28" s="10" t="str">
        <f>IF(Devis!D31="","",Devis!D31)</f>
        <v/>
      </c>
      <c r="E28" s="7"/>
      <c r="F28" s="8"/>
      <c r="G28" s="7"/>
      <c r="H28" s="71" t="str">
        <f t="shared" si="2"/>
        <v/>
      </c>
      <c r="I28" s="7"/>
      <c r="J28" s="47"/>
    </row>
    <row r="29" spans="1:10" ht="35" customHeight="1" x14ac:dyDescent="0.35">
      <c r="A29" s="92" t="str">
        <f>IF(Devis!A32="","",Devis!A32)</f>
        <v/>
      </c>
      <c r="B29" s="208" t="str">
        <f t="shared" si="3"/>
        <v/>
      </c>
      <c r="C29" s="208"/>
      <c r="D29" s="93" t="str">
        <f>IF(Devis!D32="","",Devis!D32)</f>
        <v/>
      </c>
      <c r="E29" s="94"/>
      <c r="F29" s="95"/>
      <c r="G29" s="94"/>
      <c r="H29" s="96" t="str">
        <f t="shared" si="2"/>
        <v/>
      </c>
      <c r="I29" s="94"/>
      <c r="J29" s="97"/>
    </row>
    <row r="30" spans="1:10" ht="35" customHeight="1" x14ac:dyDescent="0.35">
      <c r="A30" s="53" t="str">
        <f>IF(Devis!A33="","",Devis!A33)</f>
        <v/>
      </c>
      <c r="B30" s="192" t="str">
        <f t="shared" si="3"/>
        <v/>
      </c>
      <c r="C30" s="192"/>
      <c r="D30" s="10" t="str">
        <f>IF(Devis!D33="","",Devis!D33)</f>
        <v/>
      </c>
      <c r="E30" s="7"/>
      <c r="F30" s="8"/>
      <c r="G30" s="7"/>
      <c r="H30" s="71" t="str">
        <f t="shared" si="2"/>
        <v/>
      </c>
      <c r="I30" s="7"/>
      <c r="J30" s="47"/>
    </row>
    <row r="31" spans="1:10" ht="35" customHeight="1" x14ac:dyDescent="0.35">
      <c r="A31" s="92" t="str">
        <f>IF(Devis!A42="","",Devis!A42)</f>
        <v/>
      </c>
      <c r="B31" s="192" t="str">
        <f>IFERROR(VLOOKUP(A31,Offre,2,FALSE),"")</f>
        <v/>
      </c>
      <c r="C31" s="192"/>
      <c r="D31" s="93" t="str">
        <f>IF(Devis!D42="","",Devis!D42)</f>
        <v/>
      </c>
      <c r="E31" s="94"/>
      <c r="F31" s="95"/>
      <c r="G31" s="94"/>
      <c r="H31" s="96" t="str">
        <f t="shared" si="2"/>
        <v/>
      </c>
      <c r="I31" s="94"/>
      <c r="J31" s="97"/>
    </row>
    <row r="32" spans="1:10" ht="35" customHeight="1" x14ac:dyDescent="0.35">
      <c r="A32" s="53" t="str">
        <f>IF(Devis!A43="","",Devis!A43)</f>
        <v/>
      </c>
      <c r="B32" s="192" t="str">
        <f t="shared" si="3"/>
        <v/>
      </c>
      <c r="C32" s="192"/>
      <c r="D32" s="10" t="str">
        <f>IF(Devis!D43="","",Devis!D43)</f>
        <v/>
      </c>
      <c r="E32" s="7"/>
      <c r="F32" s="8"/>
      <c r="G32" s="7"/>
      <c r="H32" s="71" t="str">
        <f t="shared" si="2"/>
        <v/>
      </c>
      <c r="I32" s="7"/>
      <c r="J32" s="47"/>
    </row>
    <row r="33" spans="1:10" ht="35" customHeight="1" x14ac:dyDescent="0.35">
      <c r="A33" s="92" t="str">
        <f>IF(Devis!A44="","",Devis!A44)</f>
        <v/>
      </c>
      <c r="B33" s="192" t="str">
        <f t="shared" si="3"/>
        <v/>
      </c>
      <c r="C33" s="192"/>
      <c r="D33" s="93" t="str">
        <f>IF(Devis!D44="","",Devis!D44)</f>
        <v/>
      </c>
      <c r="E33" s="94"/>
      <c r="F33" s="95"/>
      <c r="G33" s="94"/>
      <c r="H33" s="96" t="str">
        <f t="shared" si="2"/>
        <v/>
      </c>
      <c r="I33" s="94"/>
      <c r="J33" s="97"/>
    </row>
    <row r="34" spans="1:10" ht="35" customHeight="1" x14ac:dyDescent="0.35">
      <c r="A34" s="53" t="str">
        <f>IF(Devis!A45="","",Devis!A45)</f>
        <v/>
      </c>
      <c r="B34" s="192" t="str">
        <f>IFERROR(VLOOKUP(A34,Offre,2,FALSE),"")</f>
        <v/>
      </c>
      <c r="C34" s="192"/>
      <c r="D34" s="10" t="str">
        <f>IF(Devis!D45="","",Devis!D45)</f>
        <v/>
      </c>
      <c r="E34" s="7"/>
      <c r="F34" s="8"/>
      <c r="G34" s="7"/>
      <c r="H34" s="71" t="str">
        <f t="shared" si="2"/>
        <v/>
      </c>
      <c r="I34" s="7"/>
      <c r="J34" s="47"/>
    </row>
    <row r="35" spans="1:10" ht="35" customHeight="1" x14ac:dyDescent="0.35">
      <c r="A35" s="92" t="str">
        <f>IF(Devis!A46="","",Devis!A46)</f>
        <v/>
      </c>
      <c r="B35" s="192" t="str">
        <f>IFERROR(VLOOKUP(A35,Offre,2,FALSE),"")</f>
        <v/>
      </c>
      <c r="C35" s="192"/>
      <c r="D35" s="93" t="str">
        <f>IF(Devis!D46="","",Devis!D46)</f>
        <v/>
      </c>
      <c r="E35" s="94"/>
      <c r="F35" s="95"/>
      <c r="G35" s="94"/>
      <c r="H35" s="71" t="str">
        <f t="shared" si="2"/>
        <v/>
      </c>
      <c r="I35" s="94"/>
      <c r="J35" s="97"/>
    </row>
    <row r="36" spans="1:10" ht="35" customHeight="1" x14ac:dyDescent="0.35">
      <c r="A36" s="86" t="str">
        <f>IF(Devis!A47="","",Devis!A47)</f>
        <v/>
      </c>
      <c r="B36" s="207" t="str">
        <f t="shared" si="3"/>
        <v/>
      </c>
      <c r="C36" s="207"/>
      <c r="D36" s="87" t="str">
        <f>IF(Devis!D47="","",Devis!D47)</f>
        <v/>
      </c>
      <c r="E36" s="88"/>
      <c r="F36" s="89"/>
      <c r="G36" s="88"/>
      <c r="H36" s="90" t="str">
        <f t="shared" si="2"/>
        <v/>
      </c>
      <c r="I36" s="88"/>
      <c r="J36" s="91"/>
    </row>
    <row r="37" spans="1:10" ht="35" customHeight="1" thickBot="1" x14ac:dyDescent="0.4">
      <c r="A37" s="63" t="str">
        <f>IF(Devis!A48="","",Devis!A48)</f>
        <v/>
      </c>
      <c r="B37" s="209" t="str">
        <f t="shared" ref="B37:B49" si="4">IFERROR(VLOOKUP(A37,Offre,2,FALSE),"")</f>
        <v/>
      </c>
      <c r="C37" s="209"/>
      <c r="D37" s="64" t="str">
        <f>IF(Devis!D48="","",Devis!D48)</f>
        <v/>
      </c>
      <c r="E37" s="65"/>
      <c r="F37" s="66"/>
      <c r="G37" s="65"/>
      <c r="H37" s="72" t="str">
        <f t="shared" ref="H37:H49" si="5">IFERROR(VLOOKUP(A37,Offre,4,0)*D37,"")</f>
        <v/>
      </c>
      <c r="I37" s="65"/>
      <c r="J37" s="67"/>
    </row>
    <row r="38" spans="1:10" ht="35" customHeight="1" thickBot="1" x14ac:dyDescent="0.4">
      <c r="A38" s="63" t="str">
        <f>IF(Devis!A49="","",Devis!A49)</f>
        <v/>
      </c>
      <c r="B38" s="209" t="str">
        <f t="shared" si="4"/>
        <v/>
      </c>
      <c r="C38" s="209"/>
      <c r="D38" s="64" t="str">
        <f>IF(Devis!D49="","",Devis!D49)</f>
        <v/>
      </c>
      <c r="E38" s="65"/>
      <c r="F38" s="66"/>
      <c r="G38" s="65"/>
      <c r="H38" s="72" t="str">
        <f t="shared" si="5"/>
        <v/>
      </c>
      <c r="I38" s="65"/>
      <c r="J38" s="67"/>
    </row>
    <row r="39" spans="1:10" ht="35" customHeight="1" thickBot="1" x14ac:dyDescent="0.4">
      <c r="A39" s="63" t="str">
        <f>IF(Devis!A50="","",Devis!A50)</f>
        <v/>
      </c>
      <c r="B39" s="209" t="str">
        <f t="shared" si="4"/>
        <v/>
      </c>
      <c r="C39" s="209"/>
      <c r="D39" s="64" t="str">
        <f>IF(Devis!D50="","",Devis!D50)</f>
        <v/>
      </c>
      <c r="E39" s="65"/>
      <c r="F39" s="66"/>
      <c r="G39" s="65"/>
      <c r="H39" s="72" t="str">
        <f t="shared" si="5"/>
        <v/>
      </c>
      <c r="I39" s="65"/>
      <c r="J39" s="67"/>
    </row>
    <row r="40" spans="1:10" ht="35" customHeight="1" thickBot="1" x14ac:dyDescent="0.4">
      <c r="A40" s="63" t="str">
        <f>IF(Devis!A51="","",Devis!A51)</f>
        <v/>
      </c>
      <c r="B40" s="209" t="str">
        <f t="shared" si="4"/>
        <v/>
      </c>
      <c r="C40" s="209"/>
      <c r="D40" s="64" t="str">
        <f>IF(Devis!D51="","",Devis!D51)</f>
        <v/>
      </c>
      <c r="E40" s="65"/>
      <c r="F40" s="66"/>
      <c r="G40" s="65"/>
      <c r="H40" s="72" t="str">
        <f t="shared" si="5"/>
        <v/>
      </c>
      <c r="I40" s="65"/>
      <c r="J40" s="67"/>
    </row>
    <row r="41" spans="1:10" ht="35" customHeight="1" thickBot="1" x14ac:dyDescent="0.4">
      <c r="A41" s="63" t="str">
        <f>IF(Devis!A52="","",Devis!A52)</f>
        <v/>
      </c>
      <c r="B41" s="209" t="str">
        <f t="shared" si="4"/>
        <v/>
      </c>
      <c r="C41" s="209"/>
      <c r="D41" s="64" t="str">
        <f>IF(Devis!D52="","",Devis!D52)</f>
        <v/>
      </c>
      <c r="E41" s="65"/>
      <c r="F41" s="66"/>
      <c r="G41" s="65"/>
      <c r="H41" s="72" t="str">
        <f t="shared" si="5"/>
        <v/>
      </c>
      <c r="I41" s="65"/>
      <c r="J41" s="67"/>
    </row>
    <row r="42" spans="1:10" ht="35" customHeight="1" thickBot="1" x14ac:dyDescent="0.4">
      <c r="A42" s="63" t="str">
        <f>IF(Devis!A53="","",Devis!A53)</f>
        <v/>
      </c>
      <c r="B42" s="209" t="str">
        <f t="shared" si="4"/>
        <v/>
      </c>
      <c r="C42" s="209"/>
      <c r="D42" s="64" t="str">
        <f>IF(Devis!D53="","",Devis!D53)</f>
        <v/>
      </c>
      <c r="E42" s="65"/>
      <c r="F42" s="66"/>
      <c r="G42" s="65"/>
      <c r="H42" s="72" t="str">
        <f t="shared" si="5"/>
        <v/>
      </c>
      <c r="I42" s="65"/>
      <c r="J42" s="67"/>
    </row>
    <row r="43" spans="1:10" ht="35" customHeight="1" thickBot="1" x14ac:dyDescent="0.4">
      <c r="A43" s="63" t="str">
        <f>IF(Devis!A54="","",Devis!A54)</f>
        <v/>
      </c>
      <c r="B43" s="209" t="str">
        <f t="shared" si="4"/>
        <v/>
      </c>
      <c r="C43" s="209"/>
      <c r="D43" s="64" t="str">
        <f>IF(Devis!D54="","",Devis!D54)</f>
        <v/>
      </c>
      <c r="E43" s="65"/>
      <c r="F43" s="66"/>
      <c r="G43" s="65"/>
      <c r="H43" s="72" t="str">
        <f t="shared" si="5"/>
        <v/>
      </c>
      <c r="I43" s="65"/>
      <c r="J43" s="67"/>
    </row>
    <row r="44" spans="1:10" ht="35" customHeight="1" thickBot="1" x14ac:dyDescent="0.4">
      <c r="A44" s="63" t="str">
        <f>IF(Devis!A55="","",Devis!A55)</f>
        <v/>
      </c>
      <c r="B44" s="209" t="str">
        <f t="shared" si="4"/>
        <v/>
      </c>
      <c r="C44" s="209"/>
      <c r="D44" s="64" t="str">
        <f>IF(Devis!D55="","",Devis!D55)</f>
        <v/>
      </c>
      <c r="E44" s="65"/>
      <c r="F44" s="66"/>
      <c r="G44" s="65"/>
      <c r="H44" s="72" t="str">
        <f t="shared" si="5"/>
        <v/>
      </c>
      <c r="I44" s="65"/>
      <c r="J44" s="67"/>
    </row>
    <row r="45" spans="1:10" ht="35" customHeight="1" thickBot="1" x14ac:dyDescent="0.4">
      <c r="A45" s="63" t="str">
        <f>IF(Devis!A56="","",Devis!A56)</f>
        <v/>
      </c>
      <c r="B45" s="209" t="str">
        <f t="shared" si="4"/>
        <v/>
      </c>
      <c r="C45" s="209"/>
      <c r="D45" s="64" t="str">
        <f>IF(Devis!D56="","",Devis!D56)</f>
        <v/>
      </c>
      <c r="E45" s="65"/>
      <c r="F45" s="66"/>
      <c r="G45" s="65"/>
      <c r="H45" s="72" t="str">
        <f t="shared" si="5"/>
        <v/>
      </c>
      <c r="I45" s="65"/>
      <c r="J45" s="67"/>
    </row>
    <row r="46" spans="1:10" ht="35" customHeight="1" thickBot="1" x14ac:dyDescent="0.4">
      <c r="A46" s="63" t="str">
        <f>IF(Devis!A57="","",Devis!A57)</f>
        <v/>
      </c>
      <c r="B46" s="209" t="str">
        <f t="shared" si="4"/>
        <v/>
      </c>
      <c r="C46" s="209"/>
      <c r="D46" s="64" t="str">
        <f>IF(Devis!D57="","",Devis!D57)</f>
        <v/>
      </c>
      <c r="E46" s="65"/>
      <c r="F46" s="66"/>
      <c r="G46" s="65"/>
      <c r="H46" s="72" t="str">
        <f t="shared" si="5"/>
        <v/>
      </c>
      <c r="I46" s="65"/>
      <c r="J46" s="67"/>
    </row>
    <row r="47" spans="1:10" ht="35" customHeight="1" thickBot="1" x14ac:dyDescent="0.4">
      <c r="A47" s="63" t="str">
        <f>IF(Devis!A58="","",Devis!A58)</f>
        <v/>
      </c>
      <c r="B47" s="209" t="str">
        <f t="shared" si="4"/>
        <v/>
      </c>
      <c r="C47" s="209"/>
      <c r="D47" s="64" t="str">
        <f>IF(Devis!D58="","",Devis!D58)</f>
        <v/>
      </c>
      <c r="E47" s="65"/>
      <c r="F47" s="66"/>
      <c r="G47" s="65"/>
      <c r="H47" s="72" t="str">
        <f t="shared" si="5"/>
        <v/>
      </c>
      <c r="I47" s="65"/>
      <c r="J47" s="67"/>
    </row>
    <row r="48" spans="1:10" ht="35" customHeight="1" thickBot="1" x14ac:dyDescent="0.4">
      <c r="A48" s="63" t="str">
        <f>IF(Devis!A59="","",Devis!A59)</f>
        <v/>
      </c>
      <c r="B48" s="209" t="str">
        <f t="shared" si="4"/>
        <v/>
      </c>
      <c r="C48" s="209"/>
      <c r="D48" s="64" t="str">
        <f>IF(Devis!D59="","",Devis!D59)</f>
        <v/>
      </c>
      <c r="E48" s="65"/>
      <c r="F48" s="66"/>
      <c r="G48" s="65"/>
      <c r="H48" s="72" t="str">
        <f t="shared" si="5"/>
        <v/>
      </c>
      <c r="I48" s="65"/>
      <c r="J48" s="67"/>
    </row>
    <row r="49" spans="1:10" ht="35" customHeight="1" thickBot="1" x14ac:dyDescent="0.4">
      <c r="A49" s="63" t="str">
        <f>IF(Devis!A60="","",Devis!A60)</f>
        <v/>
      </c>
      <c r="B49" s="209" t="str">
        <f t="shared" si="4"/>
        <v/>
      </c>
      <c r="C49" s="209"/>
      <c r="D49" s="64" t="str">
        <f>IF(Devis!D60="","",Devis!D60)</f>
        <v/>
      </c>
      <c r="E49" s="65"/>
      <c r="F49" s="66"/>
      <c r="G49" s="65"/>
      <c r="H49" s="72" t="str">
        <f t="shared" si="5"/>
        <v/>
      </c>
      <c r="I49" s="65"/>
      <c r="J49" s="67"/>
    </row>
  </sheetData>
  <mergeCells count="42">
    <mergeCell ref="B47:C47"/>
    <mergeCell ref="B48:C48"/>
    <mergeCell ref="B49:C49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D15:E15"/>
    <mergeCell ref="B19:C19"/>
    <mergeCell ref="B20:C20"/>
    <mergeCell ref="H14:I14"/>
    <mergeCell ref="F2:J2"/>
    <mergeCell ref="C2:D2"/>
    <mergeCell ref="H4:I4"/>
    <mergeCell ref="A8:D12"/>
    <mergeCell ref="A14:C14"/>
    <mergeCell ref="D14:E14"/>
    <mergeCell ref="B17:C17"/>
    <mergeCell ref="G15:I15"/>
    <mergeCell ref="G16:I16"/>
    <mergeCell ref="B28:C28"/>
    <mergeCell ref="B29:C29"/>
    <mergeCell ref="B31:C31"/>
    <mergeCell ref="B21:C21"/>
    <mergeCell ref="B22:C22"/>
    <mergeCell ref="B24:C24"/>
    <mergeCell ref="B26:C26"/>
    <mergeCell ref="B27:C27"/>
    <mergeCell ref="B30:C30"/>
    <mergeCell ref="B25:C25"/>
    <mergeCell ref="B23:C23"/>
    <mergeCell ref="B32:C32"/>
    <mergeCell ref="B33:C33"/>
    <mergeCell ref="B34:C34"/>
    <mergeCell ref="B35:C35"/>
    <mergeCell ref="B36:C36"/>
  </mergeCells>
  <dataValidations count="3">
    <dataValidation type="list" allowBlank="1" showInputMessage="1" showErrorMessage="1" sqref="H7">
      <formula1>Numéro_Prospect</formula1>
    </dataValidation>
    <dataValidation type="list" allowBlank="1" showInputMessage="1" showErrorMessage="1" sqref="A19:A24 A26:A49">
      <formula1>référence</formula1>
    </dataValidation>
    <dataValidation type="list" allowBlank="1" showInputMessage="1" showErrorMessage="1" sqref="F26:F49 F19:F24">
      <formula1>tva</formula1>
    </dataValidation>
  </dataValidations>
  <pageMargins left="0.23622047244094491" right="3.937007874015748E-2" top="0.35433070866141736" bottom="0.35433070866141736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8"/>
  <sheetViews>
    <sheetView workbookViewId="0">
      <pane ySplit="1" topLeftCell="A282" activePane="bottomLeft" state="frozen"/>
      <selection pane="bottomLeft" activeCell="B293" sqref="B293"/>
    </sheetView>
  </sheetViews>
  <sheetFormatPr baseColWidth="10" defaultRowHeight="14.5" x14ac:dyDescent="0.35"/>
  <cols>
    <col min="2" max="2" width="43.6328125" customWidth="1"/>
    <col min="3" max="3" width="11.1796875" customWidth="1"/>
    <col min="4" max="4" width="13.7265625" customWidth="1"/>
    <col min="7" max="7" width="12.1796875" customWidth="1"/>
  </cols>
  <sheetData>
    <row r="1" spans="1:10" x14ac:dyDescent="0.35">
      <c r="A1" s="18" t="s">
        <v>0</v>
      </c>
      <c r="B1" s="18" t="s">
        <v>1</v>
      </c>
      <c r="C1" s="18" t="s">
        <v>197</v>
      </c>
      <c r="D1" s="18" t="s">
        <v>166</v>
      </c>
      <c r="E1" s="18" t="s">
        <v>275</v>
      </c>
      <c r="F1" s="18" t="s">
        <v>276</v>
      </c>
      <c r="G1" s="18" t="s">
        <v>277</v>
      </c>
      <c r="H1" s="18" t="s">
        <v>278</v>
      </c>
      <c r="I1" s="162" t="s">
        <v>4664</v>
      </c>
      <c r="J1" s="163">
        <v>1.05</v>
      </c>
    </row>
    <row r="2" spans="1:10" ht="18.5" x14ac:dyDescent="0.45">
      <c r="A2" s="26"/>
      <c r="B2" s="28" t="s">
        <v>160</v>
      </c>
      <c r="C2" s="26"/>
      <c r="D2" s="26"/>
    </row>
    <row r="3" spans="1:10" ht="18.5" x14ac:dyDescent="0.45">
      <c r="A3" s="26"/>
      <c r="B3" s="28" t="s">
        <v>4542</v>
      </c>
      <c r="C3" s="26"/>
      <c r="D3" s="26"/>
    </row>
    <row r="4" spans="1:10" ht="29" x14ac:dyDescent="0.35">
      <c r="A4">
        <v>1</v>
      </c>
      <c r="B4" s="6" t="s">
        <v>4559</v>
      </c>
      <c r="C4">
        <f>((F4*H4)+G4)*J1</f>
        <v>20.5275</v>
      </c>
      <c r="D4">
        <v>22</v>
      </c>
      <c r="E4">
        <v>45</v>
      </c>
      <c r="F4">
        <v>3.05</v>
      </c>
      <c r="G4">
        <f t="shared" ref="G4:G62" si="0">(D4/60)*E4</f>
        <v>16.5</v>
      </c>
      <c r="H4" s="99">
        <v>1</v>
      </c>
      <c r="I4" t="s">
        <v>4560</v>
      </c>
    </row>
    <row r="5" spans="1:10" ht="29" x14ac:dyDescent="0.35">
      <c r="A5">
        <v>2</v>
      </c>
      <c r="B5" s="6" t="s">
        <v>3446</v>
      </c>
      <c r="C5">
        <f>((F5*H5)+G5)*J1</f>
        <v>18.952500000000001</v>
      </c>
      <c r="D5">
        <v>20</v>
      </c>
      <c r="E5">
        <v>45</v>
      </c>
      <c r="F5">
        <v>3.05</v>
      </c>
      <c r="G5">
        <f t="shared" si="0"/>
        <v>15</v>
      </c>
      <c r="H5" s="99">
        <v>1</v>
      </c>
      <c r="I5" t="s">
        <v>4560</v>
      </c>
    </row>
    <row r="6" spans="1:10" ht="29" x14ac:dyDescent="0.35">
      <c r="A6">
        <v>3</v>
      </c>
      <c r="B6" s="6" t="s">
        <v>4639</v>
      </c>
      <c r="C6">
        <f>((F6*H6)+G6)*J1</f>
        <v>16.38</v>
      </c>
      <c r="D6">
        <v>18</v>
      </c>
      <c r="E6">
        <v>45</v>
      </c>
      <c r="F6">
        <v>2.1</v>
      </c>
      <c r="G6">
        <f t="shared" si="0"/>
        <v>13.5</v>
      </c>
      <c r="H6">
        <v>1</v>
      </c>
    </row>
    <row r="7" spans="1:10" ht="28.15" customHeight="1" x14ac:dyDescent="0.35">
      <c r="A7">
        <v>4</v>
      </c>
      <c r="B7" s="6" t="s">
        <v>4640</v>
      </c>
      <c r="C7">
        <f>((F7*H7)+G7)*J1</f>
        <v>14.805</v>
      </c>
      <c r="D7">
        <v>16</v>
      </c>
      <c r="E7">
        <v>45</v>
      </c>
      <c r="F7">
        <v>2.1</v>
      </c>
      <c r="G7">
        <f t="shared" si="0"/>
        <v>12</v>
      </c>
      <c r="H7">
        <v>1</v>
      </c>
    </row>
    <row r="8" spans="1:10" ht="29" x14ac:dyDescent="0.35">
      <c r="A8">
        <v>5</v>
      </c>
      <c r="B8" s="6" t="s">
        <v>4603</v>
      </c>
      <c r="C8">
        <f>((F8*H8)+G8)*J1</f>
        <v>5.6700000000000008</v>
      </c>
      <c r="D8">
        <v>3</v>
      </c>
      <c r="E8">
        <v>45</v>
      </c>
      <c r="F8">
        <v>3.15</v>
      </c>
      <c r="G8">
        <f t="shared" si="0"/>
        <v>2.25</v>
      </c>
      <c r="H8">
        <v>1</v>
      </c>
    </row>
    <row r="9" spans="1:10" ht="29.65" customHeight="1" x14ac:dyDescent="0.35">
      <c r="A9">
        <v>6</v>
      </c>
      <c r="B9" s="6" t="s">
        <v>4623</v>
      </c>
      <c r="C9">
        <f>((F9*H9)+G9)*J1</f>
        <v>194.77500000000001</v>
      </c>
      <c r="D9">
        <v>210</v>
      </c>
      <c r="E9">
        <v>45</v>
      </c>
      <c r="F9">
        <v>28</v>
      </c>
      <c r="G9">
        <f t="shared" si="0"/>
        <v>157.5</v>
      </c>
      <c r="H9">
        <v>1</v>
      </c>
    </row>
    <row r="10" spans="1:10" ht="29" x14ac:dyDescent="0.35">
      <c r="A10">
        <v>7</v>
      </c>
      <c r="B10" s="6" t="s">
        <v>4624</v>
      </c>
      <c r="C10">
        <f>((F10*H10)+G10)*J1</f>
        <v>57.75</v>
      </c>
      <c r="D10">
        <v>60</v>
      </c>
      <c r="E10">
        <v>45</v>
      </c>
      <c r="F10">
        <v>10</v>
      </c>
      <c r="G10" s="73">
        <f t="shared" si="0"/>
        <v>45</v>
      </c>
      <c r="H10">
        <v>1</v>
      </c>
    </row>
    <row r="11" spans="1:10" ht="29" x14ac:dyDescent="0.35">
      <c r="A11">
        <v>8</v>
      </c>
      <c r="B11" s="6" t="s">
        <v>4625</v>
      </c>
      <c r="C11">
        <f>((F11*H11)+G11)*J1</f>
        <v>24.885000000000002</v>
      </c>
      <c r="D11">
        <v>26</v>
      </c>
      <c r="E11">
        <v>45</v>
      </c>
      <c r="F11">
        <v>4.2</v>
      </c>
      <c r="G11" s="73">
        <f t="shared" si="0"/>
        <v>19.5</v>
      </c>
      <c r="H11">
        <v>1</v>
      </c>
    </row>
    <row r="12" spans="1:10" ht="43.5" x14ac:dyDescent="0.35">
      <c r="A12">
        <v>9</v>
      </c>
      <c r="B12" s="6" t="s">
        <v>4686</v>
      </c>
      <c r="C12">
        <f>((F12*H12)+G12)*J1</f>
        <v>35.49</v>
      </c>
      <c r="D12">
        <v>28</v>
      </c>
      <c r="E12">
        <v>45</v>
      </c>
      <c r="F12">
        <v>12.8</v>
      </c>
      <c r="G12" s="73">
        <f t="shared" si="0"/>
        <v>21</v>
      </c>
      <c r="H12">
        <v>1</v>
      </c>
    </row>
    <row r="13" spans="1:10" ht="43.5" x14ac:dyDescent="0.35">
      <c r="A13">
        <v>10</v>
      </c>
      <c r="B13" s="6" t="s">
        <v>4605</v>
      </c>
      <c r="C13">
        <f>((F13*H13)+G13)*J1</f>
        <v>27.898500000000002</v>
      </c>
      <c r="D13">
        <v>28</v>
      </c>
      <c r="E13">
        <v>45</v>
      </c>
      <c r="F13">
        <f>1.92+3.65</f>
        <v>5.57</v>
      </c>
      <c r="G13">
        <f t="shared" si="0"/>
        <v>21</v>
      </c>
      <c r="H13">
        <v>1</v>
      </c>
      <c r="I13" t="s">
        <v>290</v>
      </c>
    </row>
    <row r="14" spans="1:10" ht="43.5" x14ac:dyDescent="0.35">
      <c r="A14">
        <v>11</v>
      </c>
      <c r="B14" s="6" t="s">
        <v>4606</v>
      </c>
      <c r="C14">
        <f>((F14*H14)+G14)*J1</f>
        <v>27.111000000000001</v>
      </c>
      <c r="D14">
        <v>27</v>
      </c>
      <c r="E14">
        <v>45</v>
      </c>
      <c r="F14">
        <f t="shared" ref="F14:F20" si="1">1.92+3.65</f>
        <v>5.57</v>
      </c>
      <c r="G14">
        <f t="shared" si="0"/>
        <v>20.25</v>
      </c>
      <c r="H14">
        <v>1</v>
      </c>
      <c r="I14" t="s">
        <v>457</v>
      </c>
    </row>
    <row r="15" spans="1:10" ht="43.5" x14ac:dyDescent="0.35">
      <c r="A15">
        <v>12</v>
      </c>
      <c r="B15" s="6" t="s">
        <v>4607</v>
      </c>
      <c r="C15">
        <f>((F15*H15)+G15)*J1</f>
        <v>25.536000000000001</v>
      </c>
      <c r="D15">
        <v>25</v>
      </c>
      <c r="E15">
        <v>45</v>
      </c>
      <c r="F15">
        <f t="shared" si="1"/>
        <v>5.57</v>
      </c>
      <c r="G15">
        <f t="shared" si="0"/>
        <v>18.75</v>
      </c>
      <c r="H15">
        <v>1</v>
      </c>
      <c r="I15" t="s">
        <v>291</v>
      </c>
    </row>
    <row r="16" spans="1:10" ht="43.5" x14ac:dyDescent="0.35">
      <c r="A16">
        <v>13</v>
      </c>
      <c r="B16" s="6" t="s">
        <v>4608</v>
      </c>
      <c r="C16">
        <f>((F16*H16)+G16)*J1</f>
        <v>27.111000000000001</v>
      </c>
      <c r="D16">
        <v>27</v>
      </c>
      <c r="E16">
        <v>45</v>
      </c>
      <c r="F16">
        <f t="shared" si="1"/>
        <v>5.57</v>
      </c>
      <c r="G16">
        <f t="shared" si="0"/>
        <v>20.25</v>
      </c>
      <c r="H16">
        <v>1</v>
      </c>
      <c r="I16" t="s">
        <v>292</v>
      </c>
    </row>
    <row r="17" spans="1:9" ht="43.5" x14ac:dyDescent="0.35">
      <c r="A17">
        <v>14</v>
      </c>
      <c r="B17" s="6" t="s">
        <v>4609</v>
      </c>
      <c r="C17">
        <f>((F17*H17)+G17)*J1</f>
        <v>25.536000000000001</v>
      </c>
      <c r="D17">
        <v>25</v>
      </c>
      <c r="E17">
        <v>45</v>
      </c>
      <c r="F17">
        <f t="shared" si="1"/>
        <v>5.57</v>
      </c>
      <c r="G17">
        <f t="shared" si="0"/>
        <v>18.75</v>
      </c>
      <c r="H17">
        <v>1</v>
      </c>
      <c r="I17" t="s">
        <v>293</v>
      </c>
    </row>
    <row r="18" spans="1:9" ht="43.5" x14ac:dyDescent="0.35">
      <c r="A18">
        <v>15</v>
      </c>
      <c r="B18" s="6" t="s">
        <v>4610</v>
      </c>
      <c r="C18">
        <f>((F18*H18)+G18)*J1</f>
        <v>27.898500000000002</v>
      </c>
      <c r="D18">
        <v>28</v>
      </c>
      <c r="E18">
        <v>45</v>
      </c>
      <c r="F18">
        <f t="shared" si="1"/>
        <v>5.57</v>
      </c>
      <c r="G18">
        <f t="shared" si="0"/>
        <v>21</v>
      </c>
      <c r="H18">
        <v>1</v>
      </c>
      <c r="I18" t="s">
        <v>294</v>
      </c>
    </row>
    <row r="19" spans="1:9" ht="43.5" x14ac:dyDescent="0.35">
      <c r="A19">
        <v>16</v>
      </c>
      <c r="B19" s="6" t="s">
        <v>4611</v>
      </c>
      <c r="C19">
        <f>((F19*H19)+G19)*J1</f>
        <v>25.536000000000001</v>
      </c>
      <c r="D19">
        <v>25</v>
      </c>
      <c r="E19">
        <v>45</v>
      </c>
      <c r="F19">
        <f t="shared" si="1"/>
        <v>5.57</v>
      </c>
      <c r="G19">
        <f t="shared" si="0"/>
        <v>18.75</v>
      </c>
      <c r="H19">
        <v>1</v>
      </c>
      <c r="I19" t="s">
        <v>295</v>
      </c>
    </row>
    <row r="20" spans="1:9" ht="43.5" x14ac:dyDescent="0.35">
      <c r="A20">
        <v>17</v>
      </c>
      <c r="B20" s="6" t="s">
        <v>4636</v>
      </c>
      <c r="C20">
        <f>((F20*H20)+G20)*J1</f>
        <v>31.048500000000001</v>
      </c>
      <c r="D20">
        <v>32</v>
      </c>
      <c r="E20">
        <v>45</v>
      </c>
      <c r="F20">
        <f t="shared" si="1"/>
        <v>5.57</v>
      </c>
      <c r="G20">
        <f t="shared" si="0"/>
        <v>24</v>
      </c>
      <c r="H20">
        <v>1</v>
      </c>
      <c r="I20" t="s">
        <v>290</v>
      </c>
    </row>
    <row r="21" spans="1:9" ht="43.5" x14ac:dyDescent="0.35">
      <c r="A21">
        <v>18</v>
      </c>
      <c r="B21" s="102" t="s">
        <v>4612</v>
      </c>
      <c r="C21">
        <f>((F21*H21)+G21)*J1</f>
        <v>26.428500000000003</v>
      </c>
      <c r="D21">
        <v>28</v>
      </c>
      <c r="E21">
        <v>45</v>
      </c>
      <c r="F21">
        <f>1.92+2.25</f>
        <v>4.17</v>
      </c>
      <c r="G21">
        <f t="shared" si="0"/>
        <v>21</v>
      </c>
      <c r="H21">
        <v>1</v>
      </c>
      <c r="I21" t="s">
        <v>290</v>
      </c>
    </row>
    <row r="22" spans="1:9" ht="43.5" x14ac:dyDescent="0.35">
      <c r="A22">
        <v>19</v>
      </c>
      <c r="B22" s="102" t="s">
        <v>4613</v>
      </c>
      <c r="C22">
        <f>((F22*H22)+G22)*J1</f>
        <v>25.641000000000002</v>
      </c>
      <c r="D22">
        <v>27</v>
      </c>
      <c r="E22">
        <v>45</v>
      </c>
      <c r="F22">
        <f t="shared" ref="F22:F28" si="2">1.92+2.25</f>
        <v>4.17</v>
      </c>
      <c r="G22">
        <f t="shared" si="0"/>
        <v>20.25</v>
      </c>
      <c r="H22">
        <v>1</v>
      </c>
      <c r="I22" t="s">
        <v>457</v>
      </c>
    </row>
    <row r="23" spans="1:9" ht="43.5" x14ac:dyDescent="0.35">
      <c r="A23">
        <v>20</v>
      </c>
      <c r="B23" s="102" t="s">
        <v>4614</v>
      </c>
      <c r="C23">
        <f>((F23*H23)+G23)*J1</f>
        <v>24.066000000000003</v>
      </c>
      <c r="D23">
        <v>25</v>
      </c>
      <c r="E23">
        <v>45</v>
      </c>
      <c r="F23">
        <f t="shared" si="2"/>
        <v>4.17</v>
      </c>
      <c r="G23">
        <f t="shared" si="0"/>
        <v>18.75</v>
      </c>
      <c r="H23">
        <v>1</v>
      </c>
      <c r="I23" t="s">
        <v>291</v>
      </c>
    </row>
    <row r="24" spans="1:9" ht="43.5" x14ac:dyDescent="0.35">
      <c r="A24">
        <v>21</v>
      </c>
      <c r="B24" s="102" t="s">
        <v>4615</v>
      </c>
      <c r="C24">
        <f>((F24*H24)+G24)*J1</f>
        <v>25.641000000000002</v>
      </c>
      <c r="D24">
        <v>27</v>
      </c>
      <c r="E24">
        <v>45</v>
      </c>
      <c r="F24">
        <f t="shared" si="2"/>
        <v>4.17</v>
      </c>
      <c r="G24">
        <f t="shared" si="0"/>
        <v>20.25</v>
      </c>
      <c r="H24">
        <v>1</v>
      </c>
      <c r="I24" t="s">
        <v>292</v>
      </c>
    </row>
    <row r="25" spans="1:9" ht="43.5" x14ac:dyDescent="0.35">
      <c r="A25">
        <v>22</v>
      </c>
      <c r="B25" s="102" t="s">
        <v>4616</v>
      </c>
      <c r="C25">
        <f>((F25*H25)+G25)*J1</f>
        <v>24.066000000000003</v>
      </c>
      <c r="D25">
        <v>25</v>
      </c>
      <c r="E25">
        <v>45</v>
      </c>
      <c r="F25">
        <f t="shared" si="2"/>
        <v>4.17</v>
      </c>
      <c r="G25">
        <f t="shared" si="0"/>
        <v>18.75</v>
      </c>
      <c r="H25">
        <v>1</v>
      </c>
      <c r="I25" t="s">
        <v>293</v>
      </c>
    </row>
    <row r="26" spans="1:9" ht="43.5" x14ac:dyDescent="0.35">
      <c r="A26">
        <v>23</v>
      </c>
      <c r="B26" s="102" t="s">
        <v>4617</v>
      </c>
      <c r="C26">
        <f>((F26*H26)+G26)*J1</f>
        <v>26.428500000000003</v>
      </c>
      <c r="D26">
        <v>28</v>
      </c>
      <c r="E26">
        <v>45</v>
      </c>
      <c r="F26">
        <f t="shared" si="2"/>
        <v>4.17</v>
      </c>
      <c r="G26">
        <f t="shared" si="0"/>
        <v>21</v>
      </c>
      <c r="H26">
        <v>1</v>
      </c>
      <c r="I26" t="s">
        <v>294</v>
      </c>
    </row>
    <row r="27" spans="1:9" ht="43.5" x14ac:dyDescent="0.35">
      <c r="A27">
        <v>24</v>
      </c>
      <c r="B27" s="102" t="s">
        <v>4618</v>
      </c>
      <c r="C27">
        <f>((F27*H27)+G27)*J1</f>
        <v>24.066000000000003</v>
      </c>
      <c r="D27">
        <v>25</v>
      </c>
      <c r="E27">
        <v>45</v>
      </c>
      <c r="F27">
        <f t="shared" si="2"/>
        <v>4.17</v>
      </c>
      <c r="G27">
        <f t="shared" si="0"/>
        <v>18.75</v>
      </c>
      <c r="H27">
        <v>1</v>
      </c>
      <c r="I27" t="s">
        <v>295</v>
      </c>
    </row>
    <row r="28" spans="1:9" ht="43.5" x14ac:dyDescent="0.35">
      <c r="A28">
        <v>25</v>
      </c>
      <c r="B28" s="102" t="s">
        <v>4635</v>
      </c>
      <c r="C28">
        <f>((F28*H28)+G28)*J1</f>
        <v>29.578500000000002</v>
      </c>
      <c r="D28">
        <v>32</v>
      </c>
      <c r="E28">
        <v>45</v>
      </c>
      <c r="F28">
        <f t="shared" si="2"/>
        <v>4.17</v>
      </c>
      <c r="G28">
        <f t="shared" si="0"/>
        <v>24</v>
      </c>
      <c r="H28">
        <v>1</v>
      </c>
      <c r="I28" t="s">
        <v>4634</v>
      </c>
    </row>
    <row r="29" spans="1:9" ht="29" x14ac:dyDescent="0.35">
      <c r="A29">
        <v>26</v>
      </c>
      <c r="B29" s="6" t="s">
        <v>3447</v>
      </c>
      <c r="C29">
        <f>((F29*H29)+G29)*J1</f>
        <v>93.975000000000009</v>
      </c>
      <c r="D29">
        <v>90</v>
      </c>
      <c r="E29">
        <v>45</v>
      </c>
      <c r="F29">
        <v>22</v>
      </c>
      <c r="G29" s="73">
        <f t="shared" si="0"/>
        <v>67.5</v>
      </c>
      <c r="H29">
        <v>1</v>
      </c>
    </row>
    <row r="30" spans="1:9" ht="29" x14ac:dyDescent="0.35">
      <c r="A30">
        <v>27</v>
      </c>
      <c r="B30" s="6" t="s">
        <v>4619</v>
      </c>
      <c r="C30">
        <f>((F30*H30)+G30)*J1</f>
        <v>65.100000000000009</v>
      </c>
      <c r="D30">
        <v>60</v>
      </c>
      <c r="E30">
        <v>45</v>
      </c>
      <c r="F30">
        <v>17</v>
      </c>
      <c r="G30" s="73">
        <f t="shared" si="0"/>
        <v>45</v>
      </c>
      <c r="H30">
        <v>1</v>
      </c>
    </row>
    <row r="31" spans="1:9" ht="29" x14ac:dyDescent="0.35">
      <c r="A31">
        <v>28</v>
      </c>
      <c r="B31" s="6" t="s">
        <v>2948</v>
      </c>
      <c r="C31">
        <f>((F31*H31)+G31)*J1</f>
        <v>6.0375000000000005</v>
      </c>
      <c r="D31">
        <v>5</v>
      </c>
      <c r="E31">
        <v>45</v>
      </c>
      <c r="F31">
        <v>2</v>
      </c>
      <c r="G31" s="73">
        <f t="shared" si="0"/>
        <v>3.75</v>
      </c>
      <c r="H31">
        <v>1</v>
      </c>
    </row>
    <row r="32" spans="1:9" ht="29" x14ac:dyDescent="0.35">
      <c r="A32">
        <v>29</v>
      </c>
      <c r="B32" s="6" t="s">
        <v>1241</v>
      </c>
      <c r="C32">
        <f>((F32*H32)+G32)*J1</f>
        <v>69.247500000000002</v>
      </c>
      <c r="D32">
        <v>75</v>
      </c>
      <c r="E32">
        <v>45</v>
      </c>
      <c r="F32">
        <v>9.6999999999999993</v>
      </c>
      <c r="G32" s="73">
        <f t="shared" si="0"/>
        <v>56.25</v>
      </c>
      <c r="H32">
        <v>1</v>
      </c>
    </row>
    <row r="33" spans="1:10" ht="29" x14ac:dyDescent="0.35">
      <c r="A33">
        <v>30</v>
      </c>
      <c r="B33" s="6" t="s">
        <v>4670</v>
      </c>
      <c r="C33">
        <f>((F33*H33)+G33)*J1</f>
        <v>91.350000000000009</v>
      </c>
      <c r="D33">
        <v>100</v>
      </c>
      <c r="E33">
        <v>45</v>
      </c>
      <c r="F33">
        <v>12</v>
      </c>
      <c r="G33">
        <f t="shared" si="0"/>
        <v>75</v>
      </c>
      <c r="H33">
        <v>1</v>
      </c>
    </row>
    <row r="34" spans="1:10" ht="29" x14ac:dyDescent="0.35">
      <c r="A34">
        <v>31</v>
      </c>
      <c r="B34" s="6" t="s">
        <v>4669</v>
      </c>
      <c r="C34">
        <f>((F34*H34)+G34)*J1</f>
        <v>137.02500000000001</v>
      </c>
      <c r="D34">
        <v>150</v>
      </c>
      <c r="E34">
        <v>45</v>
      </c>
      <c r="F34">
        <v>18</v>
      </c>
      <c r="G34">
        <f t="shared" si="0"/>
        <v>112.5</v>
      </c>
      <c r="H34">
        <v>1</v>
      </c>
    </row>
    <row r="35" spans="1:10" ht="29" x14ac:dyDescent="0.35">
      <c r="A35">
        <v>32</v>
      </c>
      <c r="B35" s="6" t="s">
        <v>4671</v>
      </c>
      <c r="C35">
        <f>((F35*H35)+G35)*J1</f>
        <v>149.625</v>
      </c>
      <c r="D35">
        <v>150</v>
      </c>
      <c r="E35">
        <v>45</v>
      </c>
      <c r="F35">
        <v>30</v>
      </c>
      <c r="G35" s="73">
        <f t="shared" si="0"/>
        <v>112.5</v>
      </c>
      <c r="H35">
        <v>1</v>
      </c>
    </row>
    <row r="36" spans="1:10" ht="43.5" x14ac:dyDescent="0.35">
      <c r="A36">
        <v>33</v>
      </c>
      <c r="B36" s="6" t="s">
        <v>595</v>
      </c>
      <c r="C36">
        <f>((F36*H36)+G36)*J1</f>
        <v>288.75</v>
      </c>
      <c r="D36">
        <v>240</v>
      </c>
      <c r="E36">
        <v>45</v>
      </c>
      <c r="F36">
        <v>95</v>
      </c>
      <c r="G36" s="73">
        <f t="shared" si="0"/>
        <v>180</v>
      </c>
      <c r="H36">
        <v>1</v>
      </c>
      <c r="I36" s="73"/>
    </row>
    <row r="37" spans="1:10" x14ac:dyDescent="0.35">
      <c r="A37">
        <v>34</v>
      </c>
      <c r="B37" s="6"/>
      <c r="C37">
        <f>((F37*H37)+G37)*J1</f>
        <v>288.75</v>
      </c>
      <c r="D37">
        <v>240</v>
      </c>
      <c r="E37">
        <v>45</v>
      </c>
      <c r="F37">
        <v>95</v>
      </c>
      <c r="G37" s="73">
        <f t="shared" si="0"/>
        <v>180</v>
      </c>
      <c r="H37">
        <v>1</v>
      </c>
      <c r="J37" t="s">
        <v>379</v>
      </c>
    </row>
    <row r="38" spans="1:10" ht="29" x14ac:dyDescent="0.35">
      <c r="A38">
        <v>35</v>
      </c>
      <c r="B38" s="6" t="s">
        <v>493</v>
      </c>
      <c r="C38">
        <f>((F38*H38)+G38)*J1</f>
        <v>28.14</v>
      </c>
      <c r="D38">
        <v>24</v>
      </c>
      <c r="E38">
        <v>45</v>
      </c>
      <c r="F38">
        <v>8.8000000000000007</v>
      </c>
      <c r="G38" s="73">
        <f t="shared" si="0"/>
        <v>18</v>
      </c>
      <c r="H38">
        <v>1</v>
      </c>
    </row>
    <row r="39" spans="1:10" ht="29" x14ac:dyDescent="0.35">
      <c r="A39">
        <v>36</v>
      </c>
      <c r="B39" s="6" t="s">
        <v>4675</v>
      </c>
      <c r="C39">
        <f>((F39*H39)+G39)*J1</f>
        <v>26.565000000000001</v>
      </c>
      <c r="D39">
        <v>22</v>
      </c>
      <c r="E39">
        <v>45</v>
      </c>
      <c r="F39">
        <v>8.8000000000000007</v>
      </c>
      <c r="G39" s="73">
        <f t="shared" si="0"/>
        <v>16.5</v>
      </c>
      <c r="H39">
        <v>1</v>
      </c>
    </row>
    <row r="40" spans="1:10" x14ac:dyDescent="0.35">
      <c r="A40">
        <v>37</v>
      </c>
      <c r="B40" s="6" t="s">
        <v>2954</v>
      </c>
      <c r="C40">
        <f>((F40*H40)+G40)*J1</f>
        <v>322.245</v>
      </c>
      <c r="D40">
        <v>270</v>
      </c>
      <c r="E40">
        <v>45</v>
      </c>
      <c r="F40">
        <v>8.6999999999999993</v>
      </c>
      <c r="G40">
        <f t="shared" si="0"/>
        <v>202.5</v>
      </c>
      <c r="H40" s="99">
        <v>12</v>
      </c>
      <c r="J40" t="s">
        <v>380</v>
      </c>
    </row>
    <row r="41" spans="1:10" x14ac:dyDescent="0.35">
      <c r="A41">
        <v>38</v>
      </c>
      <c r="B41" s="6"/>
      <c r="C41">
        <f>((F41*H41)+G41)*J1</f>
        <v>21.734999999999999</v>
      </c>
      <c r="D41">
        <v>16</v>
      </c>
      <c r="E41">
        <v>45</v>
      </c>
      <c r="F41">
        <v>8.6999999999999993</v>
      </c>
      <c r="G41">
        <f t="shared" si="0"/>
        <v>12</v>
      </c>
      <c r="H41" s="99">
        <v>1</v>
      </c>
      <c r="J41" t="s">
        <v>381</v>
      </c>
    </row>
    <row r="42" spans="1:10" ht="43.5" x14ac:dyDescent="0.35">
      <c r="A42">
        <v>39</v>
      </c>
      <c r="B42" s="6" t="s">
        <v>4680</v>
      </c>
      <c r="C42">
        <f>((F42*H42)+G42)*J1</f>
        <v>32.340000000000003</v>
      </c>
      <c r="D42">
        <v>28</v>
      </c>
      <c r="E42">
        <v>45</v>
      </c>
      <c r="F42">
        <v>9.8000000000000007</v>
      </c>
      <c r="G42">
        <f t="shared" si="0"/>
        <v>21</v>
      </c>
      <c r="H42">
        <v>1</v>
      </c>
    </row>
    <row r="43" spans="1:10" x14ac:dyDescent="0.35">
      <c r="A43">
        <v>40</v>
      </c>
      <c r="B43" s="6"/>
      <c r="C43">
        <f t="shared" ref="C43:C49" si="3">((F43*H43)+G43)*J10</f>
        <v>0</v>
      </c>
      <c r="D43">
        <v>0</v>
      </c>
      <c r="E43">
        <v>45</v>
      </c>
      <c r="F43">
        <v>0</v>
      </c>
      <c r="G43">
        <f t="shared" si="0"/>
        <v>0</v>
      </c>
    </row>
    <row r="44" spans="1:10" x14ac:dyDescent="0.35">
      <c r="A44">
        <v>41</v>
      </c>
      <c r="B44" s="6"/>
      <c r="C44">
        <f t="shared" si="3"/>
        <v>0</v>
      </c>
      <c r="D44">
        <v>0</v>
      </c>
      <c r="E44">
        <v>45</v>
      </c>
      <c r="F44">
        <v>0</v>
      </c>
      <c r="G44">
        <f t="shared" si="0"/>
        <v>0</v>
      </c>
      <c r="H44" s="99">
        <v>12</v>
      </c>
    </row>
    <row r="45" spans="1:10" x14ac:dyDescent="0.35">
      <c r="A45">
        <v>42</v>
      </c>
      <c r="B45" s="6"/>
      <c r="C45">
        <f t="shared" si="3"/>
        <v>0</v>
      </c>
      <c r="D45">
        <v>0</v>
      </c>
      <c r="E45">
        <v>45</v>
      </c>
      <c r="F45">
        <v>0</v>
      </c>
      <c r="G45">
        <f t="shared" si="0"/>
        <v>0</v>
      </c>
    </row>
    <row r="46" spans="1:10" x14ac:dyDescent="0.35">
      <c r="A46">
        <v>43</v>
      </c>
      <c r="B46" s="6"/>
      <c r="C46">
        <f t="shared" si="3"/>
        <v>0</v>
      </c>
      <c r="D46">
        <v>0</v>
      </c>
      <c r="E46">
        <v>45</v>
      </c>
      <c r="F46">
        <v>0</v>
      </c>
      <c r="G46">
        <f t="shared" si="0"/>
        <v>0</v>
      </c>
    </row>
    <row r="47" spans="1:10" x14ac:dyDescent="0.35">
      <c r="A47">
        <v>44</v>
      </c>
      <c r="B47" s="6"/>
      <c r="C47">
        <f t="shared" si="3"/>
        <v>0</v>
      </c>
      <c r="D47">
        <v>0</v>
      </c>
      <c r="E47">
        <v>45</v>
      </c>
      <c r="F47">
        <v>0</v>
      </c>
      <c r="G47">
        <f t="shared" si="0"/>
        <v>0</v>
      </c>
    </row>
    <row r="48" spans="1:10" x14ac:dyDescent="0.35">
      <c r="A48">
        <v>45</v>
      </c>
      <c r="B48" s="6"/>
      <c r="C48">
        <f t="shared" si="3"/>
        <v>0</v>
      </c>
      <c r="D48">
        <v>0</v>
      </c>
      <c r="E48">
        <v>45</v>
      </c>
      <c r="F48">
        <v>0</v>
      </c>
      <c r="G48">
        <f t="shared" si="0"/>
        <v>0</v>
      </c>
      <c r="H48">
        <v>1</v>
      </c>
    </row>
    <row r="49" spans="1:8" x14ac:dyDescent="0.35">
      <c r="A49">
        <v>46</v>
      </c>
      <c r="B49" s="6"/>
      <c r="C49">
        <f t="shared" si="3"/>
        <v>0</v>
      </c>
      <c r="D49">
        <v>0</v>
      </c>
      <c r="E49">
        <v>45</v>
      </c>
      <c r="F49">
        <v>0</v>
      </c>
      <c r="G49">
        <f t="shared" si="0"/>
        <v>0</v>
      </c>
    </row>
    <row r="50" spans="1:8" ht="29" x14ac:dyDescent="0.35">
      <c r="A50">
        <v>47</v>
      </c>
      <c r="B50" s="6" t="s">
        <v>4604</v>
      </c>
      <c r="C50">
        <f>((F50*H50)+G50)*J1</f>
        <v>69.5625</v>
      </c>
      <c r="D50">
        <v>75</v>
      </c>
      <c r="E50">
        <v>45</v>
      </c>
      <c r="F50">
        <v>10</v>
      </c>
      <c r="G50" s="73">
        <f t="shared" si="0"/>
        <v>56.25</v>
      </c>
      <c r="H50">
        <v>1</v>
      </c>
    </row>
    <row r="51" spans="1:8" ht="29" x14ac:dyDescent="0.35">
      <c r="A51">
        <v>48</v>
      </c>
      <c r="B51" s="6" t="s">
        <v>4620</v>
      </c>
      <c r="C51">
        <f>((F51*H51)+G51)*J1</f>
        <v>91.875</v>
      </c>
      <c r="D51">
        <v>90</v>
      </c>
      <c r="E51">
        <v>45</v>
      </c>
      <c r="F51">
        <v>20</v>
      </c>
      <c r="G51" s="73">
        <f t="shared" si="0"/>
        <v>67.5</v>
      </c>
      <c r="H51">
        <v>1</v>
      </c>
    </row>
    <row r="52" spans="1:8" x14ac:dyDescent="0.35">
      <c r="A52">
        <v>49</v>
      </c>
      <c r="B52" s="6"/>
      <c r="C52">
        <f t="shared" ref="C52:C56" si="4">((F52*H52)+G52)*J49</f>
        <v>0</v>
      </c>
      <c r="D52">
        <v>75</v>
      </c>
      <c r="E52">
        <v>45</v>
      </c>
      <c r="F52">
        <v>25</v>
      </c>
      <c r="G52" s="73">
        <f t="shared" si="0"/>
        <v>56.25</v>
      </c>
      <c r="H52">
        <v>1</v>
      </c>
    </row>
    <row r="53" spans="1:8" x14ac:dyDescent="0.35">
      <c r="A53">
        <v>50</v>
      </c>
      <c r="B53" s="6"/>
      <c r="C53">
        <f t="shared" si="4"/>
        <v>0</v>
      </c>
      <c r="D53">
        <v>30</v>
      </c>
      <c r="E53">
        <v>45</v>
      </c>
      <c r="F53">
        <v>32</v>
      </c>
      <c r="G53">
        <f t="shared" si="0"/>
        <v>22.5</v>
      </c>
      <c r="H53">
        <v>1</v>
      </c>
    </row>
    <row r="54" spans="1:8" x14ac:dyDescent="0.35">
      <c r="A54">
        <v>51</v>
      </c>
      <c r="B54" s="6"/>
      <c r="C54">
        <f t="shared" si="4"/>
        <v>0</v>
      </c>
      <c r="D54">
        <v>30</v>
      </c>
      <c r="E54">
        <v>45</v>
      </c>
      <c r="F54">
        <v>30</v>
      </c>
      <c r="G54">
        <f t="shared" si="0"/>
        <v>22.5</v>
      </c>
      <c r="H54">
        <v>1</v>
      </c>
    </row>
    <row r="55" spans="1:8" x14ac:dyDescent="0.35">
      <c r="A55">
        <v>52</v>
      </c>
      <c r="B55" s="6" t="s">
        <v>2947</v>
      </c>
      <c r="C55">
        <f>((F55*H55)+G55)*J1</f>
        <v>97.125</v>
      </c>
      <c r="D55">
        <v>90</v>
      </c>
      <c r="E55">
        <v>45</v>
      </c>
      <c r="F55">
        <v>25</v>
      </c>
      <c r="G55" s="73">
        <f t="shared" si="0"/>
        <v>67.5</v>
      </c>
      <c r="H55">
        <v>1</v>
      </c>
    </row>
    <row r="56" spans="1:8" x14ac:dyDescent="0.35">
      <c r="A56">
        <v>53</v>
      </c>
      <c r="B56" s="6"/>
      <c r="C56">
        <f t="shared" si="4"/>
        <v>0</v>
      </c>
      <c r="D56">
        <v>60</v>
      </c>
      <c r="E56">
        <v>45</v>
      </c>
      <c r="F56">
        <v>10</v>
      </c>
      <c r="G56">
        <f t="shared" si="0"/>
        <v>45</v>
      </c>
      <c r="H56">
        <v>1</v>
      </c>
    </row>
    <row r="57" spans="1:8" ht="29" x14ac:dyDescent="0.35">
      <c r="A57">
        <v>54</v>
      </c>
      <c r="B57" s="6" t="s">
        <v>1741</v>
      </c>
      <c r="C57" s="73">
        <f t="shared" ref="C57" si="5">(F57*H57)+G57</f>
        <v>292</v>
      </c>
      <c r="D57">
        <v>360</v>
      </c>
      <c r="E57">
        <v>45</v>
      </c>
      <c r="F57">
        <v>22</v>
      </c>
      <c r="G57" s="73">
        <f t="shared" si="0"/>
        <v>270</v>
      </c>
      <c r="H57">
        <v>1</v>
      </c>
    </row>
    <row r="58" spans="1:8" ht="43.5" x14ac:dyDescent="0.35">
      <c r="A58">
        <v>55</v>
      </c>
      <c r="B58" s="6" t="s">
        <v>4621</v>
      </c>
      <c r="C58">
        <f>((F58*H58)+G58)*J1</f>
        <v>429.97500000000002</v>
      </c>
      <c r="D58">
        <v>510</v>
      </c>
      <c r="E58">
        <v>45</v>
      </c>
      <c r="F58">
        <v>27</v>
      </c>
      <c r="G58">
        <f t="shared" si="0"/>
        <v>382.5</v>
      </c>
      <c r="H58">
        <v>1</v>
      </c>
    </row>
    <row r="59" spans="1:8" ht="43.5" x14ac:dyDescent="0.35">
      <c r="A59">
        <v>56</v>
      </c>
      <c r="B59" s="6" t="s">
        <v>4622</v>
      </c>
      <c r="C59">
        <f>((F59*H59)+G59)*J1</f>
        <v>429.97500000000002</v>
      </c>
      <c r="D59">
        <v>510</v>
      </c>
      <c r="E59">
        <v>45</v>
      </c>
      <c r="F59">
        <v>27</v>
      </c>
      <c r="G59">
        <f t="shared" si="0"/>
        <v>382.5</v>
      </c>
      <c r="H59">
        <v>1</v>
      </c>
    </row>
    <row r="60" spans="1:8" ht="29" x14ac:dyDescent="0.35">
      <c r="A60">
        <v>57</v>
      </c>
      <c r="B60" s="6" t="s">
        <v>4667</v>
      </c>
      <c r="C60">
        <f>((F60*H60)+G60)*J1</f>
        <v>27.5625</v>
      </c>
      <c r="D60">
        <v>20</v>
      </c>
      <c r="E60">
        <v>45</v>
      </c>
      <c r="F60">
        <v>11.25</v>
      </c>
      <c r="G60" s="73">
        <f t="shared" si="0"/>
        <v>15</v>
      </c>
      <c r="H60">
        <v>1</v>
      </c>
    </row>
    <row r="61" spans="1:8" ht="29" x14ac:dyDescent="0.35">
      <c r="A61">
        <v>58</v>
      </c>
      <c r="B61" s="6" t="s">
        <v>4668</v>
      </c>
      <c r="C61">
        <f>((F61*H61)+G61)*J1</f>
        <v>35.4375</v>
      </c>
      <c r="D61">
        <v>30</v>
      </c>
      <c r="E61" s="164">
        <v>45</v>
      </c>
      <c r="F61">
        <v>11.25</v>
      </c>
      <c r="G61" s="73">
        <f t="shared" si="0"/>
        <v>22.5</v>
      </c>
      <c r="H61">
        <v>1</v>
      </c>
    </row>
    <row r="62" spans="1:8" ht="29" x14ac:dyDescent="0.35">
      <c r="A62">
        <v>59</v>
      </c>
      <c r="B62" s="6" t="s">
        <v>4676</v>
      </c>
      <c r="C62">
        <f>((F62*H62)+G62)*J1</f>
        <v>89.775000000000006</v>
      </c>
      <c r="D62">
        <v>90</v>
      </c>
      <c r="E62">
        <v>45</v>
      </c>
      <c r="F62">
        <v>18</v>
      </c>
      <c r="G62" s="73">
        <f t="shared" si="0"/>
        <v>67.5</v>
      </c>
      <c r="H62">
        <v>1</v>
      </c>
    </row>
    <row r="63" spans="1:8" ht="18.5" x14ac:dyDescent="0.45">
      <c r="B63" s="165" t="s">
        <v>4661</v>
      </c>
    </row>
    <row r="64" spans="1:8" ht="29" x14ac:dyDescent="0.35">
      <c r="A64">
        <v>60</v>
      </c>
      <c r="B64" s="159" t="s">
        <v>4660</v>
      </c>
      <c r="C64">
        <f>((F64*H64)+G64)*J1</f>
        <v>19.6875</v>
      </c>
      <c r="D64">
        <v>20</v>
      </c>
      <c r="E64">
        <v>45</v>
      </c>
      <c r="F64">
        <v>3.75</v>
      </c>
      <c r="G64">
        <f t="shared" ref="G64:G65" si="6">(D64/60)*E64</f>
        <v>15</v>
      </c>
      <c r="H64">
        <v>1</v>
      </c>
    </row>
    <row r="65" spans="1:8" ht="29" x14ac:dyDescent="0.35">
      <c r="A65">
        <v>61</v>
      </c>
      <c r="B65" s="159" t="s">
        <v>4662</v>
      </c>
      <c r="C65">
        <f>((F65*H65)+G65)*J1</f>
        <v>33.914999999999999</v>
      </c>
      <c r="D65">
        <v>30</v>
      </c>
      <c r="E65">
        <v>45</v>
      </c>
      <c r="F65">
        <v>9.8000000000000007</v>
      </c>
      <c r="G65">
        <f t="shared" si="6"/>
        <v>22.5</v>
      </c>
      <c r="H65">
        <v>1</v>
      </c>
    </row>
    <row r="66" spans="1:8" ht="40.5" customHeight="1" x14ac:dyDescent="0.35">
      <c r="A66">
        <v>62</v>
      </c>
      <c r="B66" s="159" t="s">
        <v>4663</v>
      </c>
      <c r="C66">
        <f>((F66*H66)+G66)*J1</f>
        <v>1173.6900000000003</v>
      </c>
      <c r="D66">
        <f>45*H66</f>
        <v>540</v>
      </c>
      <c r="E66">
        <v>45</v>
      </c>
      <c r="F66">
        <f>4.95*H66</f>
        <v>59.400000000000006</v>
      </c>
      <c r="G66">
        <f>(D66/60)*E66</f>
        <v>405</v>
      </c>
      <c r="H66">
        <v>12</v>
      </c>
    </row>
    <row r="67" spans="1:8" x14ac:dyDescent="0.35">
      <c r="A67">
        <v>63</v>
      </c>
      <c r="B67" s="6" t="s">
        <v>2949</v>
      </c>
      <c r="C67">
        <f>((F67*H67)+G67)*J1</f>
        <v>254.10000000000002</v>
      </c>
      <c r="D67">
        <v>240</v>
      </c>
      <c r="E67">
        <v>45</v>
      </c>
      <c r="F67">
        <v>62</v>
      </c>
      <c r="G67" s="73">
        <f t="shared" ref="G67:G107" si="7">(D67/60)*E67</f>
        <v>180</v>
      </c>
      <c r="H67">
        <v>1</v>
      </c>
    </row>
    <row r="68" spans="1:8" ht="29" x14ac:dyDescent="0.35">
      <c r="A68">
        <v>64</v>
      </c>
      <c r="B68" s="6" t="s">
        <v>641</v>
      </c>
      <c r="C68">
        <f>((F68*H68)+G68)*J1</f>
        <v>330.75</v>
      </c>
      <c r="D68">
        <v>120</v>
      </c>
      <c r="E68">
        <v>45</v>
      </c>
      <c r="F68">
        <v>45</v>
      </c>
      <c r="G68" s="73">
        <f t="shared" si="7"/>
        <v>90</v>
      </c>
      <c r="H68">
        <v>5</v>
      </c>
    </row>
    <row r="69" spans="1:8" ht="43.5" x14ac:dyDescent="0.35">
      <c r="A69">
        <v>65</v>
      </c>
      <c r="B69" s="6" t="s">
        <v>642</v>
      </c>
      <c r="C69">
        <f>((F69*H69)+G69)*J1</f>
        <v>425.25</v>
      </c>
      <c r="D69">
        <v>240</v>
      </c>
      <c r="E69">
        <v>45</v>
      </c>
      <c r="F69">
        <v>45</v>
      </c>
      <c r="G69" s="73">
        <f t="shared" si="7"/>
        <v>180</v>
      </c>
      <c r="H69">
        <v>5</v>
      </c>
    </row>
    <row r="70" spans="1:8" ht="29" x14ac:dyDescent="0.35">
      <c r="A70">
        <v>66</v>
      </c>
      <c r="B70" s="6" t="s">
        <v>643</v>
      </c>
      <c r="C70">
        <f>((F70*H70)+G70)*J1</f>
        <v>378</v>
      </c>
      <c r="D70">
        <v>180</v>
      </c>
      <c r="E70">
        <v>45</v>
      </c>
      <c r="F70">
        <v>45</v>
      </c>
      <c r="G70" s="73">
        <f t="shared" si="7"/>
        <v>135</v>
      </c>
      <c r="H70">
        <v>5</v>
      </c>
    </row>
    <row r="71" spans="1:8" ht="29" x14ac:dyDescent="0.35">
      <c r="A71">
        <v>67</v>
      </c>
      <c r="B71" s="6" t="s">
        <v>644</v>
      </c>
      <c r="C71">
        <f>((F71*H71)+G71)*J1</f>
        <v>549.15</v>
      </c>
      <c r="D71">
        <v>240</v>
      </c>
      <c r="E71">
        <v>45</v>
      </c>
      <c r="F71">
        <v>49</v>
      </c>
      <c r="G71" s="73">
        <f t="shared" si="7"/>
        <v>180</v>
      </c>
      <c r="H71">
        <v>7</v>
      </c>
    </row>
    <row r="72" spans="1:8" ht="29" x14ac:dyDescent="0.35">
      <c r="A72">
        <v>68</v>
      </c>
      <c r="B72" s="6" t="s">
        <v>1020</v>
      </c>
      <c r="C72">
        <f>((F72*H72)+G72)*J1</f>
        <v>447.3</v>
      </c>
      <c r="D72">
        <v>540</v>
      </c>
      <c r="E72">
        <v>46</v>
      </c>
      <c r="F72">
        <v>12</v>
      </c>
      <c r="G72" s="73">
        <f t="shared" si="7"/>
        <v>414</v>
      </c>
      <c r="H72">
        <v>1</v>
      </c>
    </row>
    <row r="73" spans="1:8" ht="29" x14ac:dyDescent="0.35">
      <c r="A73">
        <v>69</v>
      </c>
      <c r="B73" s="6" t="s">
        <v>1021</v>
      </c>
      <c r="C73">
        <f>((F73*H73)+G73)*J1</f>
        <v>17.57</v>
      </c>
      <c r="D73">
        <v>14</v>
      </c>
      <c r="E73">
        <v>46</v>
      </c>
      <c r="F73">
        <v>6</v>
      </c>
      <c r="G73" s="73">
        <f t="shared" si="7"/>
        <v>10.733333333333334</v>
      </c>
      <c r="H73">
        <v>1</v>
      </c>
    </row>
    <row r="74" spans="1:8" ht="29" x14ac:dyDescent="0.35">
      <c r="A74">
        <v>70</v>
      </c>
      <c r="B74" s="6" t="s">
        <v>4369</v>
      </c>
      <c r="C74">
        <f>((F74*H74)+G74)*J1</f>
        <v>243.04000000000002</v>
      </c>
      <c r="D74">
        <v>28</v>
      </c>
      <c r="E74">
        <v>46</v>
      </c>
      <c r="F74">
        <v>15</v>
      </c>
      <c r="G74" s="73">
        <f t="shared" si="7"/>
        <v>21.466666666666669</v>
      </c>
      <c r="H74">
        <v>14</v>
      </c>
    </row>
    <row r="75" spans="1:8" x14ac:dyDescent="0.35">
      <c r="A75">
        <v>71</v>
      </c>
      <c r="B75" s="6"/>
      <c r="C75">
        <f>((F75*H75)+G75)*J1</f>
        <v>0</v>
      </c>
      <c r="D75">
        <v>0</v>
      </c>
      <c r="E75">
        <v>45</v>
      </c>
      <c r="F75">
        <v>0</v>
      </c>
      <c r="G75">
        <f t="shared" si="7"/>
        <v>0</v>
      </c>
      <c r="H75">
        <v>2</v>
      </c>
    </row>
    <row r="76" spans="1:8" x14ac:dyDescent="0.35">
      <c r="A76">
        <v>72</v>
      </c>
      <c r="B76" s="6"/>
      <c r="C76">
        <f>((F76*H76)+G76)*J1</f>
        <v>0</v>
      </c>
      <c r="D76">
        <v>0</v>
      </c>
      <c r="E76">
        <v>45</v>
      </c>
      <c r="F76">
        <v>0</v>
      </c>
      <c r="G76">
        <f t="shared" si="7"/>
        <v>0</v>
      </c>
      <c r="H76">
        <v>1</v>
      </c>
    </row>
    <row r="77" spans="1:8" x14ac:dyDescent="0.35">
      <c r="A77">
        <v>73</v>
      </c>
      <c r="B77" s="6"/>
      <c r="C77">
        <f>((F77*H77)+G77)*J1</f>
        <v>0</v>
      </c>
      <c r="D77">
        <v>0</v>
      </c>
      <c r="E77">
        <v>45</v>
      </c>
      <c r="F77">
        <v>0</v>
      </c>
      <c r="G77">
        <f t="shared" si="7"/>
        <v>0</v>
      </c>
      <c r="H77">
        <v>4</v>
      </c>
    </row>
    <row r="78" spans="1:8" x14ac:dyDescent="0.35">
      <c r="A78">
        <v>74</v>
      </c>
      <c r="B78" s="6"/>
      <c r="C78">
        <f>((F78*H78)+G78)*J1</f>
        <v>0</v>
      </c>
      <c r="D78">
        <v>0</v>
      </c>
      <c r="E78">
        <v>45</v>
      </c>
      <c r="F78">
        <v>0</v>
      </c>
      <c r="G78">
        <f t="shared" si="7"/>
        <v>0</v>
      </c>
      <c r="H78">
        <v>5</v>
      </c>
    </row>
    <row r="79" spans="1:8" x14ac:dyDescent="0.35">
      <c r="A79">
        <v>75</v>
      </c>
      <c r="B79" s="6"/>
      <c r="C79">
        <f>((F79*H79)+G79)*J1</f>
        <v>0</v>
      </c>
      <c r="D79">
        <v>0</v>
      </c>
      <c r="E79">
        <v>45</v>
      </c>
      <c r="F79">
        <v>0</v>
      </c>
      <c r="G79">
        <f t="shared" si="7"/>
        <v>0</v>
      </c>
      <c r="H79">
        <v>5</v>
      </c>
    </row>
    <row r="80" spans="1:8" x14ac:dyDescent="0.35">
      <c r="A80">
        <v>76</v>
      </c>
      <c r="B80" s="6"/>
      <c r="C80">
        <f>((F80*H80)+G80)*J1</f>
        <v>0</v>
      </c>
      <c r="D80">
        <v>0</v>
      </c>
      <c r="E80">
        <v>45</v>
      </c>
      <c r="F80">
        <v>0</v>
      </c>
      <c r="G80">
        <f t="shared" si="7"/>
        <v>0</v>
      </c>
      <c r="H80">
        <v>5</v>
      </c>
    </row>
    <row r="81" spans="1:8" ht="18.5" x14ac:dyDescent="0.45">
      <c r="B81" s="34" t="s">
        <v>4543</v>
      </c>
    </row>
    <row r="82" spans="1:8" ht="18.5" x14ac:dyDescent="0.45">
      <c r="B82" s="34" t="s">
        <v>4544</v>
      </c>
    </row>
    <row r="83" spans="1:8" ht="58" x14ac:dyDescent="0.35">
      <c r="A83">
        <v>100</v>
      </c>
      <c r="B83" s="6" t="s">
        <v>4626</v>
      </c>
      <c r="C83">
        <f>((F83*H83)+G83)*J1</f>
        <v>217.35000000000002</v>
      </c>
      <c r="D83">
        <v>240</v>
      </c>
      <c r="E83">
        <v>45</v>
      </c>
      <c r="F83">
        <v>27</v>
      </c>
      <c r="G83">
        <f t="shared" si="7"/>
        <v>180</v>
      </c>
      <c r="H83">
        <v>1</v>
      </c>
    </row>
    <row r="84" spans="1:8" ht="72.5" x14ac:dyDescent="0.35">
      <c r="A84">
        <v>101</v>
      </c>
      <c r="B84" s="6" t="s">
        <v>4627</v>
      </c>
      <c r="C84">
        <f>((F84*H84)+G84)*J1</f>
        <v>154.35</v>
      </c>
      <c r="D84">
        <v>180</v>
      </c>
      <c r="E84">
        <v>45</v>
      </c>
      <c r="F84">
        <v>12</v>
      </c>
      <c r="G84">
        <f t="shared" si="7"/>
        <v>135</v>
      </c>
      <c r="H84">
        <v>1</v>
      </c>
    </row>
    <row r="85" spans="1:8" ht="46.15" customHeight="1" x14ac:dyDescent="0.35">
      <c r="A85">
        <v>102</v>
      </c>
      <c r="B85" s="6" t="s">
        <v>4628</v>
      </c>
      <c r="C85">
        <f>((F85*H85)+G85)*J1</f>
        <v>94.814999999999998</v>
      </c>
      <c r="D85">
        <v>110</v>
      </c>
      <c r="E85">
        <v>45</v>
      </c>
      <c r="F85">
        <v>7.8</v>
      </c>
      <c r="G85">
        <f t="shared" si="7"/>
        <v>82.5</v>
      </c>
      <c r="H85">
        <v>1</v>
      </c>
    </row>
    <row r="86" spans="1:8" ht="43.5" x14ac:dyDescent="0.35">
      <c r="A86">
        <v>103</v>
      </c>
      <c r="B86" s="6" t="s">
        <v>4629</v>
      </c>
      <c r="C86">
        <f>((F86*H86)+G86)*J1</f>
        <v>122.85000000000001</v>
      </c>
      <c r="D86">
        <v>120</v>
      </c>
      <c r="E86">
        <v>45</v>
      </c>
      <c r="F86">
        <v>27</v>
      </c>
      <c r="G86">
        <f t="shared" si="7"/>
        <v>90</v>
      </c>
      <c r="H86">
        <v>1</v>
      </c>
    </row>
    <row r="87" spans="1:8" ht="58" x14ac:dyDescent="0.35">
      <c r="A87">
        <v>104</v>
      </c>
      <c r="B87" s="6" t="s">
        <v>4630</v>
      </c>
      <c r="C87">
        <f>((F87*H87)+G87)*J1</f>
        <v>159.6</v>
      </c>
      <c r="D87">
        <v>180</v>
      </c>
      <c r="E87">
        <v>45</v>
      </c>
      <c r="F87">
        <v>17</v>
      </c>
      <c r="G87">
        <f t="shared" si="7"/>
        <v>135</v>
      </c>
      <c r="H87">
        <v>1</v>
      </c>
    </row>
    <row r="88" spans="1:8" ht="72.5" x14ac:dyDescent="0.35">
      <c r="A88">
        <v>105</v>
      </c>
      <c r="B88" s="6" t="s">
        <v>4631</v>
      </c>
      <c r="C88">
        <f>((F88*H88)+G88)*J1</f>
        <v>177.97499999999999</v>
      </c>
      <c r="D88">
        <v>210</v>
      </c>
      <c r="E88">
        <v>45</v>
      </c>
      <c r="F88">
        <v>12</v>
      </c>
      <c r="G88">
        <f t="shared" si="7"/>
        <v>157.5</v>
      </c>
      <c r="H88">
        <v>1</v>
      </c>
    </row>
    <row r="89" spans="1:8" ht="58" x14ac:dyDescent="0.35">
      <c r="A89">
        <v>106</v>
      </c>
      <c r="B89" s="6" t="s">
        <v>4632</v>
      </c>
      <c r="C89">
        <f>((F89*H89)+G89)*J1</f>
        <v>185.32500000000002</v>
      </c>
      <c r="D89">
        <v>210</v>
      </c>
      <c r="E89">
        <v>45</v>
      </c>
      <c r="F89">
        <v>19</v>
      </c>
      <c r="G89">
        <f t="shared" si="7"/>
        <v>157.5</v>
      </c>
      <c r="H89">
        <v>1</v>
      </c>
    </row>
    <row r="90" spans="1:8" ht="43.5" x14ac:dyDescent="0.35">
      <c r="A90">
        <v>107</v>
      </c>
      <c r="B90" s="160" t="s">
        <v>4633</v>
      </c>
      <c r="C90">
        <f>((F90*H90)+G90)*J1</f>
        <v>83.475000000000009</v>
      </c>
      <c r="D90">
        <v>90</v>
      </c>
      <c r="E90">
        <v>45</v>
      </c>
      <c r="F90">
        <v>12</v>
      </c>
      <c r="G90">
        <f t="shared" si="7"/>
        <v>67.5</v>
      </c>
      <c r="H90">
        <v>1</v>
      </c>
    </row>
    <row r="91" spans="1:8" ht="29" x14ac:dyDescent="0.35">
      <c r="A91">
        <v>108</v>
      </c>
      <c r="B91" s="6" t="s">
        <v>4672</v>
      </c>
      <c r="C91">
        <f>((F91*H91)+G91)*J1</f>
        <v>173.25</v>
      </c>
      <c r="D91">
        <v>180</v>
      </c>
      <c r="E91">
        <v>45</v>
      </c>
      <c r="F91">
        <v>30</v>
      </c>
      <c r="G91" s="73">
        <f t="shared" si="7"/>
        <v>135</v>
      </c>
      <c r="H91">
        <v>1</v>
      </c>
    </row>
    <row r="92" spans="1:8" ht="29" x14ac:dyDescent="0.35">
      <c r="A92">
        <v>109</v>
      </c>
      <c r="B92" s="6" t="s">
        <v>4673</v>
      </c>
      <c r="C92">
        <f>((F92*H92)+G92)*J1</f>
        <v>354.90000000000003</v>
      </c>
      <c r="D92">
        <v>360</v>
      </c>
      <c r="E92">
        <v>45</v>
      </c>
      <c r="F92">
        <v>68</v>
      </c>
      <c r="G92" s="73">
        <f t="shared" si="7"/>
        <v>270</v>
      </c>
      <c r="H92">
        <v>1</v>
      </c>
    </row>
    <row r="93" spans="1:8" ht="29" x14ac:dyDescent="0.35">
      <c r="A93">
        <v>110</v>
      </c>
      <c r="B93" s="6" t="s">
        <v>4674</v>
      </c>
      <c r="C93">
        <f>((F93*H93)+G93)*J1</f>
        <v>164.32500000000002</v>
      </c>
      <c r="D93">
        <v>150</v>
      </c>
      <c r="E93">
        <v>45</v>
      </c>
      <c r="F93">
        <v>44</v>
      </c>
      <c r="G93" s="73">
        <f t="shared" si="7"/>
        <v>112.5</v>
      </c>
      <c r="H93">
        <v>1</v>
      </c>
    </row>
    <row r="94" spans="1:8" x14ac:dyDescent="0.35">
      <c r="A94">
        <v>111</v>
      </c>
      <c r="C94">
        <f>((F94*H94)+G94)*J1</f>
        <v>0</v>
      </c>
      <c r="D94">
        <v>0</v>
      </c>
      <c r="E94">
        <v>45</v>
      </c>
      <c r="F94">
        <v>0</v>
      </c>
      <c r="G94">
        <f t="shared" si="7"/>
        <v>0</v>
      </c>
    </row>
    <row r="95" spans="1:8" x14ac:dyDescent="0.35">
      <c r="A95">
        <v>112</v>
      </c>
      <c r="B95" s="6"/>
      <c r="C95">
        <f>((F95*H95)+G95)*J1</f>
        <v>0</v>
      </c>
      <c r="D95">
        <v>0</v>
      </c>
      <c r="E95">
        <v>45</v>
      </c>
      <c r="F95">
        <v>0</v>
      </c>
      <c r="G95">
        <f t="shared" si="7"/>
        <v>0</v>
      </c>
      <c r="H95">
        <v>1</v>
      </c>
    </row>
    <row r="96" spans="1:8" x14ac:dyDescent="0.35">
      <c r="A96">
        <v>113</v>
      </c>
      <c r="B96" s="6"/>
      <c r="C96">
        <f>((F96*H96)+G96)*J1</f>
        <v>0</v>
      </c>
      <c r="D96">
        <v>0</v>
      </c>
      <c r="E96">
        <v>46</v>
      </c>
      <c r="F96">
        <v>0</v>
      </c>
      <c r="G96" s="73">
        <f t="shared" si="7"/>
        <v>0</v>
      </c>
      <c r="H96">
        <v>1</v>
      </c>
    </row>
    <row r="97" spans="1:8" x14ac:dyDescent="0.35">
      <c r="A97">
        <v>114</v>
      </c>
      <c r="B97" s="6"/>
      <c r="C97">
        <f>((F97*H97)+G97)*J1</f>
        <v>0</v>
      </c>
      <c r="D97">
        <v>0</v>
      </c>
      <c r="E97">
        <v>46</v>
      </c>
      <c r="F97">
        <v>0</v>
      </c>
      <c r="G97" s="73">
        <f t="shared" si="7"/>
        <v>0</v>
      </c>
      <c r="H97">
        <v>1</v>
      </c>
    </row>
    <row r="98" spans="1:8" ht="18.5" x14ac:dyDescent="0.45">
      <c r="B98" s="167" t="s">
        <v>4693</v>
      </c>
      <c r="G98" s="73"/>
    </row>
    <row r="99" spans="1:8" ht="29" x14ac:dyDescent="0.35">
      <c r="A99">
        <v>115</v>
      </c>
      <c r="B99" s="6" t="s">
        <v>342</v>
      </c>
      <c r="C99">
        <f>((F99*H99)+G99)*J1</f>
        <v>397.95</v>
      </c>
      <c r="D99">
        <v>480</v>
      </c>
      <c r="E99">
        <v>45</v>
      </c>
      <c r="F99">
        <v>19</v>
      </c>
      <c r="G99">
        <f t="shared" ref="G99:G102" si="8">(D99/60)*E99</f>
        <v>360</v>
      </c>
      <c r="H99">
        <v>1</v>
      </c>
    </row>
    <row r="100" spans="1:8" ht="43.5" x14ac:dyDescent="0.35">
      <c r="A100">
        <v>116</v>
      </c>
      <c r="B100" s="6" t="s">
        <v>4683</v>
      </c>
      <c r="C100">
        <f>((F100*H100)+G100)*J1</f>
        <v>53.550000000000004</v>
      </c>
      <c r="D100">
        <v>60</v>
      </c>
      <c r="E100">
        <v>46</v>
      </c>
      <c r="F100">
        <v>5</v>
      </c>
      <c r="G100" s="73">
        <f t="shared" si="8"/>
        <v>46</v>
      </c>
      <c r="H100">
        <v>1</v>
      </c>
    </row>
    <row r="101" spans="1:8" ht="29" x14ac:dyDescent="0.35">
      <c r="A101">
        <v>117</v>
      </c>
      <c r="B101" s="6" t="s">
        <v>4684</v>
      </c>
      <c r="C101">
        <f>((F101*H101)+G101)*J1</f>
        <v>131.25</v>
      </c>
      <c r="D101">
        <v>90</v>
      </c>
      <c r="E101">
        <v>46</v>
      </c>
      <c r="F101">
        <v>56</v>
      </c>
      <c r="G101" s="73">
        <f t="shared" si="8"/>
        <v>69</v>
      </c>
      <c r="H101">
        <v>1</v>
      </c>
    </row>
    <row r="102" spans="1:8" ht="29" x14ac:dyDescent="0.35">
      <c r="A102">
        <v>118</v>
      </c>
      <c r="B102" s="6" t="s">
        <v>4685</v>
      </c>
      <c r="C102">
        <f>((F102*H102)+G102)*J1</f>
        <v>80.850000000000009</v>
      </c>
      <c r="D102">
        <v>60</v>
      </c>
      <c r="E102">
        <v>45</v>
      </c>
      <c r="F102">
        <v>32</v>
      </c>
      <c r="G102" s="73">
        <f t="shared" si="8"/>
        <v>45</v>
      </c>
      <c r="H102">
        <v>1</v>
      </c>
    </row>
    <row r="103" spans="1:8" ht="43.5" x14ac:dyDescent="0.35">
      <c r="A103">
        <v>119</v>
      </c>
      <c r="B103" s="6" t="s">
        <v>4655</v>
      </c>
      <c r="C103">
        <f>((F103*H103)+G103)*J1</f>
        <v>191.1</v>
      </c>
      <c r="D103">
        <v>180</v>
      </c>
      <c r="E103">
        <v>45</v>
      </c>
      <c r="F103">
        <v>47</v>
      </c>
      <c r="G103" s="73">
        <f t="shared" si="7"/>
        <v>135</v>
      </c>
      <c r="H103">
        <v>1</v>
      </c>
    </row>
    <row r="104" spans="1:8" x14ac:dyDescent="0.35">
      <c r="A104">
        <v>120</v>
      </c>
      <c r="C104">
        <f>((F104*H104)+G104)*J1</f>
        <v>0</v>
      </c>
      <c r="D104">
        <v>0</v>
      </c>
      <c r="E104">
        <v>46</v>
      </c>
      <c r="F104">
        <v>0</v>
      </c>
      <c r="G104">
        <f t="shared" si="7"/>
        <v>0</v>
      </c>
      <c r="H104">
        <v>1</v>
      </c>
    </row>
    <row r="105" spans="1:8" x14ac:dyDescent="0.35">
      <c r="A105">
        <v>121</v>
      </c>
      <c r="C105">
        <f>((F105*H105)+G105)*J1</f>
        <v>0</v>
      </c>
      <c r="D105">
        <v>0</v>
      </c>
      <c r="E105">
        <v>45</v>
      </c>
      <c r="F105">
        <v>0</v>
      </c>
      <c r="G105">
        <f t="shared" si="7"/>
        <v>0</v>
      </c>
      <c r="H105">
        <v>1</v>
      </c>
    </row>
    <row r="106" spans="1:8" x14ac:dyDescent="0.35">
      <c r="A106">
        <v>122</v>
      </c>
      <c r="C106">
        <f>((F106*H106)+G106)*J1</f>
        <v>0</v>
      </c>
      <c r="D106">
        <v>0</v>
      </c>
      <c r="E106">
        <v>46</v>
      </c>
      <c r="F106">
        <v>0</v>
      </c>
      <c r="G106">
        <f t="shared" si="7"/>
        <v>0</v>
      </c>
      <c r="H106">
        <v>1</v>
      </c>
    </row>
    <row r="107" spans="1:8" x14ac:dyDescent="0.35">
      <c r="A107">
        <v>123</v>
      </c>
      <c r="C107">
        <f>((F107*H107)+G107)*J1</f>
        <v>0</v>
      </c>
      <c r="D107">
        <v>0</v>
      </c>
      <c r="E107">
        <v>45</v>
      </c>
      <c r="F107">
        <v>0</v>
      </c>
      <c r="G107">
        <f t="shared" si="7"/>
        <v>0</v>
      </c>
      <c r="H107">
        <v>1</v>
      </c>
    </row>
    <row r="108" spans="1:8" ht="18.5" x14ac:dyDescent="0.45">
      <c r="B108" s="34" t="s">
        <v>169</v>
      </c>
    </row>
    <row r="109" spans="1:8" ht="18.5" x14ac:dyDescent="0.45">
      <c r="B109" s="34" t="s">
        <v>4545</v>
      </c>
    </row>
    <row r="110" spans="1:8" x14ac:dyDescent="0.35">
      <c r="A110">
        <v>130</v>
      </c>
      <c r="B110" s="6" t="s">
        <v>1720</v>
      </c>
      <c r="C110">
        <f>((F110*H110)+G110)*J1</f>
        <v>8.1375000000000011</v>
      </c>
      <c r="D110">
        <v>9</v>
      </c>
      <c r="E110">
        <v>45</v>
      </c>
      <c r="F110">
        <v>1</v>
      </c>
      <c r="G110">
        <f t="shared" ref="G110:G115" si="9">(D110/60)*E110</f>
        <v>6.75</v>
      </c>
      <c r="H110">
        <v>1</v>
      </c>
    </row>
    <row r="111" spans="1:8" x14ac:dyDescent="0.35">
      <c r="A111">
        <v>131</v>
      </c>
      <c r="B111" t="s">
        <v>4561</v>
      </c>
      <c r="C111">
        <f>((F111*H111)+G111)*J1</f>
        <v>7.0875000000000004</v>
      </c>
      <c r="D111">
        <v>5</v>
      </c>
      <c r="E111">
        <v>45</v>
      </c>
      <c r="F111">
        <v>3</v>
      </c>
      <c r="G111">
        <f t="shared" si="9"/>
        <v>3.75</v>
      </c>
      <c r="H111">
        <v>1</v>
      </c>
    </row>
    <row r="112" spans="1:8" ht="29" x14ac:dyDescent="0.35">
      <c r="A112">
        <v>132</v>
      </c>
      <c r="B112" s="6" t="s">
        <v>3554</v>
      </c>
      <c r="C112">
        <f>((F112*H112)+G112)*J1</f>
        <v>10.237500000000001</v>
      </c>
      <c r="D112">
        <v>5</v>
      </c>
      <c r="E112">
        <v>45</v>
      </c>
      <c r="F112">
        <v>6</v>
      </c>
      <c r="G112">
        <f t="shared" si="9"/>
        <v>3.75</v>
      </c>
      <c r="H112">
        <v>1</v>
      </c>
    </row>
    <row r="113" spans="1:8" ht="29" x14ac:dyDescent="0.35">
      <c r="A113">
        <v>133</v>
      </c>
      <c r="B113" s="6" t="s">
        <v>4666</v>
      </c>
      <c r="C113">
        <f>((F113*H113)+G113)*J1</f>
        <v>6.6150000000000011</v>
      </c>
      <c r="D113">
        <v>3</v>
      </c>
      <c r="E113">
        <v>46</v>
      </c>
      <c r="F113">
        <v>4</v>
      </c>
      <c r="G113">
        <f t="shared" si="9"/>
        <v>2.3000000000000003</v>
      </c>
      <c r="H113">
        <v>1</v>
      </c>
    </row>
    <row r="114" spans="1:8" x14ac:dyDescent="0.35">
      <c r="A114">
        <v>134</v>
      </c>
      <c r="B114" t="s">
        <v>3448</v>
      </c>
      <c r="C114">
        <f>((F114*H114)+G114)*J1</f>
        <v>6.6150000000000011</v>
      </c>
      <c r="D114">
        <v>3</v>
      </c>
      <c r="E114">
        <v>46</v>
      </c>
      <c r="F114">
        <v>4</v>
      </c>
      <c r="G114">
        <f t="shared" si="9"/>
        <v>2.3000000000000003</v>
      </c>
      <c r="H114">
        <v>1</v>
      </c>
    </row>
    <row r="115" spans="1:8" x14ac:dyDescent="0.35">
      <c r="A115">
        <v>135</v>
      </c>
      <c r="B115" t="s">
        <v>4564</v>
      </c>
      <c r="C115">
        <f>((F115*H115)+G115)*J1</f>
        <v>18.900000000000002</v>
      </c>
      <c r="D115">
        <v>8</v>
      </c>
      <c r="E115">
        <v>45</v>
      </c>
      <c r="F115">
        <v>12</v>
      </c>
      <c r="G115">
        <f t="shared" si="9"/>
        <v>6</v>
      </c>
      <c r="H115">
        <v>1</v>
      </c>
    </row>
    <row r="116" spans="1:8" ht="29" x14ac:dyDescent="0.35">
      <c r="A116">
        <v>136</v>
      </c>
      <c r="B116" s="6" t="s">
        <v>4573</v>
      </c>
      <c r="C116">
        <f>((F116*H116)+G116)*J1</f>
        <v>7.1924999999999999</v>
      </c>
      <c r="D116">
        <v>5</v>
      </c>
      <c r="E116">
        <v>45</v>
      </c>
      <c r="F116">
        <v>3.1</v>
      </c>
      <c r="G116">
        <f>(D116/60)*E116</f>
        <v>3.75</v>
      </c>
      <c r="H116">
        <v>1</v>
      </c>
    </row>
    <row r="117" spans="1:8" x14ac:dyDescent="0.35">
      <c r="A117">
        <v>137</v>
      </c>
      <c r="B117" t="s">
        <v>4569</v>
      </c>
      <c r="C117">
        <f>((F117*H117)+G117)*J1</f>
        <v>11.112499999999999</v>
      </c>
      <c r="D117">
        <v>5</v>
      </c>
      <c r="E117">
        <v>46</v>
      </c>
      <c r="F117">
        <v>6.75</v>
      </c>
      <c r="G117">
        <f t="shared" ref="G117:G153" si="10">(D117/60)*E117</f>
        <v>3.833333333333333</v>
      </c>
      <c r="H117">
        <v>1</v>
      </c>
    </row>
    <row r="118" spans="1:8" x14ac:dyDescent="0.35">
      <c r="A118">
        <v>138</v>
      </c>
      <c r="B118" t="s">
        <v>4562</v>
      </c>
      <c r="C118">
        <f>((F118*H118)+G118)*J1</f>
        <v>18.322500000000002</v>
      </c>
      <c r="D118">
        <v>8</v>
      </c>
      <c r="E118">
        <v>45</v>
      </c>
      <c r="F118">
        <v>11.45</v>
      </c>
      <c r="G118">
        <f t="shared" si="10"/>
        <v>6</v>
      </c>
      <c r="H118">
        <v>1</v>
      </c>
    </row>
    <row r="119" spans="1:8" ht="29" x14ac:dyDescent="0.35">
      <c r="A119">
        <v>139</v>
      </c>
      <c r="B119" s="6" t="s">
        <v>3555</v>
      </c>
      <c r="C119">
        <f>((F119*H119)+G119)*J1</f>
        <v>34.65</v>
      </c>
      <c r="D119">
        <v>8</v>
      </c>
      <c r="E119">
        <v>45</v>
      </c>
      <c r="F119">
        <v>27</v>
      </c>
      <c r="G119">
        <f t="shared" si="10"/>
        <v>6</v>
      </c>
      <c r="H119">
        <v>1</v>
      </c>
    </row>
    <row r="120" spans="1:8" ht="29" x14ac:dyDescent="0.35">
      <c r="A120">
        <v>140</v>
      </c>
      <c r="B120" s="6" t="s">
        <v>4582</v>
      </c>
      <c r="C120">
        <f>((F120*H120)+G120)*J1</f>
        <v>29.113</v>
      </c>
      <c r="D120">
        <v>10</v>
      </c>
      <c r="E120">
        <v>46</v>
      </c>
      <c r="F120">
        <v>20.059999999999999</v>
      </c>
      <c r="G120">
        <f t="shared" si="10"/>
        <v>7.6666666666666661</v>
      </c>
      <c r="H120">
        <v>1</v>
      </c>
    </row>
    <row r="121" spans="1:8" ht="29" x14ac:dyDescent="0.35">
      <c r="A121">
        <v>141</v>
      </c>
      <c r="B121" s="159" t="s">
        <v>4585</v>
      </c>
      <c r="C121">
        <f>((F121*H121)+G121)*J1</f>
        <v>27.454000000000004</v>
      </c>
      <c r="D121">
        <v>10</v>
      </c>
      <c r="E121">
        <v>46</v>
      </c>
      <c r="F121">
        <v>18.48</v>
      </c>
      <c r="G121">
        <f t="shared" si="10"/>
        <v>7.6666666666666661</v>
      </c>
      <c r="H121">
        <v>1</v>
      </c>
    </row>
    <row r="122" spans="1:8" ht="43.5" x14ac:dyDescent="0.35">
      <c r="A122">
        <v>142</v>
      </c>
      <c r="B122" s="6" t="s">
        <v>4665</v>
      </c>
      <c r="C122">
        <f>((F122*H122)+G122)*J1</f>
        <v>28.665000000000003</v>
      </c>
      <c r="D122">
        <v>22</v>
      </c>
      <c r="E122">
        <v>45</v>
      </c>
      <c r="F122">
        <v>10.8</v>
      </c>
      <c r="G122">
        <f t="shared" si="10"/>
        <v>16.5</v>
      </c>
      <c r="H122">
        <v>1</v>
      </c>
    </row>
    <row r="123" spans="1:8" x14ac:dyDescent="0.35">
      <c r="A123">
        <v>143</v>
      </c>
      <c r="B123" s="6" t="s">
        <v>3451</v>
      </c>
      <c r="C123">
        <f>((F123*H123)+G123)*J1</f>
        <v>24.9375</v>
      </c>
      <c r="D123">
        <v>25</v>
      </c>
      <c r="E123">
        <v>45</v>
      </c>
      <c r="F123">
        <v>5</v>
      </c>
      <c r="G123">
        <f t="shared" si="10"/>
        <v>18.75</v>
      </c>
      <c r="H123">
        <v>1</v>
      </c>
    </row>
    <row r="124" spans="1:8" x14ac:dyDescent="0.35">
      <c r="A124">
        <v>144</v>
      </c>
      <c r="B124" s="6"/>
      <c r="C124">
        <f>((F124*H124)+G124)*J1</f>
        <v>0</v>
      </c>
      <c r="D124">
        <v>0</v>
      </c>
      <c r="E124">
        <v>45</v>
      </c>
      <c r="F124">
        <v>0</v>
      </c>
      <c r="G124">
        <f t="shared" si="10"/>
        <v>0</v>
      </c>
      <c r="H124">
        <v>1</v>
      </c>
    </row>
    <row r="125" spans="1:8" x14ac:dyDescent="0.35">
      <c r="A125">
        <v>145</v>
      </c>
      <c r="B125" s="6"/>
      <c r="C125">
        <f>((F125*H125)+G125)*J1</f>
        <v>0</v>
      </c>
      <c r="D125">
        <v>0</v>
      </c>
      <c r="E125">
        <v>46</v>
      </c>
      <c r="F125">
        <v>0</v>
      </c>
      <c r="G125">
        <f t="shared" si="10"/>
        <v>0</v>
      </c>
      <c r="H125">
        <v>1</v>
      </c>
    </row>
    <row r="126" spans="1:8" x14ac:dyDescent="0.35">
      <c r="A126">
        <v>146</v>
      </c>
      <c r="B126" s="6"/>
      <c r="C126">
        <f>((F126*H126)+G126)*J1</f>
        <v>0</v>
      </c>
      <c r="D126">
        <v>0</v>
      </c>
      <c r="E126">
        <v>46</v>
      </c>
      <c r="F126">
        <v>0</v>
      </c>
      <c r="G126">
        <f t="shared" si="10"/>
        <v>0</v>
      </c>
      <c r="H126">
        <v>1</v>
      </c>
    </row>
    <row r="127" spans="1:8" x14ac:dyDescent="0.35">
      <c r="A127">
        <v>147</v>
      </c>
      <c r="B127" s="6"/>
      <c r="C127">
        <f>((F127*H127)+G127)*J1</f>
        <v>0</v>
      </c>
      <c r="D127">
        <v>0</v>
      </c>
      <c r="E127">
        <v>46</v>
      </c>
      <c r="F127">
        <v>0</v>
      </c>
      <c r="G127">
        <f t="shared" si="10"/>
        <v>0</v>
      </c>
      <c r="H127">
        <v>1</v>
      </c>
    </row>
    <row r="128" spans="1:8" ht="18.5" x14ac:dyDescent="0.45">
      <c r="B128" s="34" t="s">
        <v>4657</v>
      </c>
    </row>
    <row r="129" spans="1:8" ht="18.75" customHeight="1" x14ac:dyDescent="0.35">
      <c r="A129">
        <v>148</v>
      </c>
      <c r="B129" s="6" t="s">
        <v>1720</v>
      </c>
      <c r="C129">
        <f>((F129*H129)+G129)*J1</f>
        <v>8.1375000000000011</v>
      </c>
      <c r="D129">
        <v>9</v>
      </c>
      <c r="E129">
        <v>45</v>
      </c>
      <c r="F129">
        <v>1</v>
      </c>
      <c r="G129">
        <f t="shared" ref="G129:G131" si="11">(D129/60)*E129</f>
        <v>6.75</v>
      </c>
      <c r="H129">
        <v>1</v>
      </c>
    </row>
    <row r="130" spans="1:8" ht="29" x14ac:dyDescent="0.35">
      <c r="A130">
        <v>149</v>
      </c>
      <c r="B130" s="6" t="s">
        <v>3554</v>
      </c>
      <c r="C130">
        <f>((F130*H130)+G130)*J1</f>
        <v>10.237500000000001</v>
      </c>
      <c r="D130">
        <v>5</v>
      </c>
      <c r="E130">
        <v>45</v>
      </c>
      <c r="F130">
        <v>6</v>
      </c>
      <c r="G130">
        <f t="shared" si="11"/>
        <v>3.75</v>
      </c>
      <c r="H130">
        <v>1</v>
      </c>
    </row>
    <row r="131" spans="1:8" x14ac:dyDescent="0.35">
      <c r="A131">
        <v>150</v>
      </c>
      <c r="B131" t="s">
        <v>3448</v>
      </c>
      <c r="C131">
        <f>((F131*H131)+G131)*J1</f>
        <v>6.6150000000000011</v>
      </c>
      <c r="D131">
        <v>3</v>
      </c>
      <c r="E131">
        <v>46</v>
      </c>
      <c r="F131">
        <v>4</v>
      </c>
      <c r="G131">
        <f t="shared" si="11"/>
        <v>2.3000000000000003</v>
      </c>
      <c r="H131">
        <v>1</v>
      </c>
    </row>
    <row r="132" spans="1:8" ht="29" x14ac:dyDescent="0.35">
      <c r="A132">
        <v>151</v>
      </c>
      <c r="B132" s="6" t="s">
        <v>4573</v>
      </c>
      <c r="C132">
        <f>((F132*H132)+G132)*J1</f>
        <v>7.1924999999999999</v>
      </c>
      <c r="D132">
        <v>5</v>
      </c>
      <c r="E132">
        <v>45</v>
      </c>
      <c r="F132">
        <v>3.1</v>
      </c>
      <c r="G132">
        <f>(D132/60)*E132</f>
        <v>3.75</v>
      </c>
      <c r="H132">
        <v>1</v>
      </c>
    </row>
    <row r="133" spans="1:8" x14ac:dyDescent="0.35">
      <c r="A133">
        <v>152</v>
      </c>
      <c r="B133" t="s">
        <v>4569</v>
      </c>
      <c r="C133">
        <f>((F133*H133)+G133)*J1</f>
        <v>11.112499999999999</v>
      </c>
      <c r="D133">
        <v>5</v>
      </c>
      <c r="E133">
        <v>46</v>
      </c>
      <c r="F133">
        <v>6.75</v>
      </c>
      <c r="G133">
        <f t="shared" ref="G133:G141" si="12">(D133/60)*E133</f>
        <v>3.833333333333333</v>
      </c>
      <c r="H133">
        <v>1</v>
      </c>
    </row>
    <row r="134" spans="1:8" x14ac:dyDescent="0.35">
      <c r="A134">
        <v>153</v>
      </c>
      <c r="B134" t="s">
        <v>4562</v>
      </c>
      <c r="C134">
        <f>((F134*H134)+G134)*J1</f>
        <v>18.322500000000002</v>
      </c>
      <c r="D134">
        <v>8</v>
      </c>
      <c r="E134">
        <v>45</v>
      </c>
      <c r="F134">
        <v>11.45</v>
      </c>
      <c r="G134">
        <f t="shared" si="12"/>
        <v>6</v>
      </c>
      <c r="H134">
        <v>1</v>
      </c>
    </row>
    <row r="135" spans="1:8" ht="29" x14ac:dyDescent="0.35">
      <c r="A135">
        <v>154</v>
      </c>
      <c r="B135" s="6" t="s">
        <v>3555</v>
      </c>
      <c r="C135">
        <f>((F135*H135)+G135)*J1</f>
        <v>34.65</v>
      </c>
      <c r="D135">
        <v>8</v>
      </c>
      <c r="E135">
        <v>45</v>
      </c>
      <c r="F135">
        <v>27</v>
      </c>
      <c r="G135">
        <f t="shared" si="12"/>
        <v>6</v>
      </c>
      <c r="H135">
        <v>1</v>
      </c>
    </row>
    <row r="136" spans="1:8" ht="29" x14ac:dyDescent="0.35">
      <c r="A136">
        <v>155</v>
      </c>
      <c r="B136" s="6" t="s">
        <v>4582</v>
      </c>
      <c r="C136">
        <f>((F136*H136)+G136)*J1</f>
        <v>29.113</v>
      </c>
      <c r="D136">
        <v>10</v>
      </c>
      <c r="E136">
        <v>46</v>
      </c>
      <c r="F136">
        <v>20.059999999999999</v>
      </c>
      <c r="G136">
        <f t="shared" si="12"/>
        <v>7.6666666666666661</v>
      </c>
      <c r="H136">
        <v>1</v>
      </c>
    </row>
    <row r="137" spans="1:8" ht="29" x14ac:dyDescent="0.35">
      <c r="A137">
        <v>156</v>
      </c>
      <c r="B137" s="159" t="s">
        <v>4585</v>
      </c>
      <c r="C137">
        <f>((F137*H137)+G137)*J1</f>
        <v>27.454000000000004</v>
      </c>
      <c r="D137">
        <v>10</v>
      </c>
      <c r="E137">
        <v>46</v>
      </c>
      <c r="F137">
        <v>18.48</v>
      </c>
      <c r="G137">
        <f t="shared" si="12"/>
        <v>7.6666666666666661</v>
      </c>
      <c r="H137">
        <v>1</v>
      </c>
    </row>
    <row r="138" spans="1:8" ht="43.5" x14ac:dyDescent="0.35">
      <c r="A138">
        <v>157</v>
      </c>
      <c r="B138" s="6" t="s">
        <v>4658</v>
      </c>
      <c r="C138">
        <f>((F138*H138)+G138)*J1</f>
        <v>59.860500000000002</v>
      </c>
      <c r="D138">
        <v>15</v>
      </c>
      <c r="E138">
        <v>45</v>
      </c>
      <c r="F138">
        <v>45.76</v>
      </c>
      <c r="G138">
        <f t="shared" si="12"/>
        <v>11.25</v>
      </c>
      <c r="H138">
        <v>1</v>
      </c>
    </row>
    <row r="139" spans="1:8" ht="29" x14ac:dyDescent="0.35">
      <c r="A139">
        <v>158</v>
      </c>
      <c r="B139" s="6" t="s">
        <v>4659</v>
      </c>
      <c r="C139">
        <f>((F139*H139)+G139)*J1</f>
        <v>53.6235</v>
      </c>
      <c r="D139">
        <v>15</v>
      </c>
      <c r="E139">
        <v>45</v>
      </c>
      <c r="F139">
        <v>39.82</v>
      </c>
      <c r="G139">
        <f t="shared" si="12"/>
        <v>11.25</v>
      </c>
      <c r="H139">
        <v>1</v>
      </c>
    </row>
    <row r="140" spans="1:8" x14ac:dyDescent="0.35">
      <c r="A140">
        <v>159</v>
      </c>
      <c r="C140">
        <f>((F140*H140)+G140)*J1</f>
        <v>0</v>
      </c>
      <c r="D140">
        <v>0</v>
      </c>
      <c r="E140">
        <v>45</v>
      </c>
      <c r="F140">
        <v>0</v>
      </c>
      <c r="G140">
        <f t="shared" si="12"/>
        <v>0</v>
      </c>
      <c r="H140">
        <v>1</v>
      </c>
    </row>
    <row r="141" spans="1:8" x14ac:dyDescent="0.35">
      <c r="A141">
        <v>160</v>
      </c>
      <c r="C141">
        <f>((F141*H141)+G141)*J1</f>
        <v>0</v>
      </c>
      <c r="D141">
        <v>0</v>
      </c>
      <c r="E141">
        <v>45</v>
      </c>
      <c r="F141">
        <v>0</v>
      </c>
      <c r="G141">
        <f t="shared" si="12"/>
        <v>0</v>
      </c>
      <c r="H141">
        <v>1</v>
      </c>
    </row>
    <row r="142" spans="1:8" x14ac:dyDescent="0.35">
      <c r="A142">
        <v>161</v>
      </c>
      <c r="B142" s="6"/>
      <c r="C142">
        <f>((F142*H142)+G142)*J1</f>
        <v>0</v>
      </c>
      <c r="D142">
        <v>0</v>
      </c>
      <c r="E142">
        <v>45</v>
      </c>
      <c r="F142">
        <v>0</v>
      </c>
      <c r="G142">
        <f t="shared" ref="G142:G147" si="13">(D142/60)*E142</f>
        <v>0</v>
      </c>
      <c r="H142">
        <v>1</v>
      </c>
    </row>
    <row r="143" spans="1:8" x14ac:dyDescent="0.35">
      <c r="A143">
        <v>162</v>
      </c>
      <c r="C143">
        <f>((F143*H143)+G143)*J1</f>
        <v>0</v>
      </c>
      <c r="D143">
        <v>0</v>
      </c>
      <c r="E143">
        <v>45</v>
      </c>
      <c r="F143">
        <v>0</v>
      </c>
      <c r="G143">
        <f t="shared" si="13"/>
        <v>0</v>
      </c>
      <c r="H143">
        <v>1</v>
      </c>
    </row>
    <row r="144" spans="1:8" x14ac:dyDescent="0.35">
      <c r="A144">
        <v>163</v>
      </c>
      <c r="C144">
        <f>((F144*H144)+G144)*J1</f>
        <v>0</v>
      </c>
      <c r="D144">
        <v>0</v>
      </c>
      <c r="E144">
        <v>45</v>
      </c>
      <c r="F144">
        <v>0</v>
      </c>
      <c r="G144">
        <f t="shared" si="13"/>
        <v>0</v>
      </c>
      <c r="H144">
        <v>1</v>
      </c>
    </row>
    <row r="145" spans="1:10" x14ac:dyDescent="0.35">
      <c r="A145">
        <v>164</v>
      </c>
      <c r="C145">
        <f>((F145*H145)+G145)*J1</f>
        <v>0</v>
      </c>
      <c r="D145">
        <v>0</v>
      </c>
      <c r="E145">
        <v>45</v>
      </c>
      <c r="F145">
        <v>0</v>
      </c>
      <c r="G145">
        <f t="shared" si="13"/>
        <v>0</v>
      </c>
      <c r="H145">
        <v>1</v>
      </c>
    </row>
    <row r="146" spans="1:10" x14ac:dyDescent="0.35">
      <c r="A146">
        <v>165</v>
      </c>
      <c r="C146">
        <f>((F146*H146)+G146)*J1</f>
        <v>0</v>
      </c>
      <c r="D146">
        <v>0</v>
      </c>
      <c r="E146">
        <v>45</v>
      </c>
      <c r="F146">
        <v>0</v>
      </c>
      <c r="G146">
        <f t="shared" si="13"/>
        <v>0</v>
      </c>
      <c r="H146">
        <v>1</v>
      </c>
    </row>
    <row r="147" spans="1:10" x14ac:dyDescent="0.35">
      <c r="A147">
        <v>166</v>
      </c>
      <c r="C147">
        <f>((F147*H147)+G147)*J1</f>
        <v>0</v>
      </c>
      <c r="D147">
        <v>0</v>
      </c>
      <c r="E147">
        <v>45</v>
      </c>
      <c r="F147">
        <v>0</v>
      </c>
      <c r="G147">
        <f t="shared" si="13"/>
        <v>0</v>
      </c>
      <c r="H147">
        <v>1</v>
      </c>
    </row>
    <row r="148" spans="1:10" ht="18.5" x14ac:dyDescent="0.45">
      <c r="B148" s="34" t="s">
        <v>4546</v>
      </c>
    </row>
    <row r="149" spans="1:10" x14ac:dyDescent="0.35">
      <c r="A149">
        <v>167</v>
      </c>
      <c r="B149" s="6" t="s">
        <v>1720</v>
      </c>
      <c r="C149">
        <f>((F149*H149)+G149)*J1</f>
        <v>8.1375000000000011</v>
      </c>
      <c r="D149">
        <v>9</v>
      </c>
      <c r="E149">
        <v>45</v>
      </c>
      <c r="F149">
        <v>1</v>
      </c>
      <c r="G149">
        <f t="shared" si="10"/>
        <v>6.75</v>
      </c>
      <c r="H149">
        <v>1</v>
      </c>
    </row>
    <row r="150" spans="1:10" x14ac:dyDescent="0.35">
      <c r="A150">
        <v>168</v>
      </c>
      <c r="B150" t="s">
        <v>4561</v>
      </c>
      <c r="C150">
        <f>((F150*H150)+G150)*J1</f>
        <v>7.0875000000000004</v>
      </c>
      <c r="D150">
        <v>5</v>
      </c>
      <c r="E150">
        <v>45</v>
      </c>
      <c r="F150">
        <v>3</v>
      </c>
      <c r="G150">
        <f t="shared" si="10"/>
        <v>3.75</v>
      </c>
      <c r="H150">
        <v>1</v>
      </c>
    </row>
    <row r="151" spans="1:10" ht="29" x14ac:dyDescent="0.35">
      <c r="A151">
        <v>169</v>
      </c>
      <c r="B151" s="6" t="s">
        <v>3554</v>
      </c>
      <c r="C151">
        <f>((F151*H151)+G151)*J1</f>
        <v>10.237500000000001</v>
      </c>
      <c r="D151">
        <v>5</v>
      </c>
      <c r="E151">
        <v>45</v>
      </c>
      <c r="F151">
        <v>6</v>
      </c>
      <c r="G151">
        <f t="shared" si="10"/>
        <v>3.75</v>
      </c>
      <c r="H151">
        <v>1</v>
      </c>
    </row>
    <row r="152" spans="1:10" x14ac:dyDescent="0.35">
      <c r="A152">
        <v>170</v>
      </c>
      <c r="B152" t="s">
        <v>3448</v>
      </c>
      <c r="C152">
        <f>((F152*H152)+G152)*J1</f>
        <v>6.6150000000000011</v>
      </c>
      <c r="D152">
        <v>3</v>
      </c>
      <c r="E152">
        <v>46</v>
      </c>
      <c r="F152">
        <v>4</v>
      </c>
      <c r="G152">
        <f t="shared" si="10"/>
        <v>2.3000000000000003</v>
      </c>
      <c r="H152">
        <v>1</v>
      </c>
      <c r="J152" t="s">
        <v>508</v>
      </c>
    </row>
    <row r="153" spans="1:10" x14ac:dyDescent="0.35">
      <c r="A153">
        <v>171</v>
      </c>
      <c r="B153" t="s">
        <v>4564</v>
      </c>
      <c r="C153">
        <f>((F153*H153)+G153)*J1</f>
        <v>18.900000000000002</v>
      </c>
      <c r="D153">
        <v>8</v>
      </c>
      <c r="E153">
        <v>45</v>
      </c>
      <c r="F153">
        <v>12</v>
      </c>
      <c r="G153">
        <f t="shared" si="10"/>
        <v>6</v>
      </c>
      <c r="H153">
        <v>1</v>
      </c>
    </row>
    <row r="154" spans="1:10" ht="29" x14ac:dyDescent="0.35">
      <c r="A154">
        <v>172</v>
      </c>
      <c r="B154" s="6" t="s">
        <v>4573</v>
      </c>
      <c r="C154">
        <f>((F154*H154)+G154)*J1</f>
        <v>7.1924999999999999</v>
      </c>
      <c r="D154">
        <v>5</v>
      </c>
      <c r="E154">
        <v>45</v>
      </c>
      <c r="F154">
        <v>3.1</v>
      </c>
      <c r="G154">
        <f>(D154/60)*E154</f>
        <v>3.75</v>
      </c>
      <c r="H154">
        <v>1</v>
      </c>
    </row>
    <row r="155" spans="1:10" x14ac:dyDescent="0.35">
      <c r="A155">
        <v>173</v>
      </c>
      <c r="B155" t="s">
        <v>4569</v>
      </c>
      <c r="C155">
        <f>((F155*H155)+G155)*J1</f>
        <v>11.112499999999999</v>
      </c>
      <c r="D155">
        <v>5</v>
      </c>
      <c r="E155">
        <v>46</v>
      </c>
      <c r="F155">
        <v>6.75</v>
      </c>
      <c r="G155">
        <f t="shared" ref="G155:G214" si="14">(D155/60)*E155</f>
        <v>3.833333333333333</v>
      </c>
      <c r="H155">
        <v>1</v>
      </c>
    </row>
    <row r="156" spans="1:10" x14ac:dyDescent="0.35">
      <c r="A156">
        <v>174</v>
      </c>
      <c r="B156" t="s">
        <v>4562</v>
      </c>
      <c r="C156">
        <f>((F156*H156)+G156)*J1</f>
        <v>18.322500000000002</v>
      </c>
      <c r="D156">
        <v>8</v>
      </c>
      <c r="E156">
        <v>45</v>
      </c>
      <c r="F156">
        <v>11.45</v>
      </c>
      <c r="G156">
        <f t="shared" si="14"/>
        <v>6</v>
      </c>
      <c r="H156">
        <v>1</v>
      </c>
    </row>
    <row r="157" spans="1:10" ht="29" x14ac:dyDescent="0.35">
      <c r="A157">
        <v>175</v>
      </c>
      <c r="B157" s="6" t="s">
        <v>3555</v>
      </c>
      <c r="C157">
        <f>((F157*H157)+G157)*J1</f>
        <v>34.65</v>
      </c>
      <c r="D157">
        <v>8</v>
      </c>
      <c r="E157">
        <v>45</v>
      </c>
      <c r="F157">
        <v>27</v>
      </c>
      <c r="G157">
        <f t="shared" si="14"/>
        <v>6</v>
      </c>
      <c r="H157">
        <v>1</v>
      </c>
      <c r="J157" t="s">
        <v>343</v>
      </c>
    </row>
    <row r="158" spans="1:10" x14ac:dyDescent="0.35">
      <c r="A158">
        <v>176</v>
      </c>
      <c r="B158" t="s">
        <v>4577</v>
      </c>
      <c r="C158">
        <f>((F158*H158)+G158)*J1</f>
        <v>77.51100000000001</v>
      </c>
      <c r="D158">
        <v>12</v>
      </c>
      <c r="E158">
        <v>46</v>
      </c>
      <c r="F158">
        <v>64.62</v>
      </c>
      <c r="G158">
        <f t="shared" si="14"/>
        <v>9.2000000000000011</v>
      </c>
      <c r="H158">
        <v>1</v>
      </c>
    </row>
    <row r="159" spans="1:10" ht="29" x14ac:dyDescent="0.35">
      <c r="A159">
        <v>177</v>
      </c>
      <c r="B159" s="6" t="s">
        <v>4582</v>
      </c>
      <c r="C159">
        <f>((F159*H159)+G159)*J1</f>
        <v>29.113</v>
      </c>
      <c r="D159">
        <v>10</v>
      </c>
      <c r="E159">
        <v>46</v>
      </c>
      <c r="F159">
        <v>20.059999999999999</v>
      </c>
      <c r="G159">
        <f t="shared" si="14"/>
        <v>7.6666666666666661</v>
      </c>
      <c r="H159">
        <v>1</v>
      </c>
    </row>
    <row r="160" spans="1:10" ht="29" x14ac:dyDescent="0.35">
      <c r="A160">
        <v>178</v>
      </c>
      <c r="B160" s="159" t="s">
        <v>4585</v>
      </c>
      <c r="C160">
        <f>((F160*H160)+G160)*J1</f>
        <v>27.454000000000004</v>
      </c>
      <c r="D160">
        <v>10</v>
      </c>
      <c r="E160">
        <v>46</v>
      </c>
      <c r="F160">
        <v>18.48</v>
      </c>
      <c r="G160">
        <f t="shared" si="14"/>
        <v>7.6666666666666661</v>
      </c>
      <c r="H160">
        <v>1</v>
      </c>
    </row>
    <row r="161" spans="1:8" ht="39.75" customHeight="1" x14ac:dyDescent="0.35">
      <c r="A161">
        <v>179</v>
      </c>
      <c r="B161" s="6" t="s">
        <v>4570</v>
      </c>
      <c r="C161">
        <f>((F161*H161)+G161)*J1</f>
        <v>6.1425000000000001</v>
      </c>
      <c r="D161">
        <v>3</v>
      </c>
      <c r="E161">
        <v>46</v>
      </c>
      <c r="F161">
        <v>3.55</v>
      </c>
      <c r="G161">
        <f t="shared" si="14"/>
        <v>2.3000000000000003</v>
      </c>
      <c r="H161">
        <v>1</v>
      </c>
    </row>
    <row r="162" spans="1:8" ht="45.75" customHeight="1" x14ac:dyDescent="0.35">
      <c r="A162">
        <v>180</v>
      </c>
      <c r="B162" s="161" t="s">
        <v>4638</v>
      </c>
      <c r="C162">
        <f>((F162*H162)+G162)*J1</f>
        <v>12.862500000000001</v>
      </c>
      <c r="D162">
        <v>3</v>
      </c>
      <c r="E162">
        <v>46</v>
      </c>
      <c r="F162">
        <v>9.9499999999999993</v>
      </c>
      <c r="G162">
        <f t="shared" si="14"/>
        <v>2.3000000000000003</v>
      </c>
      <c r="H162">
        <v>1</v>
      </c>
    </row>
    <row r="163" spans="1:8" ht="43.5" x14ac:dyDescent="0.35">
      <c r="A163">
        <v>181</v>
      </c>
      <c r="B163" s="74" t="s">
        <v>4587</v>
      </c>
      <c r="C163">
        <f>((F163*H163)+G163)*J1</f>
        <v>62.072500000000012</v>
      </c>
      <c r="D163">
        <v>25</v>
      </c>
      <c r="E163">
        <v>46</v>
      </c>
      <c r="F163">
        <v>39.950000000000003</v>
      </c>
      <c r="G163">
        <f t="shared" si="14"/>
        <v>19.166666666666668</v>
      </c>
      <c r="H163">
        <v>1</v>
      </c>
    </row>
    <row r="164" spans="1:8" ht="58" x14ac:dyDescent="0.35">
      <c r="A164">
        <v>182</v>
      </c>
      <c r="B164" s="6" t="s">
        <v>4563</v>
      </c>
      <c r="C164">
        <f>((F164*H164)+G164)*J1</f>
        <v>58.187500000000007</v>
      </c>
      <c r="D164">
        <v>25</v>
      </c>
      <c r="E164">
        <v>46</v>
      </c>
      <c r="F164">
        <v>36.25</v>
      </c>
      <c r="G164">
        <f t="shared" si="14"/>
        <v>19.166666666666668</v>
      </c>
      <c r="H164">
        <v>1</v>
      </c>
    </row>
    <row r="165" spans="1:8" ht="27.75" customHeight="1" x14ac:dyDescent="0.35">
      <c r="A165">
        <v>183</v>
      </c>
      <c r="B165" s="74" t="s">
        <v>3450</v>
      </c>
      <c r="C165">
        <f>((F165*H165)+G165)*J1</f>
        <v>73.360000000000014</v>
      </c>
      <c r="D165">
        <v>25</v>
      </c>
      <c r="E165">
        <v>46</v>
      </c>
      <c r="F165">
        <v>50.7</v>
      </c>
      <c r="G165">
        <f t="shared" si="14"/>
        <v>19.166666666666668</v>
      </c>
      <c r="H165">
        <v>1</v>
      </c>
    </row>
    <row r="166" spans="1:8" x14ac:dyDescent="0.35">
      <c r="A166">
        <v>184</v>
      </c>
      <c r="C166">
        <f>((F166*H166)+G166)*J1</f>
        <v>79.099999999999994</v>
      </c>
      <c r="D166">
        <v>40</v>
      </c>
      <c r="E166">
        <v>65</v>
      </c>
      <c r="F166">
        <v>8</v>
      </c>
      <c r="G166">
        <f t="shared" si="14"/>
        <v>43.333333333333329</v>
      </c>
      <c r="H166">
        <v>4</v>
      </c>
    </row>
    <row r="167" spans="1:8" x14ac:dyDescent="0.35">
      <c r="A167">
        <v>185</v>
      </c>
      <c r="B167" t="s">
        <v>4576</v>
      </c>
      <c r="C167">
        <f>((F167*H167)+G167)*J1</f>
        <v>18.060000000000002</v>
      </c>
      <c r="D167">
        <v>12</v>
      </c>
      <c r="E167">
        <v>46</v>
      </c>
      <c r="F167">
        <v>8</v>
      </c>
      <c r="G167">
        <f t="shared" si="14"/>
        <v>9.2000000000000011</v>
      </c>
      <c r="H167">
        <v>1</v>
      </c>
    </row>
    <row r="168" spans="1:8" x14ac:dyDescent="0.35">
      <c r="A168">
        <v>186</v>
      </c>
      <c r="B168" s="6" t="s">
        <v>3451</v>
      </c>
      <c r="C168">
        <f>((F168*H168)+G168)*J1</f>
        <v>24.9375</v>
      </c>
      <c r="D168">
        <v>25</v>
      </c>
      <c r="E168">
        <v>45</v>
      </c>
      <c r="F168">
        <v>5</v>
      </c>
      <c r="G168">
        <f t="shared" si="14"/>
        <v>18.75</v>
      </c>
      <c r="H168">
        <v>1</v>
      </c>
    </row>
    <row r="169" spans="1:8" ht="29" x14ac:dyDescent="0.35">
      <c r="A169">
        <v>187</v>
      </c>
      <c r="B169" s="6" t="s">
        <v>4565</v>
      </c>
      <c r="C169">
        <f>((F169*H169)+G169)*J1</f>
        <v>30.310000000000002</v>
      </c>
      <c r="D169">
        <v>22</v>
      </c>
      <c r="E169">
        <v>46</v>
      </c>
      <c r="F169">
        <v>12</v>
      </c>
      <c r="G169">
        <f t="shared" si="14"/>
        <v>16.866666666666667</v>
      </c>
      <c r="H169">
        <v>1</v>
      </c>
    </row>
    <row r="170" spans="1:8" ht="29" x14ac:dyDescent="0.35">
      <c r="A170">
        <v>188</v>
      </c>
      <c r="B170" s="159" t="s">
        <v>4578</v>
      </c>
      <c r="C170">
        <f>((F170*H170)+G170)*J1</f>
        <v>30.03</v>
      </c>
      <c r="D170">
        <v>22</v>
      </c>
      <c r="E170">
        <v>45</v>
      </c>
      <c r="F170">
        <v>12.1</v>
      </c>
      <c r="G170">
        <f t="shared" si="14"/>
        <v>16.5</v>
      </c>
      <c r="H170">
        <v>1</v>
      </c>
    </row>
    <row r="171" spans="1:8" ht="43.5" x14ac:dyDescent="0.35">
      <c r="A171">
        <v>189</v>
      </c>
      <c r="B171" s="159" t="s">
        <v>4579</v>
      </c>
      <c r="C171">
        <f>((F171*H171)+G171)*J1</f>
        <v>14.227500000000001</v>
      </c>
      <c r="D171">
        <v>7</v>
      </c>
      <c r="E171">
        <v>45</v>
      </c>
      <c r="F171">
        <v>8.3000000000000007</v>
      </c>
      <c r="G171">
        <f t="shared" si="14"/>
        <v>5.25</v>
      </c>
      <c r="H171">
        <v>1</v>
      </c>
    </row>
    <row r="172" spans="1:8" x14ac:dyDescent="0.35">
      <c r="A172">
        <v>190</v>
      </c>
      <c r="C172">
        <f>((F172*H172)+G172)*J1</f>
        <v>0</v>
      </c>
      <c r="D172">
        <v>0</v>
      </c>
      <c r="E172">
        <v>45</v>
      </c>
      <c r="F172">
        <v>0</v>
      </c>
      <c r="G172">
        <f t="shared" si="14"/>
        <v>0</v>
      </c>
      <c r="H172">
        <v>1</v>
      </c>
    </row>
    <row r="173" spans="1:8" x14ac:dyDescent="0.35">
      <c r="A173">
        <v>191</v>
      </c>
      <c r="C173">
        <f>((F173*H173)+G173)*J1</f>
        <v>0</v>
      </c>
      <c r="D173">
        <v>0</v>
      </c>
      <c r="E173">
        <v>45</v>
      </c>
      <c r="G173">
        <f t="shared" si="14"/>
        <v>0</v>
      </c>
      <c r="H173">
        <v>1</v>
      </c>
    </row>
    <row r="174" spans="1:8" x14ac:dyDescent="0.35">
      <c r="A174">
        <v>192</v>
      </c>
      <c r="C174">
        <f>((F174*H174)+G174)*J1</f>
        <v>0</v>
      </c>
      <c r="D174">
        <v>0</v>
      </c>
      <c r="E174">
        <v>45</v>
      </c>
      <c r="F174">
        <v>0</v>
      </c>
      <c r="G174">
        <f t="shared" ref="G174:G178" si="15">(D174/60)*E174</f>
        <v>0</v>
      </c>
      <c r="H174">
        <v>1</v>
      </c>
    </row>
    <row r="175" spans="1:8" x14ac:dyDescent="0.35">
      <c r="A175">
        <v>193</v>
      </c>
      <c r="C175">
        <f>((F175*H175)+G175)*J1</f>
        <v>0</v>
      </c>
      <c r="D175">
        <v>0</v>
      </c>
      <c r="E175">
        <v>45</v>
      </c>
      <c r="G175">
        <f t="shared" si="15"/>
        <v>0</v>
      </c>
      <c r="H175">
        <v>1</v>
      </c>
    </row>
    <row r="176" spans="1:8" x14ac:dyDescent="0.35">
      <c r="A176">
        <v>194</v>
      </c>
      <c r="C176">
        <f>((F176*H176)+G176)*J1</f>
        <v>0</v>
      </c>
      <c r="D176">
        <v>0</v>
      </c>
      <c r="E176">
        <v>45</v>
      </c>
      <c r="F176">
        <v>0</v>
      </c>
      <c r="G176">
        <f t="shared" si="15"/>
        <v>0</v>
      </c>
      <c r="H176">
        <v>1</v>
      </c>
    </row>
    <row r="177" spans="1:8" x14ac:dyDescent="0.35">
      <c r="A177">
        <v>195</v>
      </c>
      <c r="C177">
        <f>((F177*H177)+G177)*J1</f>
        <v>0</v>
      </c>
      <c r="D177">
        <v>0</v>
      </c>
      <c r="E177">
        <v>45</v>
      </c>
      <c r="G177">
        <f t="shared" si="15"/>
        <v>0</v>
      </c>
      <c r="H177">
        <v>1</v>
      </c>
    </row>
    <row r="178" spans="1:8" x14ac:dyDescent="0.35">
      <c r="A178">
        <v>196</v>
      </c>
      <c r="C178">
        <f>((F178*H178)+G178)*J1</f>
        <v>0</v>
      </c>
      <c r="D178">
        <v>0</v>
      </c>
      <c r="E178">
        <v>45</v>
      </c>
      <c r="F178">
        <v>0</v>
      </c>
      <c r="G178">
        <f t="shared" si="15"/>
        <v>0</v>
      </c>
      <c r="H178">
        <v>1</v>
      </c>
    </row>
    <row r="179" spans="1:8" ht="18.5" x14ac:dyDescent="0.45">
      <c r="B179" s="34" t="s">
        <v>4547</v>
      </c>
    </row>
    <row r="180" spans="1:8" x14ac:dyDescent="0.35">
      <c r="A180">
        <v>197</v>
      </c>
      <c r="B180" t="s">
        <v>3553</v>
      </c>
      <c r="C180">
        <f>((F180*H180)+G180)*J1</f>
        <v>7.49</v>
      </c>
      <c r="D180">
        <v>8</v>
      </c>
      <c r="E180">
        <v>46</v>
      </c>
      <c r="F180">
        <v>1</v>
      </c>
      <c r="G180" s="73">
        <f t="shared" ref="G180:G212" si="16">(D180/60)*E180</f>
        <v>6.1333333333333329</v>
      </c>
      <c r="H180">
        <v>1</v>
      </c>
    </row>
    <row r="181" spans="1:8" x14ac:dyDescent="0.35">
      <c r="A181">
        <v>198</v>
      </c>
      <c r="B181" t="s">
        <v>4561</v>
      </c>
      <c r="C181">
        <f>((F181*H181)+G181)*J1</f>
        <v>7.0875000000000004</v>
      </c>
      <c r="D181">
        <v>5</v>
      </c>
      <c r="E181">
        <v>45</v>
      </c>
      <c r="F181">
        <v>3</v>
      </c>
      <c r="G181">
        <f t="shared" si="16"/>
        <v>3.75</v>
      </c>
      <c r="H181">
        <v>1</v>
      </c>
    </row>
    <row r="182" spans="1:8" ht="29" x14ac:dyDescent="0.35">
      <c r="A182">
        <v>199</v>
      </c>
      <c r="B182" s="6" t="s">
        <v>3554</v>
      </c>
      <c r="C182">
        <f>((F182*H182)+G182)*J1</f>
        <v>10.237500000000001</v>
      </c>
      <c r="D182">
        <v>5</v>
      </c>
      <c r="E182">
        <v>45</v>
      </c>
      <c r="F182">
        <v>6</v>
      </c>
      <c r="G182">
        <f t="shared" si="16"/>
        <v>3.75</v>
      </c>
      <c r="H182">
        <v>1</v>
      </c>
    </row>
    <row r="183" spans="1:8" ht="29" x14ac:dyDescent="0.35">
      <c r="A183">
        <v>200</v>
      </c>
      <c r="B183" s="6" t="s">
        <v>3448</v>
      </c>
      <c r="C183">
        <f>((F183*H183)+G183)*J1</f>
        <v>6.6150000000000011</v>
      </c>
      <c r="D183">
        <v>3</v>
      </c>
      <c r="E183">
        <v>46</v>
      </c>
      <c r="F183">
        <v>4</v>
      </c>
      <c r="G183">
        <f t="shared" si="16"/>
        <v>2.3000000000000003</v>
      </c>
      <c r="H183">
        <v>1</v>
      </c>
    </row>
    <row r="184" spans="1:8" ht="27.4" customHeight="1" x14ac:dyDescent="0.35">
      <c r="A184">
        <v>201</v>
      </c>
      <c r="B184" s="6" t="s">
        <v>4564</v>
      </c>
      <c r="C184">
        <f>((F184*H184)+G184)*J1</f>
        <v>18.900000000000002</v>
      </c>
      <c r="D184">
        <v>8</v>
      </c>
      <c r="E184">
        <v>45</v>
      </c>
      <c r="F184">
        <v>12</v>
      </c>
      <c r="G184">
        <f t="shared" si="16"/>
        <v>6</v>
      </c>
      <c r="H184">
        <v>1</v>
      </c>
    </row>
    <row r="185" spans="1:8" ht="25.9" customHeight="1" x14ac:dyDescent="0.35">
      <c r="A185">
        <v>202</v>
      </c>
      <c r="B185" s="6" t="s">
        <v>4573</v>
      </c>
      <c r="C185">
        <f>((F185*H185)+G185)*J1</f>
        <v>7.1924999999999999</v>
      </c>
      <c r="D185">
        <v>5</v>
      </c>
      <c r="E185">
        <v>45</v>
      </c>
      <c r="F185">
        <v>3.1</v>
      </c>
      <c r="G185">
        <f>(D185/60)*E185</f>
        <v>3.75</v>
      </c>
      <c r="H185">
        <v>1</v>
      </c>
    </row>
    <row r="186" spans="1:8" ht="28.15" customHeight="1" x14ac:dyDescent="0.35">
      <c r="A186">
        <v>203</v>
      </c>
      <c r="B186" s="6" t="s">
        <v>4569</v>
      </c>
      <c r="C186">
        <f>((F186*H186)+G186)*J1</f>
        <v>11.112499999999999</v>
      </c>
      <c r="D186">
        <v>5</v>
      </c>
      <c r="E186">
        <v>46</v>
      </c>
      <c r="F186">
        <v>6.75</v>
      </c>
      <c r="G186">
        <f t="shared" si="16"/>
        <v>3.833333333333333</v>
      </c>
      <c r="H186">
        <v>1</v>
      </c>
    </row>
    <row r="187" spans="1:8" ht="29" x14ac:dyDescent="0.35">
      <c r="A187">
        <v>204</v>
      </c>
      <c r="B187" s="6" t="s">
        <v>4562</v>
      </c>
      <c r="C187">
        <f>((F187*H187)+G187)*J1</f>
        <v>18.322500000000002</v>
      </c>
      <c r="D187">
        <v>8</v>
      </c>
      <c r="E187">
        <v>45</v>
      </c>
      <c r="F187">
        <v>11.45</v>
      </c>
      <c r="G187">
        <f t="shared" si="16"/>
        <v>6</v>
      </c>
      <c r="H187">
        <v>1</v>
      </c>
    </row>
    <row r="188" spans="1:8" ht="29" x14ac:dyDescent="0.35">
      <c r="A188">
        <v>205</v>
      </c>
      <c r="B188" s="6" t="s">
        <v>3555</v>
      </c>
      <c r="C188">
        <f>((F188*H188)+G188)*J1</f>
        <v>34.65</v>
      </c>
      <c r="D188">
        <v>8</v>
      </c>
      <c r="E188">
        <v>45</v>
      </c>
      <c r="F188">
        <v>27</v>
      </c>
      <c r="G188">
        <f t="shared" si="16"/>
        <v>6</v>
      </c>
      <c r="H188">
        <v>1</v>
      </c>
    </row>
    <row r="189" spans="1:8" x14ac:dyDescent="0.35">
      <c r="A189">
        <v>206</v>
      </c>
      <c r="B189" t="s">
        <v>4577</v>
      </c>
      <c r="C189">
        <f>((F189*H189)+G189)*J1</f>
        <v>77.51100000000001</v>
      </c>
      <c r="D189">
        <v>12</v>
      </c>
      <c r="E189">
        <v>46</v>
      </c>
      <c r="F189">
        <v>64.62</v>
      </c>
      <c r="G189">
        <f t="shared" si="16"/>
        <v>9.2000000000000011</v>
      </c>
      <c r="H189">
        <v>1</v>
      </c>
    </row>
    <row r="190" spans="1:8" ht="29" x14ac:dyDescent="0.35">
      <c r="A190">
        <v>207</v>
      </c>
      <c r="B190" s="6" t="s">
        <v>4582</v>
      </c>
      <c r="C190">
        <f>((F190*H190)+G190)*J1</f>
        <v>29.113</v>
      </c>
      <c r="D190">
        <v>10</v>
      </c>
      <c r="E190">
        <v>46</v>
      </c>
      <c r="F190">
        <v>20.059999999999999</v>
      </c>
      <c r="G190">
        <f t="shared" si="16"/>
        <v>7.6666666666666661</v>
      </c>
      <c r="H190">
        <v>1</v>
      </c>
    </row>
    <row r="191" spans="1:8" ht="29" x14ac:dyDescent="0.35">
      <c r="A191">
        <v>208</v>
      </c>
      <c r="B191" s="159" t="s">
        <v>4585</v>
      </c>
      <c r="C191">
        <f>((F191*H191)+G191)*J1</f>
        <v>27.454000000000004</v>
      </c>
      <c r="D191">
        <v>10</v>
      </c>
      <c r="E191">
        <v>46</v>
      </c>
      <c r="F191">
        <v>18.48</v>
      </c>
      <c r="G191">
        <f t="shared" si="16"/>
        <v>7.6666666666666661</v>
      </c>
      <c r="H191">
        <v>1</v>
      </c>
    </row>
    <row r="192" spans="1:8" ht="29" x14ac:dyDescent="0.35">
      <c r="A192">
        <v>209</v>
      </c>
      <c r="B192" s="6" t="s">
        <v>4570</v>
      </c>
      <c r="C192">
        <f>((F192*H192)+G192)*J1</f>
        <v>6.1425000000000001</v>
      </c>
      <c r="D192">
        <v>3</v>
      </c>
      <c r="E192">
        <v>46</v>
      </c>
      <c r="F192">
        <v>3.55</v>
      </c>
      <c r="G192">
        <f t="shared" si="16"/>
        <v>2.3000000000000003</v>
      </c>
      <c r="H192">
        <v>1</v>
      </c>
    </row>
    <row r="193" spans="1:8" ht="43.5" x14ac:dyDescent="0.35">
      <c r="A193">
        <v>210</v>
      </c>
      <c r="B193" s="6" t="s">
        <v>4638</v>
      </c>
      <c r="C193">
        <f>((F193*H193)+G193)*J1</f>
        <v>12.862500000000001</v>
      </c>
      <c r="D193">
        <v>3</v>
      </c>
      <c r="E193">
        <v>46</v>
      </c>
      <c r="F193">
        <v>9.9499999999999993</v>
      </c>
      <c r="G193">
        <f t="shared" si="16"/>
        <v>2.3000000000000003</v>
      </c>
      <c r="H193">
        <v>1</v>
      </c>
    </row>
    <row r="194" spans="1:8" ht="29" x14ac:dyDescent="0.35">
      <c r="A194">
        <v>211</v>
      </c>
      <c r="B194" s="6" t="s">
        <v>4571</v>
      </c>
      <c r="C194">
        <f>((F194*H194)+G194)*J1</f>
        <v>41.440000000000005</v>
      </c>
      <c r="D194">
        <v>28</v>
      </c>
      <c r="E194">
        <v>46</v>
      </c>
      <c r="F194">
        <v>18</v>
      </c>
      <c r="G194">
        <f t="shared" si="16"/>
        <v>21.466666666666669</v>
      </c>
      <c r="H194">
        <v>1</v>
      </c>
    </row>
    <row r="195" spans="1:8" ht="43.5" x14ac:dyDescent="0.35">
      <c r="A195">
        <v>212</v>
      </c>
      <c r="B195" s="6" t="s">
        <v>4572</v>
      </c>
      <c r="C195">
        <f>((F195*H195)+G195)*J1</f>
        <v>49.157500000000006</v>
      </c>
      <c r="D195">
        <v>28</v>
      </c>
      <c r="E195">
        <v>46</v>
      </c>
      <c r="F195">
        <v>25.35</v>
      </c>
      <c r="G195">
        <f t="shared" si="16"/>
        <v>21.466666666666669</v>
      </c>
      <c r="H195">
        <v>1</v>
      </c>
    </row>
    <row r="196" spans="1:8" ht="43.5" x14ac:dyDescent="0.35">
      <c r="A196">
        <v>213</v>
      </c>
      <c r="B196" s="6" t="s">
        <v>4574</v>
      </c>
      <c r="C196">
        <f>((F196*H196)+G196)*J1</f>
        <v>39.6235</v>
      </c>
      <c r="D196">
        <v>28</v>
      </c>
      <c r="E196">
        <v>46</v>
      </c>
      <c r="F196">
        <v>16.27</v>
      </c>
      <c r="G196">
        <f t="shared" si="16"/>
        <v>21.466666666666669</v>
      </c>
      <c r="H196">
        <v>1</v>
      </c>
    </row>
    <row r="197" spans="1:8" ht="43.5" x14ac:dyDescent="0.35">
      <c r="A197">
        <v>214</v>
      </c>
      <c r="B197" s="6" t="s">
        <v>4566</v>
      </c>
      <c r="C197">
        <f>((F197*H197)+G197)*J1</f>
        <v>64.435000000000002</v>
      </c>
      <c r="D197">
        <v>28</v>
      </c>
      <c r="E197">
        <v>46</v>
      </c>
      <c r="F197">
        <v>39.9</v>
      </c>
      <c r="G197">
        <f t="shared" si="16"/>
        <v>21.466666666666669</v>
      </c>
      <c r="H197">
        <v>1</v>
      </c>
    </row>
    <row r="198" spans="1:8" ht="43.5" x14ac:dyDescent="0.35">
      <c r="A198">
        <v>215</v>
      </c>
      <c r="B198" s="6" t="s">
        <v>4580</v>
      </c>
      <c r="C198">
        <f>((F198*H198)+G198)*J1</f>
        <v>66.304000000000002</v>
      </c>
      <c r="D198">
        <v>28</v>
      </c>
      <c r="E198">
        <v>46</v>
      </c>
      <c r="F198">
        <v>41.68</v>
      </c>
      <c r="G198">
        <f t="shared" si="16"/>
        <v>21.466666666666669</v>
      </c>
      <c r="H198">
        <v>1</v>
      </c>
    </row>
    <row r="199" spans="1:8" ht="43.5" x14ac:dyDescent="0.35">
      <c r="A199">
        <v>216</v>
      </c>
      <c r="B199" s="6" t="s">
        <v>4575</v>
      </c>
      <c r="C199">
        <f>((F199*H199)+G199)*J1</f>
        <v>71.428000000000011</v>
      </c>
      <c r="D199">
        <v>28</v>
      </c>
      <c r="E199">
        <v>46</v>
      </c>
      <c r="F199">
        <v>46.56</v>
      </c>
      <c r="G199">
        <f t="shared" si="16"/>
        <v>21.466666666666669</v>
      </c>
      <c r="H199">
        <v>1</v>
      </c>
    </row>
    <row r="200" spans="1:8" ht="29" x14ac:dyDescent="0.35">
      <c r="A200">
        <v>217</v>
      </c>
      <c r="B200" s="6" t="s">
        <v>1935</v>
      </c>
      <c r="C200">
        <f>((F200*H200)+G200)*J1</f>
        <v>80.290000000000006</v>
      </c>
      <c r="D200">
        <v>28</v>
      </c>
      <c r="E200">
        <v>46</v>
      </c>
      <c r="F200">
        <v>55</v>
      </c>
      <c r="G200">
        <f t="shared" si="16"/>
        <v>21.466666666666669</v>
      </c>
      <c r="H200">
        <v>1</v>
      </c>
    </row>
    <row r="201" spans="1:8" ht="29" x14ac:dyDescent="0.35">
      <c r="A201">
        <v>218</v>
      </c>
      <c r="B201" s="6" t="s">
        <v>4637</v>
      </c>
      <c r="C201">
        <f>((F201*H201)+G201)*J1</f>
        <v>64.561000000000007</v>
      </c>
      <c r="D201">
        <v>25</v>
      </c>
      <c r="E201">
        <v>46</v>
      </c>
      <c r="F201">
        <v>42.32</v>
      </c>
      <c r="G201">
        <f t="shared" si="16"/>
        <v>19.166666666666668</v>
      </c>
      <c r="H201">
        <v>1</v>
      </c>
    </row>
    <row r="202" spans="1:8" ht="43.5" x14ac:dyDescent="0.35">
      <c r="A202">
        <v>219</v>
      </c>
      <c r="B202" s="6" t="s">
        <v>4656</v>
      </c>
      <c r="C202">
        <f>((F202*H202)+G202)*J1</f>
        <v>92.826999999999998</v>
      </c>
      <c r="D202">
        <v>25</v>
      </c>
      <c r="E202">
        <v>46</v>
      </c>
      <c r="F202">
        <v>69.239999999999995</v>
      </c>
      <c r="G202">
        <f t="shared" si="16"/>
        <v>19.166666666666668</v>
      </c>
      <c r="H202">
        <v>1</v>
      </c>
    </row>
    <row r="203" spans="1:8" x14ac:dyDescent="0.35">
      <c r="A203">
        <v>220</v>
      </c>
      <c r="B203" t="s">
        <v>4576</v>
      </c>
      <c r="C203">
        <f>((F203*H203)+G203)*J1</f>
        <v>18.060000000000002</v>
      </c>
      <c r="D203">
        <v>12</v>
      </c>
      <c r="E203">
        <v>46</v>
      </c>
      <c r="F203">
        <v>8</v>
      </c>
      <c r="G203">
        <f t="shared" si="16"/>
        <v>9.2000000000000011</v>
      </c>
      <c r="H203">
        <v>1</v>
      </c>
    </row>
    <row r="204" spans="1:8" x14ac:dyDescent="0.35">
      <c r="A204">
        <v>221</v>
      </c>
      <c r="B204" s="6" t="s">
        <v>4567</v>
      </c>
      <c r="C204">
        <f>((F204*H204)+G204)*J1</f>
        <v>164.85</v>
      </c>
      <c r="D204">
        <v>0</v>
      </c>
      <c r="E204">
        <v>46</v>
      </c>
      <c r="F204">
        <v>157</v>
      </c>
      <c r="G204">
        <f t="shared" si="16"/>
        <v>0</v>
      </c>
      <c r="H204">
        <v>1</v>
      </c>
    </row>
    <row r="205" spans="1:8" x14ac:dyDescent="0.35">
      <c r="A205">
        <v>222</v>
      </c>
      <c r="B205" s="6" t="s">
        <v>3451</v>
      </c>
      <c r="C205">
        <f>((F205*H205)+G205)*J1</f>
        <v>24.9375</v>
      </c>
      <c r="D205">
        <v>25</v>
      </c>
      <c r="E205">
        <v>45</v>
      </c>
      <c r="F205">
        <v>5</v>
      </c>
      <c r="G205">
        <f t="shared" si="16"/>
        <v>18.75</v>
      </c>
      <c r="H205">
        <v>1</v>
      </c>
    </row>
    <row r="206" spans="1:8" ht="29" x14ac:dyDescent="0.35">
      <c r="A206">
        <v>223</v>
      </c>
      <c r="B206" s="6" t="s">
        <v>4565</v>
      </c>
      <c r="C206">
        <f>((F206*H206)+G206)*J1</f>
        <v>30.310000000000002</v>
      </c>
      <c r="D206">
        <v>22</v>
      </c>
      <c r="E206">
        <v>46</v>
      </c>
      <c r="F206">
        <v>12</v>
      </c>
      <c r="G206">
        <f t="shared" si="16"/>
        <v>16.866666666666667</v>
      </c>
      <c r="H206">
        <v>1</v>
      </c>
    </row>
    <row r="207" spans="1:8" ht="29" x14ac:dyDescent="0.35">
      <c r="A207">
        <v>224</v>
      </c>
      <c r="B207" s="6" t="s">
        <v>4568</v>
      </c>
      <c r="C207">
        <f>((F207*H207)+G207)*J1</f>
        <v>51.429000000000002</v>
      </c>
      <c r="D207">
        <v>15</v>
      </c>
      <c r="E207">
        <v>45</v>
      </c>
      <c r="F207">
        <v>37.729999999999997</v>
      </c>
      <c r="G207">
        <f t="shared" si="16"/>
        <v>11.25</v>
      </c>
      <c r="H207">
        <v>1</v>
      </c>
    </row>
    <row r="208" spans="1:8" ht="27.75" customHeight="1" x14ac:dyDescent="0.35">
      <c r="A208">
        <v>225</v>
      </c>
      <c r="B208" s="6" t="s">
        <v>526</v>
      </c>
      <c r="C208" s="6">
        <f>((F208*H208)+G208)*J1</f>
        <v>42</v>
      </c>
      <c r="D208" s="6">
        <v>30</v>
      </c>
      <c r="E208" s="6">
        <v>60</v>
      </c>
      <c r="F208" s="6">
        <v>10</v>
      </c>
      <c r="G208" s="6">
        <f t="shared" si="16"/>
        <v>30</v>
      </c>
      <c r="H208" s="6">
        <v>1</v>
      </c>
    </row>
    <row r="209" spans="1:8" ht="29" x14ac:dyDescent="0.35">
      <c r="A209">
        <v>226</v>
      </c>
      <c r="B209" s="159" t="s">
        <v>4578</v>
      </c>
      <c r="C209">
        <f>((F209*H209)+G209)*J1</f>
        <v>30.03</v>
      </c>
      <c r="D209">
        <v>22</v>
      </c>
      <c r="E209">
        <v>45</v>
      </c>
      <c r="F209">
        <v>12.1</v>
      </c>
      <c r="G209">
        <f t="shared" si="16"/>
        <v>16.5</v>
      </c>
      <c r="H209">
        <v>1</v>
      </c>
    </row>
    <row r="210" spans="1:8" ht="43.5" x14ac:dyDescent="0.35">
      <c r="A210">
        <v>227</v>
      </c>
      <c r="B210" s="159" t="s">
        <v>4579</v>
      </c>
      <c r="C210">
        <f>((F210*H210)+G210)*J1</f>
        <v>14.227500000000001</v>
      </c>
      <c r="D210">
        <v>7</v>
      </c>
      <c r="E210">
        <v>45</v>
      </c>
      <c r="F210">
        <v>8.3000000000000007</v>
      </c>
      <c r="G210">
        <f t="shared" si="16"/>
        <v>5.25</v>
      </c>
      <c r="H210">
        <v>1</v>
      </c>
    </row>
    <row r="211" spans="1:8" ht="43.5" x14ac:dyDescent="0.35">
      <c r="A211">
        <v>228</v>
      </c>
      <c r="B211" s="6" t="s">
        <v>3449</v>
      </c>
      <c r="C211">
        <f>((F211*H211)+G211)*J1</f>
        <v>37.274999999999999</v>
      </c>
      <c r="D211">
        <v>20</v>
      </c>
      <c r="E211">
        <v>45</v>
      </c>
      <c r="F211">
        <v>20.5</v>
      </c>
      <c r="G211">
        <f t="shared" si="16"/>
        <v>15</v>
      </c>
      <c r="H211">
        <v>1</v>
      </c>
    </row>
    <row r="212" spans="1:8" ht="43.5" x14ac:dyDescent="0.35">
      <c r="A212">
        <v>229</v>
      </c>
      <c r="B212" s="6" t="s">
        <v>4677</v>
      </c>
      <c r="C212">
        <f>((F212*H212)+G212)*J1</f>
        <v>22.154999999999998</v>
      </c>
      <c r="D212">
        <v>21</v>
      </c>
      <c r="E212">
        <v>46</v>
      </c>
      <c r="F212">
        <v>5</v>
      </c>
      <c r="G212">
        <f t="shared" si="16"/>
        <v>16.099999999999998</v>
      </c>
      <c r="H212">
        <v>1</v>
      </c>
    </row>
    <row r="213" spans="1:8" x14ac:dyDescent="0.35">
      <c r="A213">
        <v>230</v>
      </c>
      <c r="B213" s="6"/>
      <c r="C213">
        <f>((F213*H213)+G213)*J1</f>
        <v>0</v>
      </c>
      <c r="D213">
        <v>0</v>
      </c>
      <c r="E213">
        <v>46</v>
      </c>
      <c r="F213">
        <v>0</v>
      </c>
      <c r="G213">
        <f t="shared" si="14"/>
        <v>0</v>
      </c>
      <c r="H213">
        <v>1</v>
      </c>
    </row>
    <row r="214" spans="1:8" x14ac:dyDescent="0.35">
      <c r="A214">
        <v>231</v>
      </c>
      <c r="B214" s="6"/>
      <c r="C214">
        <f>((F214*H214)+G214)*J1</f>
        <v>0</v>
      </c>
      <c r="D214">
        <v>0</v>
      </c>
      <c r="E214">
        <v>46</v>
      </c>
      <c r="F214">
        <v>0</v>
      </c>
      <c r="G214">
        <f t="shared" si="14"/>
        <v>0</v>
      </c>
      <c r="H214">
        <v>1</v>
      </c>
    </row>
    <row r="215" spans="1:8" x14ac:dyDescent="0.35">
      <c r="A215">
        <v>232</v>
      </c>
      <c r="B215" s="6"/>
      <c r="C215">
        <f>((F215*H215)+G215)*J1</f>
        <v>0</v>
      </c>
      <c r="D215">
        <v>0</v>
      </c>
      <c r="E215">
        <v>46</v>
      </c>
      <c r="F215">
        <v>0</v>
      </c>
      <c r="G215">
        <f t="shared" ref="G215:G219" si="17">(D215/60)*E215</f>
        <v>0</v>
      </c>
      <c r="H215">
        <v>1</v>
      </c>
    </row>
    <row r="216" spans="1:8" x14ac:dyDescent="0.35">
      <c r="A216">
        <v>233</v>
      </c>
      <c r="C216">
        <f>((F216*H216)+G216)*J1</f>
        <v>0</v>
      </c>
      <c r="D216">
        <v>0</v>
      </c>
      <c r="E216">
        <v>46</v>
      </c>
      <c r="F216">
        <v>0</v>
      </c>
      <c r="G216">
        <f t="shared" si="17"/>
        <v>0</v>
      </c>
      <c r="H216">
        <v>1</v>
      </c>
    </row>
    <row r="217" spans="1:8" x14ac:dyDescent="0.35">
      <c r="A217">
        <v>234</v>
      </c>
      <c r="C217">
        <f>((F217*H217)+G217)*J1</f>
        <v>0</v>
      </c>
      <c r="D217">
        <v>0</v>
      </c>
      <c r="E217">
        <v>46</v>
      </c>
      <c r="F217">
        <v>0</v>
      </c>
      <c r="G217">
        <f t="shared" si="17"/>
        <v>0</v>
      </c>
      <c r="H217">
        <v>1</v>
      </c>
    </row>
    <row r="218" spans="1:8" x14ac:dyDescent="0.35">
      <c r="A218">
        <v>235</v>
      </c>
      <c r="C218">
        <f>((F218*H218)+G218)*J1</f>
        <v>0</v>
      </c>
      <c r="D218">
        <v>0</v>
      </c>
      <c r="E218">
        <v>46</v>
      </c>
      <c r="F218">
        <v>0</v>
      </c>
      <c r="G218">
        <f t="shared" si="17"/>
        <v>0</v>
      </c>
      <c r="H218">
        <v>1</v>
      </c>
    </row>
    <row r="219" spans="1:8" x14ac:dyDescent="0.35">
      <c r="A219">
        <v>236</v>
      </c>
      <c r="C219">
        <f>((F219*H219)+G219)*J1</f>
        <v>0</v>
      </c>
      <c r="D219">
        <v>0</v>
      </c>
      <c r="E219">
        <v>46</v>
      </c>
      <c r="F219">
        <v>0</v>
      </c>
      <c r="G219">
        <f t="shared" si="17"/>
        <v>0</v>
      </c>
      <c r="H219">
        <v>1</v>
      </c>
    </row>
    <row r="220" spans="1:8" ht="18.5" x14ac:dyDescent="0.45">
      <c r="B220" s="34" t="s">
        <v>4583</v>
      </c>
    </row>
    <row r="221" spans="1:8" x14ac:dyDescent="0.35">
      <c r="A221">
        <v>237</v>
      </c>
      <c r="C221">
        <f>((F221*H221)+G221)*J1</f>
        <v>7.0875000000000004</v>
      </c>
      <c r="D221">
        <v>5</v>
      </c>
      <c r="E221">
        <v>45</v>
      </c>
      <c r="F221">
        <v>3</v>
      </c>
      <c r="G221">
        <f t="shared" ref="G221:G275" si="18">(D221/60)*E221</f>
        <v>3.75</v>
      </c>
      <c r="H221">
        <v>1</v>
      </c>
    </row>
    <row r="222" spans="1:8" x14ac:dyDescent="0.35">
      <c r="A222">
        <v>238</v>
      </c>
      <c r="B222" t="s">
        <v>4561</v>
      </c>
      <c r="C222">
        <f>((F222*H222)+G222)*J1</f>
        <v>7.0875000000000004</v>
      </c>
      <c r="D222">
        <v>5</v>
      </c>
      <c r="E222">
        <v>45</v>
      </c>
      <c r="F222">
        <v>3</v>
      </c>
      <c r="G222">
        <f t="shared" si="18"/>
        <v>3.75</v>
      </c>
      <c r="H222">
        <v>1</v>
      </c>
    </row>
    <row r="223" spans="1:8" x14ac:dyDescent="0.35">
      <c r="A223">
        <v>239</v>
      </c>
      <c r="C223">
        <f>((F223*H223)+G223)*J1</f>
        <v>17.740624999999998</v>
      </c>
      <c r="D223">
        <v>4.25</v>
      </c>
      <c r="E223">
        <v>55</v>
      </c>
      <c r="F223">
        <v>13</v>
      </c>
      <c r="G223">
        <f t="shared" si="18"/>
        <v>3.895833333333333</v>
      </c>
      <c r="H223">
        <v>1</v>
      </c>
    </row>
    <row r="224" spans="1:8" ht="29" x14ac:dyDescent="0.35">
      <c r="A224">
        <v>240</v>
      </c>
      <c r="B224" s="6" t="s">
        <v>4581</v>
      </c>
      <c r="C224">
        <f>((F224*H224)+G224)*J1</f>
        <v>61.7575</v>
      </c>
      <c r="D224">
        <v>34</v>
      </c>
      <c r="E224">
        <v>46</v>
      </c>
      <c r="F224">
        <v>32.75</v>
      </c>
      <c r="G224">
        <f t="shared" si="18"/>
        <v>26.066666666666666</v>
      </c>
      <c r="H224">
        <v>1</v>
      </c>
    </row>
    <row r="225" spans="1:8" ht="29" x14ac:dyDescent="0.35">
      <c r="A225">
        <v>241</v>
      </c>
      <c r="B225" s="6" t="s">
        <v>4463</v>
      </c>
      <c r="C225">
        <f>((F225*H225)+G225)*J1</f>
        <v>74.760000000000005</v>
      </c>
      <c r="D225">
        <v>60</v>
      </c>
      <c r="E225">
        <v>46</v>
      </c>
      <c r="F225">
        <v>25.2</v>
      </c>
      <c r="G225">
        <f t="shared" si="18"/>
        <v>46</v>
      </c>
      <c r="H225">
        <v>1</v>
      </c>
    </row>
    <row r="226" spans="1:8" ht="43.5" x14ac:dyDescent="0.35">
      <c r="A226">
        <v>242</v>
      </c>
      <c r="B226" s="6" t="s">
        <v>4584</v>
      </c>
      <c r="C226">
        <f>((F226*H226)+G226)*J1</f>
        <v>29.049999999999997</v>
      </c>
      <c r="D226">
        <v>10</v>
      </c>
      <c r="E226">
        <v>46</v>
      </c>
      <c r="F226">
        <v>20</v>
      </c>
      <c r="G226">
        <f t="shared" si="18"/>
        <v>7.6666666666666661</v>
      </c>
      <c r="H226">
        <v>1</v>
      </c>
    </row>
    <row r="227" spans="1:8" x14ac:dyDescent="0.35">
      <c r="A227">
        <v>243</v>
      </c>
      <c r="B227" s="6"/>
      <c r="C227">
        <f>((F227*H227)+G227)*J1</f>
        <v>74.760000000000005</v>
      </c>
      <c r="D227">
        <v>60</v>
      </c>
      <c r="E227">
        <v>46</v>
      </c>
      <c r="F227">
        <v>25.2</v>
      </c>
      <c r="G227">
        <f t="shared" si="18"/>
        <v>46</v>
      </c>
      <c r="H227">
        <v>1</v>
      </c>
    </row>
    <row r="228" spans="1:8" ht="27.4" customHeight="1" x14ac:dyDescent="0.35">
      <c r="A228">
        <v>244</v>
      </c>
      <c r="B228" s="159" t="s">
        <v>4585</v>
      </c>
      <c r="C228">
        <f>((F228*H228)+G228)*J1</f>
        <v>27.454000000000004</v>
      </c>
      <c r="D228">
        <v>10</v>
      </c>
      <c r="E228">
        <v>46</v>
      </c>
      <c r="F228">
        <v>18.48</v>
      </c>
      <c r="G228">
        <f t="shared" si="18"/>
        <v>7.6666666666666661</v>
      </c>
      <c r="H228">
        <v>1</v>
      </c>
    </row>
    <row r="229" spans="1:8" x14ac:dyDescent="0.35">
      <c r="A229">
        <v>245</v>
      </c>
      <c r="B229" s="6"/>
      <c r="C229">
        <f>((F229*H229)+G229)*J1</f>
        <v>0</v>
      </c>
      <c r="D229">
        <v>0</v>
      </c>
      <c r="E229">
        <v>46</v>
      </c>
      <c r="F229">
        <v>0</v>
      </c>
      <c r="G229">
        <f t="shared" si="18"/>
        <v>0</v>
      </c>
      <c r="H229">
        <v>1</v>
      </c>
    </row>
    <row r="230" spans="1:8" x14ac:dyDescent="0.35">
      <c r="A230">
        <v>246</v>
      </c>
      <c r="C230">
        <f>((F230*H230)+G230)*J1</f>
        <v>0</v>
      </c>
      <c r="D230">
        <v>0</v>
      </c>
      <c r="E230">
        <v>46</v>
      </c>
      <c r="F230">
        <v>0</v>
      </c>
      <c r="G230">
        <f t="shared" si="18"/>
        <v>0</v>
      </c>
      <c r="H230">
        <v>1</v>
      </c>
    </row>
    <row r="231" spans="1:8" x14ac:dyDescent="0.35">
      <c r="A231">
        <v>247</v>
      </c>
      <c r="C231">
        <f>((F231*H231)+G231)*J1</f>
        <v>0</v>
      </c>
      <c r="D231">
        <v>0</v>
      </c>
      <c r="E231">
        <v>46</v>
      </c>
      <c r="F231">
        <v>0</v>
      </c>
      <c r="G231">
        <f t="shared" ref="G231:G235" si="19">(D231/60)*E231</f>
        <v>0</v>
      </c>
      <c r="H231">
        <v>1</v>
      </c>
    </row>
    <row r="232" spans="1:8" x14ac:dyDescent="0.35">
      <c r="A232">
        <v>248</v>
      </c>
      <c r="C232">
        <f>((F232*H232)+G232)*J1</f>
        <v>0</v>
      </c>
      <c r="D232">
        <v>0</v>
      </c>
      <c r="E232">
        <v>46</v>
      </c>
      <c r="F232">
        <v>0</v>
      </c>
      <c r="G232">
        <f t="shared" si="19"/>
        <v>0</v>
      </c>
      <c r="H232">
        <v>1</v>
      </c>
    </row>
    <row r="233" spans="1:8" x14ac:dyDescent="0.35">
      <c r="A233">
        <v>249</v>
      </c>
      <c r="C233">
        <f>((F233*H233)+G233)*J1</f>
        <v>0</v>
      </c>
      <c r="D233">
        <v>0</v>
      </c>
      <c r="E233">
        <v>46</v>
      </c>
      <c r="F233">
        <v>0</v>
      </c>
      <c r="G233">
        <f t="shared" si="19"/>
        <v>0</v>
      </c>
      <c r="H233">
        <v>1</v>
      </c>
    </row>
    <row r="234" spans="1:8" x14ac:dyDescent="0.35">
      <c r="A234">
        <v>250</v>
      </c>
      <c r="C234">
        <f>((F234*H234)+G234)*J1</f>
        <v>0</v>
      </c>
      <c r="D234">
        <v>0</v>
      </c>
      <c r="E234">
        <v>46</v>
      </c>
      <c r="F234">
        <v>0</v>
      </c>
      <c r="G234">
        <f t="shared" si="19"/>
        <v>0</v>
      </c>
      <c r="H234">
        <v>1</v>
      </c>
    </row>
    <row r="235" spans="1:8" x14ac:dyDescent="0.35">
      <c r="A235">
        <v>251</v>
      </c>
      <c r="C235">
        <f>((F235*H235)+G235)*J1</f>
        <v>0</v>
      </c>
      <c r="D235">
        <v>0</v>
      </c>
      <c r="E235">
        <v>46</v>
      </c>
      <c r="F235">
        <v>0</v>
      </c>
      <c r="G235">
        <f t="shared" si="19"/>
        <v>0</v>
      </c>
      <c r="H235">
        <v>1</v>
      </c>
    </row>
    <row r="236" spans="1:8" ht="18.5" x14ac:dyDescent="0.45">
      <c r="B236" s="155" t="s">
        <v>168</v>
      </c>
    </row>
    <row r="237" spans="1:8" ht="29" x14ac:dyDescent="0.35">
      <c r="A237">
        <v>300</v>
      </c>
      <c r="B237" s="74" t="s">
        <v>4641</v>
      </c>
      <c r="C237">
        <f>((F237*H237)+G237)*J1</f>
        <v>318.15000000000003</v>
      </c>
      <c r="D237">
        <v>360</v>
      </c>
      <c r="E237">
        <v>50</v>
      </c>
      <c r="F237">
        <v>3</v>
      </c>
      <c r="G237">
        <f t="shared" ref="G237:G239" si="20">(D237/60)*E237</f>
        <v>300</v>
      </c>
      <c r="H237">
        <v>1</v>
      </c>
    </row>
    <row r="238" spans="1:8" ht="29" x14ac:dyDescent="0.35">
      <c r="A238">
        <v>301</v>
      </c>
      <c r="B238" s="74" t="s">
        <v>4642</v>
      </c>
      <c r="C238">
        <f>((F238*H238)+G238)*J1</f>
        <v>215.25</v>
      </c>
      <c r="D238">
        <v>210</v>
      </c>
      <c r="E238">
        <v>50</v>
      </c>
      <c r="F238">
        <v>30</v>
      </c>
      <c r="G238">
        <f t="shared" si="20"/>
        <v>175</v>
      </c>
      <c r="H238">
        <v>1</v>
      </c>
    </row>
    <row r="239" spans="1:8" ht="43.5" x14ac:dyDescent="0.35">
      <c r="A239">
        <v>302</v>
      </c>
      <c r="B239" s="74" t="s">
        <v>4643</v>
      </c>
      <c r="C239">
        <f>((F239*H239)+G239)*J1</f>
        <v>4.83</v>
      </c>
      <c r="D239">
        <v>2</v>
      </c>
      <c r="E239">
        <v>45</v>
      </c>
      <c r="F239">
        <v>3.1</v>
      </c>
      <c r="G239">
        <f t="shared" si="20"/>
        <v>1.5</v>
      </c>
      <c r="H239">
        <v>1</v>
      </c>
    </row>
    <row r="240" spans="1:8" ht="43.5" x14ac:dyDescent="0.35">
      <c r="A240">
        <v>303</v>
      </c>
      <c r="B240" s="74" t="s">
        <v>4644</v>
      </c>
      <c r="C240">
        <f>((F240*H240)+G240)*J1</f>
        <v>166.005</v>
      </c>
      <c r="D240">
        <v>150</v>
      </c>
      <c r="E240">
        <v>45</v>
      </c>
      <c r="F240">
        <v>45.6</v>
      </c>
      <c r="G240">
        <f t="shared" si="18"/>
        <v>112.5</v>
      </c>
      <c r="H240">
        <v>1</v>
      </c>
    </row>
    <row r="241" spans="1:8" ht="55.9" customHeight="1" x14ac:dyDescent="0.35">
      <c r="A241">
        <v>304</v>
      </c>
      <c r="B241" s="74" t="s">
        <v>4645</v>
      </c>
      <c r="C241">
        <f>((F241*H241)+G241)*J1</f>
        <v>7.3605</v>
      </c>
      <c r="D241">
        <v>6</v>
      </c>
      <c r="E241">
        <v>45</v>
      </c>
      <c r="F241">
        <v>2.5099999999999998</v>
      </c>
      <c r="G241">
        <f t="shared" si="18"/>
        <v>4.5</v>
      </c>
      <c r="H241">
        <v>1</v>
      </c>
    </row>
    <row r="242" spans="1:8" ht="29" x14ac:dyDescent="0.35">
      <c r="A242">
        <v>305</v>
      </c>
      <c r="B242" s="74" t="s">
        <v>4646</v>
      </c>
      <c r="C242">
        <f>((F242*H242)+G242)*J1</f>
        <v>27.667500000000004</v>
      </c>
      <c r="D242">
        <v>24</v>
      </c>
      <c r="E242">
        <v>45</v>
      </c>
      <c r="F242">
        <v>8.35</v>
      </c>
      <c r="G242">
        <f t="shared" si="18"/>
        <v>18</v>
      </c>
      <c r="H242">
        <v>1</v>
      </c>
    </row>
    <row r="243" spans="1:8" ht="29" x14ac:dyDescent="0.35">
      <c r="A243">
        <v>306</v>
      </c>
      <c r="B243" s="74" t="s">
        <v>4647</v>
      </c>
      <c r="C243">
        <f>((F243*H243)+G243)*J1</f>
        <v>212.20500000000001</v>
      </c>
      <c r="D243">
        <v>180</v>
      </c>
      <c r="E243">
        <v>45</v>
      </c>
      <c r="F243">
        <v>67.099999999999994</v>
      </c>
      <c r="G243">
        <f t="shared" si="18"/>
        <v>135</v>
      </c>
      <c r="H243">
        <v>1</v>
      </c>
    </row>
    <row r="244" spans="1:8" ht="29" x14ac:dyDescent="0.35">
      <c r="A244">
        <v>307</v>
      </c>
      <c r="B244" s="74" t="s">
        <v>4648</v>
      </c>
      <c r="C244">
        <f>((F244*H244)+G244)*J1</f>
        <v>103.2675</v>
      </c>
      <c r="D244">
        <v>120</v>
      </c>
      <c r="E244">
        <v>45</v>
      </c>
      <c r="F244">
        <v>8.35</v>
      </c>
      <c r="G244">
        <f t="shared" si="18"/>
        <v>90</v>
      </c>
      <c r="H244">
        <v>1</v>
      </c>
    </row>
    <row r="245" spans="1:8" ht="29" x14ac:dyDescent="0.35">
      <c r="A245">
        <v>308</v>
      </c>
      <c r="B245" s="74" t="s">
        <v>4651</v>
      </c>
      <c r="C245">
        <f>((F245*H245)+G245)*J1</f>
        <v>55.125</v>
      </c>
      <c r="D245">
        <v>60</v>
      </c>
      <c r="E245">
        <v>45</v>
      </c>
      <c r="F245">
        <v>7.5</v>
      </c>
      <c r="G245">
        <f t="shared" si="18"/>
        <v>45</v>
      </c>
      <c r="H245">
        <v>1</v>
      </c>
    </row>
    <row r="246" spans="1:8" ht="43.5" x14ac:dyDescent="0.35">
      <c r="A246">
        <v>309</v>
      </c>
      <c r="B246" s="6" t="s">
        <v>4652</v>
      </c>
      <c r="C246">
        <f>((F246*H246)+G246)*J1</f>
        <v>59.272500000000008</v>
      </c>
      <c r="D246">
        <v>60</v>
      </c>
      <c r="E246">
        <v>45</v>
      </c>
      <c r="F246">
        <v>11.45</v>
      </c>
      <c r="G246" s="73">
        <f t="shared" si="18"/>
        <v>45</v>
      </c>
      <c r="H246">
        <v>1</v>
      </c>
    </row>
    <row r="247" spans="1:8" ht="43.5" x14ac:dyDescent="0.35">
      <c r="A247">
        <v>310</v>
      </c>
      <c r="B247" s="74" t="s">
        <v>4653</v>
      </c>
      <c r="C247">
        <f>((F247*H247)+G247)*J1</f>
        <v>67.83</v>
      </c>
      <c r="D247">
        <v>75</v>
      </c>
      <c r="E247">
        <v>45</v>
      </c>
      <c r="F247">
        <v>8.35</v>
      </c>
      <c r="G247">
        <f t="shared" si="18"/>
        <v>56.25</v>
      </c>
      <c r="H247">
        <v>1</v>
      </c>
    </row>
    <row r="248" spans="1:8" x14ac:dyDescent="0.35">
      <c r="A248">
        <v>311</v>
      </c>
      <c r="C248">
        <f>((F248*H248)+G248)*J1</f>
        <v>0</v>
      </c>
      <c r="D248">
        <v>0</v>
      </c>
      <c r="E248">
        <v>45</v>
      </c>
      <c r="F248">
        <v>0</v>
      </c>
      <c r="G248">
        <f t="shared" si="18"/>
        <v>0</v>
      </c>
      <c r="H248">
        <v>1</v>
      </c>
    </row>
    <row r="249" spans="1:8" x14ac:dyDescent="0.35">
      <c r="A249">
        <v>312</v>
      </c>
      <c r="C249">
        <f>((F249*H249)+G249)*J1</f>
        <v>0</v>
      </c>
      <c r="D249">
        <v>0</v>
      </c>
      <c r="E249">
        <v>45</v>
      </c>
      <c r="F249">
        <v>0</v>
      </c>
      <c r="G249">
        <f t="shared" si="18"/>
        <v>0</v>
      </c>
      <c r="H249">
        <v>1</v>
      </c>
    </row>
    <row r="250" spans="1:8" x14ac:dyDescent="0.35">
      <c r="A250">
        <v>313</v>
      </c>
      <c r="C250">
        <f>((F250*H250)+G250)*J1</f>
        <v>0</v>
      </c>
      <c r="D250">
        <v>0</v>
      </c>
      <c r="E250">
        <v>45</v>
      </c>
      <c r="F250">
        <v>0</v>
      </c>
      <c r="G250">
        <f t="shared" si="18"/>
        <v>0</v>
      </c>
      <c r="H250">
        <v>1</v>
      </c>
    </row>
    <row r="251" spans="1:8" x14ac:dyDescent="0.35">
      <c r="A251">
        <v>314</v>
      </c>
      <c r="C251">
        <f>((F251*H251)+G251)*J1</f>
        <v>0</v>
      </c>
      <c r="D251">
        <v>0</v>
      </c>
      <c r="E251">
        <v>45</v>
      </c>
      <c r="F251">
        <v>0</v>
      </c>
      <c r="G251">
        <f t="shared" si="18"/>
        <v>0</v>
      </c>
      <c r="H251">
        <v>1</v>
      </c>
    </row>
    <row r="252" spans="1:8" x14ac:dyDescent="0.35">
      <c r="A252">
        <v>315</v>
      </c>
      <c r="C252">
        <f>((F252*H252)+G252)*J1</f>
        <v>0</v>
      </c>
      <c r="D252">
        <v>0</v>
      </c>
      <c r="E252">
        <v>45</v>
      </c>
      <c r="F252">
        <v>0</v>
      </c>
      <c r="G252">
        <f t="shared" si="18"/>
        <v>0</v>
      </c>
      <c r="H252">
        <v>1</v>
      </c>
    </row>
    <row r="253" spans="1:8" x14ac:dyDescent="0.35">
      <c r="A253">
        <v>316</v>
      </c>
      <c r="C253">
        <f>((F253*H253)+G253)*J1</f>
        <v>0</v>
      </c>
      <c r="D253">
        <v>0</v>
      </c>
      <c r="E253">
        <v>45</v>
      </c>
      <c r="F253">
        <v>0</v>
      </c>
      <c r="G253">
        <f t="shared" si="18"/>
        <v>0</v>
      </c>
      <c r="H253">
        <v>1</v>
      </c>
    </row>
    <row r="254" spans="1:8" x14ac:dyDescent="0.35">
      <c r="A254">
        <v>317</v>
      </c>
      <c r="C254">
        <f>((F254*H254)+G254)*J1</f>
        <v>0</v>
      </c>
      <c r="D254">
        <v>0</v>
      </c>
      <c r="E254">
        <v>45</v>
      </c>
      <c r="F254">
        <v>0</v>
      </c>
      <c r="G254">
        <f t="shared" si="18"/>
        <v>0</v>
      </c>
      <c r="H254">
        <v>1</v>
      </c>
    </row>
    <row r="255" spans="1:8" x14ac:dyDescent="0.35">
      <c r="A255">
        <v>318</v>
      </c>
      <c r="C255">
        <f>((F255*H255)+G255)*J1</f>
        <v>0</v>
      </c>
      <c r="D255">
        <v>0</v>
      </c>
      <c r="E255">
        <v>45</v>
      </c>
      <c r="F255">
        <v>0</v>
      </c>
      <c r="G255">
        <f t="shared" si="18"/>
        <v>0</v>
      </c>
      <c r="H255">
        <v>1</v>
      </c>
    </row>
    <row r="256" spans="1:8" x14ac:dyDescent="0.35">
      <c r="A256">
        <v>319</v>
      </c>
      <c r="B256" s="159" t="s">
        <v>4654</v>
      </c>
      <c r="C256">
        <f>((F256*H256)+G256)*J1</f>
        <v>49.35</v>
      </c>
      <c r="D256">
        <v>60</v>
      </c>
      <c r="E256">
        <v>45</v>
      </c>
      <c r="F256">
        <v>2</v>
      </c>
      <c r="G256">
        <f t="shared" si="18"/>
        <v>45</v>
      </c>
      <c r="H256">
        <v>1</v>
      </c>
    </row>
    <row r="257" spans="1:8" x14ac:dyDescent="0.35">
      <c r="A257">
        <v>320</v>
      </c>
      <c r="C257">
        <f>((F257*H257)+G257)*J1</f>
        <v>0</v>
      </c>
      <c r="D257">
        <v>0</v>
      </c>
      <c r="E257">
        <v>45</v>
      </c>
      <c r="F257">
        <v>0</v>
      </c>
      <c r="G257">
        <f t="shared" si="18"/>
        <v>0</v>
      </c>
      <c r="H257">
        <v>1</v>
      </c>
    </row>
    <row r="258" spans="1:8" x14ac:dyDescent="0.35">
      <c r="A258">
        <v>321</v>
      </c>
      <c r="C258">
        <f>((F258*H258)+G258)*J1</f>
        <v>0</v>
      </c>
      <c r="D258">
        <v>0</v>
      </c>
      <c r="E258">
        <v>45</v>
      </c>
      <c r="F258">
        <v>0</v>
      </c>
      <c r="G258">
        <f t="shared" si="18"/>
        <v>0</v>
      </c>
      <c r="H258">
        <v>1</v>
      </c>
    </row>
    <row r="259" spans="1:8" ht="42" customHeight="1" x14ac:dyDescent="0.35">
      <c r="A259">
        <v>322</v>
      </c>
      <c r="B259" s="159" t="s">
        <v>4650</v>
      </c>
      <c r="C259">
        <f>((F259*H259)+G259)*J1</f>
        <v>0</v>
      </c>
      <c r="D259">
        <v>0</v>
      </c>
      <c r="E259">
        <v>45</v>
      </c>
      <c r="F259">
        <v>0</v>
      </c>
      <c r="G259">
        <f t="shared" si="18"/>
        <v>0</v>
      </c>
      <c r="H259">
        <v>1</v>
      </c>
    </row>
    <row r="260" spans="1:8" x14ac:dyDescent="0.35">
      <c r="A260">
        <v>323</v>
      </c>
      <c r="C260">
        <f>((F260*H260)+G260)*J1</f>
        <v>0</v>
      </c>
      <c r="D260">
        <v>0</v>
      </c>
      <c r="E260">
        <v>45</v>
      </c>
      <c r="F260">
        <v>0</v>
      </c>
      <c r="G260">
        <f t="shared" si="18"/>
        <v>0</v>
      </c>
      <c r="H260">
        <v>1</v>
      </c>
    </row>
    <row r="261" spans="1:8" ht="18.5" x14ac:dyDescent="0.45">
      <c r="B261" s="155" t="s">
        <v>4649</v>
      </c>
      <c r="H261">
        <v>1</v>
      </c>
    </row>
    <row r="262" spans="1:8" ht="29" x14ac:dyDescent="0.35">
      <c r="A262">
        <v>324</v>
      </c>
      <c r="B262" s="74" t="s">
        <v>2950</v>
      </c>
      <c r="C262">
        <f>((F262*H262)+G262)*J1</f>
        <v>225.75</v>
      </c>
      <c r="D262">
        <v>240</v>
      </c>
      <c r="E262">
        <v>45</v>
      </c>
      <c r="F262">
        <v>35</v>
      </c>
      <c r="G262">
        <f t="shared" si="18"/>
        <v>180</v>
      </c>
      <c r="H262">
        <v>1</v>
      </c>
    </row>
    <row r="263" spans="1:8" ht="29" x14ac:dyDescent="0.35">
      <c r="A263">
        <v>325</v>
      </c>
      <c r="B263" s="74" t="s">
        <v>2951</v>
      </c>
      <c r="C263">
        <f>((F263*H263)+G263)*J1</f>
        <v>120.17250000000001</v>
      </c>
      <c r="D263">
        <v>20</v>
      </c>
      <c r="E263">
        <v>45</v>
      </c>
      <c r="F263">
        <v>7.65</v>
      </c>
      <c r="G263">
        <f t="shared" si="18"/>
        <v>15</v>
      </c>
      <c r="H263">
        <v>13</v>
      </c>
    </row>
    <row r="264" spans="1:8" x14ac:dyDescent="0.35">
      <c r="A264">
        <v>326</v>
      </c>
      <c r="B264" s="74"/>
      <c r="C264">
        <f>((F264*H264)+G264)*J1</f>
        <v>0</v>
      </c>
      <c r="D264">
        <v>0</v>
      </c>
      <c r="E264">
        <v>45</v>
      </c>
      <c r="F264">
        <v>0</v>
      </c>
      <c r="G264">
        <f t="shared" si="18"/>
        <v>0</v>
      </c>
      <c r="H264">
        <v>1</v>
      </c>
    </row>
    <row r="265" spans="1:8" x14ac:dyDescent="0.35">
      <c r="A265">
        <v>327</v>
      </c>
      <c r="C265">
        <f>((F265*H265)+G265)*J1</f>
        <v>0</v>
      </c>
      <c r="D265">
        <v>0</v>
      </c>
      <c r="E265">
        <v>45</v>
      </c>
      <c r="F265">
        <v>0</v>
      </c>
      <c r="G265">
        <f t="shared" si="18"/>
        <v>0</v>
      </c>
      <c r="H265">
        <v>1</v>
      </c>
    </row>
    <row r="266" spans="1:8" x14ac:dyDescent="0.35">
      <c r="A266">
        <v>328</v>
      </c>
      <c r="C266">
        <f>((F266*H266)+G266)*J1</f>
        <v>0</v>
      </c>
      <c r="D266">
        <v>0</v>
      </c>
      <c r="E266">
        <v>45</v>
      </c>
      <c r="F266">
        <v>0</v>
      </c>
      <c r="G266">
        <f t="shared" si="18"/>
        <v>0</v>
      </c>
      <c r="H266">
        <v>1</v>
      </c>
    </row>
    <row r="267" spans="1:8" x14ac:dyDescent="0.35">
      <c r="A267">
        <v>329</v>
      </c>
      <c r="C267">
        <f>((F267*H267)+G267)*J1</f>
        <v>0</v>
      </c>
      <c r="D267">
        <v>0</v>
      </c>
      <c r="E267">
        <v>45</v>
      </c>
      <c r="F267">
        <v>0</v>
      </c>
      <c r="G267">
        <f t="shared" si="18"/>
        <v>0</v>
      </c>
      <c r="H267">
        <v>1</v>
      </c>
    </row>
    <row r="268" spans="1:8" ht="18.5" x14ac:dyDescent="0.45">
      <c r="B268" s="156" t="s">
        <v>4548</v>
      </c>
    </row>
    <row r="269" spans="1:8" ht="29" x14ac:dyDescent="0.35">
      <c r="A269">
        <v>330</v>
      </c>
      <c r="B269" s="74" t="s">
        <v>4679</v>
      </c>
      <c r="C269">
        <f>((F269*H269)+G269)*J1</f>
        <v>215.25</v>
      </c>
      <c r="D269">
        <v>210</v>
      </c>
      <c r="E269">
        <v>50</v>
      </c>
      <c r="F269">
        <v>30</v>
      </c>
      <c r="G269">
        <f t="shared" ref="G269" si="21">(D269/60)*E269</f>
        <v>175</v>
      </c>
      <c r="H269">
        <v>1</v>
      </c>
    </row>
    <row r="270" spans="1:8" ht="29" x14ac:dyDescent="0.35">
      <c r="A270">
        <v>331</v>
      </c>
      <c r="B270" s="74" t="s">
        <v>4678</v>
      </c>
      <c r="C270">
        <f>((F270*H270)+G270)*J1</f>
        <v>355.6875</v>
      </c>
      <c r="D270">
        <v>405</v>
      </c>
      <c r="E270">
        <v>45</v>
      </c>
      <c r="F270">
        <v>35</v>
      </c>
      <c r="G270">
        <f t="shared" si="18"/>
        <v>303.75</v>
      </c>
      <c r="H270">
        <v>1</v>
      </c>
    </row>
    <row r="271" spans="1:8" ht="43.5" x14ac:dyDescent="0.35">
      <c r="A271">
        <v>332</v>
      </c>
      <c r="B271" s="6" t="s">
        <v>1740</v>
      </c>
      <c r="C271">
        <f>((F271*H271)+G271)*J1</f>
        <v>7.875</v>
      </c>
      <c r="D271">
        <v>3</v>
      </c>
      <c r="E271">
        <v>45</v>
      </c>
      <c r="F271">
        <v>5.25</v>
      </c>
      <c r="G271">
        <f t="shared" si="18"/>
        <v>2.25</v>
      </c>
      <c r="H271">
        <v>1</v>
      </c>
    </row>
    <row r="272" spans="1:8" x14ac:dyDescent="0.35">
      <c r="A272">
        <v>333</v>
      </c>
      <c r="C272">
        <f>((F272*H272)+G272)*J1</f>
        <v>0</v>
      </c>
      <c r="D272">
        <v>0</v>
      </c>
      <c r="E272">
        <v>45</v>
      </c>
      <c r="F272">
        <v>0</v>
      </c>
      <c r="G272">
        <f t="shared" si="18"/>
        <v>0</v>
      </c>
      <c r="H272">
        <v>1</v>
      </c>
    </row>
    <row r="273" spans="1:9" x14ac:dyDescent="0.35">
      <c r="A273">
        <v>334</v>
      </c>
      <c r="C273">
        <f>((F273*H273)+G273)*J1</f>
        <v>0</v>
      </c>
      <c r="D273">
        <v>0</v>
      </c>
      <c r="E273">
        <v>45</v>
      </c>
      <c r="F273">
        <v>0</v>
      </c>
      <c r="G273">
        <f t="shared" si="18"/>
        <v>0</v>
      </c>
      <c r="H273">
        <v>1</v>
      </c>
    </row>
    <row r="274" spans="1:9" x14ac:dyDescent="0.35">
      <c r="A274">
        <v>335</v>
      </c>
      <c r="C274">
        <f>((F274*H274)+G274)*J1</f>
        <v>0</v>
      </c>
      <c r="D274">
        <v>0</v>
      </c>
      <c r="E274">
        <v>45</v>
      </c>
      <c r="F274">
        <v>0</v>
      </c>
      <c r="G274">
        <f t="shared" si="18"/>
        <v>0</v>
      </c>
      <c r="H274">
        <v>1</v>
      </c>
    </row>
    <row r="275" spans="1:9" x14ac:dyDescent="0.35">
      <c r="A275">
        <v>336</v>
      </c>
      <c r="C275">
        <f>((F275*H275)+G275)*J1</f>
        <v>0</v>
      </c>
      <c r="D275">
        <v>0</v>
      </c>
      <c r="E275">
        <v>45</v>
      </c>
      <c r="F275">
        <v>0</v>
      </c>
      <c r="G275">
        <f t="shared" si="18"/>
        <v>0</v>
      </c>
      <c r="H275">
        <v>1</v>
      </c>
    </row>
    <row r="276" spans="1:9" ht="18.5" x14ac:dyDescent="0.45">
      <c r="B276" s="157" t="s">
        <v>4549</v>
      </c>
    </row>
    <row r="277" spans="1:9" ht="29" x14ac:dyDescent="0.35">
      <c r="A277">
        <v>400</v>
      </c>
      <c r="B277" s="6" t="s">
        <v>3566</v>
      </c>
      <c r="C277">
        <f>((F277*H277)+G277)*J1</f>
        <v>7.2275</v>
      </c>
      <c r="D277">
        <v>5</v>
      </c>
      <c r="E277">
        <v>46</v>
      </c>
      <c r="F277">
        <v>3.05</v>
      </c>
      <c r="G277">
        <f t="shared" ref="G277:G290" si="22">(D277/60)*E277</f>
        <v>3.833333333333333</v>
      </c>
      <c r="H277">
        <v>1</v>
      </c>
      <c r="I277" t="s">
        <v>787</v>
      </c>
    </row>
    <row r="278" spans="1:9" ht="29" x14ac:dyDescent="0.35">
      <c r="A278">
        <v>401</v>
      </c>
      <c r="B278" s="6" t="s">
        <v>3567</v>
      </c>
      <c r="C278">
        <f>((F278*H278)+G278)*J1</f>
        <v>7.1645000000000003</v>
      </c>
      <c r="D278">
        <v>5</v>
      </c>
      <c r="E278">
        <v>46</v>
      </c>
      <c r="F278">
        <v>2.99</v>
      </c>
      <c r="G278">
        <f t="shared" si="22"/>
        <v>3.833333333333333</v>
      </c>
      <c r="H278">
        <v>1</v>
      </c>
      <c r="I278" t="s">
        <v>787</v>
      </c>
    </row>
    <row r="279" spans="1:9" ht="29" x14ac:dyDescent="0.35">
      <c r="A279">
        <v>402</v>
      </c>
      <c r="B279" s="6" t="s">
        <v>3568</v>
      </c>
      <c r="C279">
        <f>((F279*H279)+G279)*J1</f>
        <v>8.0150000000000006</v>
      </c>
      <c r="D279">
        <v>5</v>
      </c>
      <c r="E279">
        <v>46</v>
      </c>
      <c r="F279">
        <v>3.8</v>
      </c>
      <c r="G279">
        <f t="shared" si="22"/>
        <v>3.833333333333333</v>
      </c>
      <c r="H279">
        <v>1</v>
      </c>
      <c r="I279" t="s">
        <v>787</v>
      </c>
    </row>
    <row r="280" spans="1:9" ht="29" x14ac:dyDescent="0.35">
      <c r="A280">
        <v>403</v>
      </c>
      <c r="B280" s="6" t="s">
        <v>3569</v>
      </c>
      <c r="C280">
        <f>((F280*H280)+G280)*J1</f>
        <v>9.0965000000000007</v>
      </c>
      <c r="D280">
        <v>5</v>
      </c>
      <c r="E280">
        <v>46</v>
      </c>
      <c r="F280">
        <v>4.83</v>
      </c>
      <c r="G280">
        <f t="shared" si="22"/>
        <v>3.833333333333333</v>
      </c>
      <c r="H280">
        <v>1</v>
      </c>
      <c r="I280" t="s">
        <v>787</v>
      </c>
    </row>
    <row r="281" spans="1:9" ht="29" x14ac:dyDescent="0.35">
      <c r="A281">
        <v>404</v>
      </c>
      <c r="B281" s="6" t="s">
        <v>3570</v>
      </c>
      <c r="C281">
        <f>((F281*H281)+G281)*J1</f>
        <v>9.1175000000000015</v>
      </c>
      <c r="D281">
        <v>5</v>
      </c>
      <c r="E281">
        <v>46</v>
      </c>
      <c r="F281">
        <v>4.8499999999999996</v>
      </c>
      <c r="G281">
        <f t="shared" si="22"/>
        <v>3.833333333333333</v>
      </c>
      <c r="H281">
        <v>1</v>
      </c>
      <c r="I281" t="s">
        <v>787</v>
      </c>
    </row>
    <row r="282" spans="1:9" ht="29" x14ac:dyDescent="0.35">
      <c r="A282">
        <v>405</v>
      </c>
      <c r="B282" s="6" t="s">
        <v>3571</v>
      </c>
      <c r="C282">
        <f>((F282*H282)+G282)*J1</f>
        <v>9.8524999999999991</v>
      </c>
      <c r="D282">
        <v>5</v>
      </c>
      <c r="E282">
        <v>46</v>
      </c>
      <c r="F282">
        <v>5.55</v>
      </c>
      <c r="G282">
        <f t="shared" si="22"/>
        <v>3.833333333333333</v>
      </c>
      <c r="H282">
        <v>1</v>
      </c>
      <c r="I282" t="s">
        <v>787</v>
      </c>
    </row>
    <row r="283" spans="1:9" ht="29" x14ac:dyDescent="0.35">
      <c r="A283">
        <v>406</v>
      </c>
      <c r="B283" s="6" t="s">
        <v>3452</v>
      </c>
      <c r="C283">
        <f>((F283*H283)+G283)*J1</f>
        <v>12.3725</v>
      </c>
      <c r="D283">
        <v>5</v>
      </c>
      <c r="E283">
        <v>46</v>
      </c>
      <c r="F283">
        <v>7.95</v>
      </c>
      <c r="G283">
        <f t="shared" si="22"/>
        <v>3.833333333333333</v>
      </c>
      <c r="H283">
        <v>1</v>
      </c>
      <c r="I283" t="s">
        <v>787</v>
      </c>
    </row>
    <row r="284" spans="1:9" ht="29" x14ac:dyDescent="0.35">
      <c r="A284">
        <v>407</v>
      </c>
      <c r="B284" s="6" t="s">
        <v>3572</v>
      </c>
      <c r="C284">
        <f>((F284*H284)+G284)*J1</f>
        <v>14.682500000000001</v>
      </c>
      <c r="D284">
        <v>5</v>
      </c>
      <c r="E284">
        <v>46</v>
      </c>
      <c r="F284">
        <v>10.15</v>
      </c>
      <c r="G284">
        <f t="shared" si="22"/>
        <v>3.833333333333333</v>
      </c>
      <c r="H284">
        <v>1</v>
      </c>
      <c r="I284" t="s">
        <v>787</v>
      </c>
    </row>
    <row r="285" spans="1:9" ht="29" x14ac:dyDescent="0.35">
      <c r="A285">
        <v>408</v>
      </c>
      <c r="B285" s="6" t="s">
        <v>3573</v>
      </c>
      <c r="C285">
        <f>((F285*H285)+G285)*J1</f>
        <v>5.8205</v>
      </c>
      <c r="D285">
        <v>5</v>
      </c>
      <c r="E285">
        <v>46</v>
      </c>
      <c r="F285">
        <v>1.71</v>
      </c>
      <c r="G285">
        <f t="shared" si="22"/>
        <v>3.833333333333333</v>
      </c>
      <c r="H285">
        <v>1</v>
      </c>
      <c r="I285" t="s">
        <v>3574</v>
      </c>
    </row>
    <row r="286" spans="1:9" ht="29" x14ac:dyDescent="0.35">
      <c r="A286">
        <v>409</v>
      </c>
      <c r="B286" s="6" t="s">
        <v>3575</v>
      </c>
      <c r="C286">
        <f>((F286*H286)+G286)*J1</f>
        <v>8.82</v>
      </c>
      <c r="D286">
        <v>3</v>
      </c>
      <c r="E286">
        <v>46</v>
      </c>
      <c r="F286">
        <v>6.1</v>
      </c>
      <c r="G286">
        <f t="shared" si="22"/>
        <v>2.3000000000000003</v>
      </c>
      <c r="H286">
        <v>1</v>
      </c>
      <c r="I286" t="s">
        <v>3453</v>
      </c>
    </row>
    <row r="287" spans="1:9" ht="29" x14ac:dyDescent="0.35">
      <c r="A287">
        <v>410</v>
      </c>
      <c r="B287" s="6" t="s">
        <v>3576</v>
      </c>
      <c r="C287">
        <f>((F287*H287)+G287)*J1</f>
        <v>10.836</v>
      </c>
      <c r="D287">
        <v>3</v>
      </c>
      <c r="E287">
        <v>46</v>
      </c>
      <c r="F287">
        <v>8.02</v>
      </c>
      <c r="G287">
        <f t="shared" si="22"/>
        <v>2.3000000000000003</v>
      </c>
      <c r="H287">
        <v>1</v>
      </c>
      <c r="I287" t="s">
        <v>3453</v>
      </c>
    </row>
    <row r="288" spans="1:9" ht="29" x14ac:dyDescent="0.35">
      <c r="A288">
        <v>411</v>
      </c>
      <c r="B288" s="6" t="s">
        <v>3454</v>
      </c>
      <c r="C288">
        <f>((F288*H288)+G288)*J1</f>
        <v>12.348000000000003</v>
      </c>
      <c r="D288">
        <v>3</v>
      </c>
      <c r="E288">
        <v>46</v>
      </c>
      <c r="F288">
        <v>9.4600000000000009</v>
      </c>
      <c r="G288">
        <f t="shared" si="22"/>
        <v>2.3000000000000003</v>
      </c>
      <c r="H288">
        <v>1</v>
      </c>
      <c r="I288" t="s">
        <v>3453</v>
      </c>
    </row>
    <row r="289" spans="1:9" ht="29" x14ac:dyDescent="0.35">
      <c r="A289">
        <v>412</v>
      </c>
      <c r="B289" s="6" t="s">
        <v>3577</v>
      </c>
      <c r="C289">
        <f>((F289*H289)+G289)*J1</f>
        <v>13.839000000000002</v>
      </c>
      <c r="D289">
        <v>3</v>
      </c>
      <c r="E289">
        <v>46</v>
      </c>
      <c r="F289">
        <v>10.88</v>
      </c>
      <c r="G289">
        <f t="shared" si="22"/>
        <v>2.3000000000000003</v>
      </c>
      <c r="H289">
        <v>1</v>
      </c>
      <c r="I289" t="s">
        <v>3453</v>
      </c>
    </row>
    <row r="290" spans="1:9" x14ac:dyDescent="0.35">
      <c r="A290">
        <v>413</v>
      </c>
      <c r="B290" s="6" t="s">
        <v>2952</v>
      </c>
      <c r="C290">
        <f>((F290*H290)+G290)*J1</f>
        <v>35.157500000000006</v>
      </c>
      <c r="D290">
        <v>32</v>
      </c>
      <c r="E290">
        <v>46</v>
      </c>
      <c r="F290">
        <v>8.9499999999999993</v>
      </c>
      <c r="G290">
        <f t="shared" si="22"/>
        <v>24.533333333333331</v>
      </c>
      <c r="H290">
        <v>1</v>
      </c>
    </row>
    <row r="291" spans="1:9" x14ac:dyDescent="0.35">
      <c r="A291">
        <v>414</v>
      </c>
      <c r="B291" s="6" t="s">
        <v>1655</v>
      </c>
      <c r="C291">
        <f>((F291*H291)+G291)*J1</f>
        <v>38.377499999999998</v>
      </c>
      <c r="D291">
        <v>36</v>
      </c>
      <c r="E291">
        <v>46</v>
      </c>
      <c r="F291">
        <v>8.9499999999999993</v>
      </c>
      <c r="G291">
        <f t="shared" ref="G291:G296" si="23">(D291/60)*E291</f>
        <v>27.599999999999998</v>
      </c>
      <c r="H291">
        <v>1</v>
      </c>
    </row>
    <row r="292" spans="1:9" ht="29" x14ac:dyDescent="0.35">
      <c r="A292">
        <v>415</v>
      </c>
      <c r="B292" s="6" t="s">
        <v>3581</v>
      </c>
      <c r="C292">
        <f>((F292*H292)+G292)*J1</f>
        <v>33.442500000000003</v>
      </c>
      <c r="D292">
        <v>30</v>
      </c>
      <c r="E292">
        <v>46</v>
      </c>
      <c r="F292">
        <v>8.85</v>
      </c>
      <c r="G292">
        <f t="shared" si="23"/>
        <v>23</v>
      </c>
      <c r="H292">
        <v>1</v>
      </c>
    </row>
    <row r="293" spans="1:9" x14ac:dyDescent="0.35">
      <c r="A293">
        <v>416</v>
      </c>
      <c r="B293" s="6" t="s">
        <v>4586</v>
      </c>
      <c r="C293">
        <f>((F293*H293)+G293)*J1</f>
        <v>33.652499999999996</v>
      </c>
      <c r="D293">
        <v>33</v>
      </c>
      <c r="E293">
        <v>46</v>
      </c>
      <c r="F293">
        <v>6.75</v>
      </c>
      <c r="G293">
        <f t="shared" si="23"/>
        <v>25.3</v>
      </c>
      <c r="H293">
        <v>1</v>
      </c>
    </row>
    <row r="294" spans="1:9" ht="29" x14ac:dyDescent="0.35">
      <c r="A294">
        <v>417</v>
      </c>
      <c r="B294" s="6" t="s">
        <v>4555</v>
      </c>
      <c r="C294">
        <f>((F294*H294)+G294)*J1</f>
        <v>33.442500000000003</v>
      </c>
      <c r="D294">
        <v>30</v>
      </c>
      <c r="E294">
        <v>46</v>
      </c>
      <c r="F294">
        <v>8.85</v>
      </c>
      <c r="G294">
        <f t="shared" si="23"/>
        <v>23</v>
      </c>
      <c r="H294">
        <v>1</v>
      </c>
    </row>
    <row r="295" spans="1:9" ht="29" x14ac:dyDescent="0.35">
      <c r="A295">
        <v>418</v>
      </c>
      <c r="B295" s="6" t="s">
        <v>3565</v>
      </c>
      <c r="C295">
        <f>((F295*H295)+G295)*J1</f>
        <v>47.813499999999998</v>
      </c>
      <c r="D295">
        <v>34</v>
      </c>
      <c r="E295">
        <v>46</v>
      </c>
      <c r="F295">
        <v>19.47</v>
      </c>
      <c r="G295">
        <f t="shared" si="23"/>
        <v>26.066666666666666</v>
      </c>
      <c r="H295">
        <v>1</v>
      </c>
    </row>
    <row r="296" spans="1:9" ht="29" x14ac:dyDescent="0.35">
      <c r="A296">
        <v>419</v>
      </c>
      <c r="B296" s="6" t="s">
        <v>4556</v>
      </c>
      <c r="C296">
        <f>((F296*H296)+G296)*J1</f>
        <v>49.399000000000001</v>
      </c>
      <c r="D296">
        <v>34</v>
      </c>
      <c r="E296">
        <v>46</v>
      </c>
      <c r="F296">
        <v>20.98</v>
      </c>
      <c r="G296">
        <f t="shared" si="23"/>
        <v>26.066666666666666</v>
      </c>
      <c r="H296">
        <v>1</v>
      </c>
    </row>
    <row r="297" spans="1:9" x14ac:dyDescent="0.35">
      <c r="A297">
        <v>420</v>
      </c>
      <c r="B297" s="6" t="s">
        <v>1656</v>
      </c>
      <c r="C297">
        <f>((F297*H297)+G297)*J1</f>
        <v>7.63</v>
      </c>
      <c r="D297">
        <v>1</v>
      </c>
      <c r="E297">
        <v>46</v>
      </c>
      <c r="F297">
        <v>6.5</v>
      </c>
      <c r="G297">
        <f t="shared" ref="G297:G338" si="24">(D297/60)*E297</f>
        <v>0.76666666666666661</v>
      </c>
      <c r="H297">
        <v>1</v>
      </c>
    </row>
    <row r="298" spans="1:9" x14ac:dyDescent="0.35">
      <c r="A298">
        <v>421</v>
      </c>
      <c r="B298" s="6" t="s">
        <v>4370</v>
      </c>
      <c r="C298">
        <f>((F298*H298)+G298)*J1</f>
        <v>9.0825000000000014</v>
      </c>
      <c r="D298">
        <v>0</v>
      </c>
      <c r="E298">
        <v>46</v>
      </c>
      <c r="F298">
        <v>8.65</v>
      </c>
      <c r="G298">
        <f t="shared" si="24"/>
        <v>0</v>
      </c>
      <c r="H298">
        <v>1</v>
      </c>
    </row>
    <row r="299" spans="1:9" x14ac:dyDescent="0.35">
      <c r="A299">
        <v>422</v>
      </c>
      <c r="B299" s="6" t="s">
        <v>4691</v>
      </c>
      <c r="C299">
        <f>((F299*H299)+G299)*J1</f>
        <v>17.955000000000002</v>
      </c>
      <c r="D299">
        <v>15</v>
      </c>
      <c r="E299">
        <v>46</v>
      </c>
      <c r="F299">
        <v>5.6</v>
      </c>
      <c r="G299">
        <f t="shared" si="24"/>
        <v>11.5</v>
      </c>
      <c r="H299">
        <v>1</v>
      </c>
    </row>
    <row r="300" spans="1:9" ht="29" x14ac:dyDescent="0.35">
      <c r="A300">
        <v>423</v>
      </c>
      <c r="B300" s="6" t="s">
        <v>4692</v>
      </c>
      <c r="C300">
        <f>((F300*H300)+G300)*J1</f>
        <v>39.899999999999991</v>
      </c>
      <c r="D300">
        <v>42</v>
      </c>
      <c r="E300">
        <v>46</v>
      </c>
      <c r="F300">
        <v>5.8</v>
      </c>
      <c r="G300">
        <f t="shared" si="24"/>
        <v>32.199999999999996</v>
      </c>
      <c r="H300">
        <v>1</v>
      </c>
    </row>
    <row r="301" spans="1:9" ht="43.5" x14ac:dyDescent="0.35">
      <c r="A301">
        <v>424</v>
      </c>
      <c r="B301" s="6" t="s">
        <v>3640</v>
      </c>
      <c r="C301">
        <f>((F301*H301)+G301)*J1</f>
        <v>155.92500000000001</v>
      </c>
      <c r="D301">
        <v>180</v>
      </c>
      <c r="E301">
        <v>46</v>
      </c>
      <c r="F301">
        <v>10.5</v>
      </c>
      <c r="G301">
        <f t="shared" si="24"/>
        <v>138</v>
      </c>
      <c r="H301">
        <v>1</v>
      </c>
    </row>
    <row r="302" spans="1:9" ht="29" x14ac:dyDescent="0.35">
      <c r="A302">
        <v>425</v>
      </c>
      <c r="B302" s="6" t="s">
        <v>4554</v>
      </c>
      <c r="C302">
        <f>((F302*H302)+G302)*J1</f>
        <v>211.05</v>
      </c>
      <c r="D302">
        <v>240</v>
      </c>
      <c r="E302">
        <v>46</v>
      </c>
      <c r="F302">
        <v>17</v>
      </c>
      <c r="G302">
        <f t="shared" si="24"/>
        <v>184</v>
      </c>
      <c r="H302">
        <v>1</v>
      </c>
    </row>
    <row r="303" spans="1:9" x14ac:dyDescent="0.35">
      <c r="A303">
        <v>426</v>
      </c>
      <c r="B303" s="6" t="s">
        <v>1063</v>
      </c>
      <c r="C303">
        <f>((F303*H303)+G303)*J1</f>
        <v>3.9900000000000007</v>
      </c>
      <c r="D303">
        <v>3</v>
      </c>
      <c r="E303">
        <v>46</v>
      </c>
      <c r="F303">
        <v>1.5</v>
      </c>
      <c r="G303">
        <f t="shared" ref="G303" si="25">(D303/60)*E303</f>
        <v>2.3000000000000003</v>
      </c>
      <c r="H303">
        <v>1</v>
      </c>
    </row>
    <row r="304" spans="1:9" x14ac:dyDescent="0.35">
      <c r="A304">
        <v>427</v>
      </c>
      <c r="B304" s="6" t="s">
        <v>3558</v>
      </c>
      <c r="C304">
        <f>((F304*H304)+G304)*J1</f>
        <v>40.11</v>
      </c>
      <c r="D304">
        <v>42</v>
      </c>
      <c r="E304">
        <v>46</v>
      </c>
      <c r="F304">
        <v>6</v>
      </c>
      <c r="G304">
        <f t="shared" si="24"/>
        <v>32.199999999999996</v>
      </c>
      <c r="H304">
        <v>1</v>
      </c>
    </row>
    <row r="305" spans="1:8" x14ac:dyDescent="0.35">
      <c r="A305">
        <v>428</v>
      </c>
      <c r="B305" s="6" t="s">
        <v>3639</v>
      </c>
      <c r="C305">
        <f>((F305*H305)+G305)*J1</f>
        <v>85.575000000000003</v>
      </c>
      <c r="D305">
        <v>45</v>
      </c>
      <c r="E305">
        <v>46</v>
      </c>
      <c r="F305">
        <v>47</v>
      </c>
      <c r="G305">
        <f t="shared" ref="G305:G307" si="26">(D305/60)*E305</f>
        <v>34.5</v>
      </c>
      <c r="H305">
        <v>1</v>
      </c>
    </row>
    <row r="306" spans="1:8" ht="29" x14ac:dyDescent="0.35">
      <c r="A306">
        <v>429</v>
      </c>
      <c r="B306" s="6" t="s">
        <v>3638</v>
      </c>
      <c r="C306">
        <f>((F306*H306)+G306)*J1</f>
        <v>21.42</v>
      </c>
      <c r="D306">
        <v>24</v>
      </c>
      <c r="E306">
        <v>46</v>
      </c>
      <c r="F306">
        <v>2</v>
      </c>
      <c r="G306">
        <f t="shared" si="26"/>
        <v>18.400000000000002</v>
      </c>
      <c r="H306">
        <v>1</v>
      </c>
    </row>
    <row r="307" spans="1:8" ht="29" x14ac:dyDescent="0.35">
      <c r="A307">
        <v>430</v>
      </c>
      <c r="B307" s="6" t="s">
        <v>4688</v>
      </c>
      <c r="C307" s="73">
        <f>((F307*H307)+G307)*J1</f>
        <v>97.65</v>
      </c>
      <c r="D307">
        <v>120</v>
      </c>
      <c r="E307">
        <v>46</v>
      </c>
      <c r="F307">
        <v>1</v>
      </c>
      <c r="G307">
        <f t="shared" si="26"/>
        <v>92</v>
      </c>
      <c r="H307">
        <v>1</v>
      </c>
    </row>
    <row r="308" spans="1:8" x14ac:dyDescent="0.35">
      <c r="A308">
        <v>431</v>
      </c>
      <c r="C308">
        <f>((F308*H308)+G308)*J1</f>
        <v>0</v>
      </c>
      <c r="D308">
        <v>0</v>
      </c>
      <c r="E308">
        <v>46</v>
      </c>
      <c r="F308">
        <v>0</v>
      </c>
      <c r="G308">
        <f t="shared" si="24"/>
        <v>0</v>
      </c>
      <c r="H308">
        <v>1</v>
      </c>
    </row>
    <row r="309" spans="1:8" x14ac:dyDescent="0.35">
      <c r="A309">
        <v>432</v>
      </c>
      <c r="C309">
        <f>((F309*H309)+G309)*J1</f>
        <v>0</v>
      </c>
      <c r="D309">
        <v>0</v>
      </c>
      <c r="E309">
        <v>46</v>
      </c>
      <c r="F309">
        <v>0</v>
      </c>
      <c r="G309">
        <f t="shared" si="24"/>
        <v>0</v>
      </c>
      <c r="H309">
        <v>1</v>
      </c>
    </row>
    <row r="310" spans="1:8" x14ac:dyDescent="0.35">
      <c r="A310">
        <v>433</v>
      </c>
      <c r="C310">
        <f>((F310*H310)+G310)*J1</f>
        <v>0</v>
      </c>
      <c r="D310">
        <v>0</v>
      </c>
      <c r="E310">
        <v>46</v>
      </c>
      <c r="F310">
        <v>0</v>
      </c>
      <c r="G310">
        <f t="shared" si="24"/>
        <v>0</v>
      </c>
      <c r="H310">
        <v>1</v>
      </c>
    </row>
    <row r="311" spans="1:8" x14ac:dyDescent="0.35">
      <c r="A311">
        <v>434</v>
      </c>
      <c r="C311">
        <f>((F311*H311)+G311)*J1</f>
        <v>0</v>
      </c>
      <c r="D311">
        <v>0</v>
      </c>
      <c r="E311">
        <v>46</v>
      </c>
      <c r="F311">
        <v>0</v>
      </c>
      <c r="G311">
        <f t="shared" si="24"/>
        <v>0</v>
      </c>
      <c r="H311">
        <v>1</v>
      </c>
    </row>
    <row r="312" spans="1:8" x14ac:dyDescent="0.35">
      <c r="A312">
        <v>435</v>
      </c>
      <c r="C312">
        <f>((F312*H312)+G312)*J1</f>
        <v>0</v>
      </c>
      <c r="D312">
        <v>0</v>
      </c>
      <c r="E312">
        <v>46</v>
      </c>
      <c r="F312">
        <v>0</v>
      </c>
      <c r="G312">
        <f t="shared" si="24"/>
        <v>0</v>
      </c>
      <c r="H312">
        <v>1</v>
      </c>
    </row>
    <row r="313" spans="1:8" x14ac:dyDescent="0.35">
      <c r="A313">
        <v>436</v>
      </c>
      <c r="C313">
        <f>((F313*H313)+G313)*J1</f>
        <v>0</v>
      </c>
      <c r="D313">
        <v>0</v>
      </c>
      <c r="E313">
        <v>46</v>
      </c>
      <c r="F313">
        <v>0</v>
      </c>
      <c r="G313">
        <f t="shared" si="24"/>
        <v>0</v>
      </c>
      <c r="H313">
        <v>1</v>
      </c>
    </row>
    <row r="314" spans="1:8" x14ac:dyDescent="0.35">
      <c r="A314">
        <v>437</v>
      </c>
      <c r="B314" s="6"/>
      <c r="C314">
        <f>((F314*H314)+G314)*J1</f>
        <v>0</v>
      </c>
      <c r="D314">
        <v>0</v>
      </c>
      <c r="E314">
        <v>46</v>
      </c>
      <c r="F314">
        <v>0</v>
      </c>
      <c r="G314">
        <f t="shared" si="24"/>
        <v>0</v>
      </c>
      <c r="H314">
        <v>1</v>
      </c>
    </row>
    <row r="315" spans="1:8" x14ac:dyDescent="0.35">
      <c r="A315">
        <v>438</v>
      </c>
      <c r="C315">
        <f>((F315*H315)+G315)*J1</f>
        <v>0</v>
      </c>
      <c r="D315">
        <v>0</v>
      </c>
      <c r="E315">
        <v>46</v>
      </c>
      <c r="F315">
        <v>0</v>
      </c>
      <c r="G315">
        <f t="shared" si="24"/>
        <v>0</v>
      </c>
      <c r="H315">
        <v>1</v>
      </c>
    </row>
    <row r="316" spans="1:8" ht="18.5" x14ac:dyDescent="0.45">
      <c r="B316" s="157" t="s">
        <v>4558</v>
      </c>
    </row>
    <row r="317" spans="1:8" ht="43.5" x14ac:dyDescent="0.35">
      <c r="A317">
        <v>439</v>
      </c>
      <c r="B317" s="74" t="s">
        <v>4557</v>
      </c>
      <c r="C317">
        <f>((F317*H317)+G317)*J1</f>
        <v>17.850000000000001</v>
      </c>
      <c r="D317">
        <v>15</v>
      </c>
      <c r="E317">
        <v>46</v>
      </c>
      <c r="F317">
        <v>5.5</v>
      </c>
      <c r="G317">
        <f t="shared" si="24"/>
        <v>11.5</v>
      </c>
      <c r="H317">
        <v>1</v>
      </c>
    </row>
    <row r="318" spans="1:8" ht="29" x14ac:dyDescent="0.35">
      <c r="A318">
        <v>440</v>
      </c>
      <c r="B318" s="6" t="s">
        <v>4681</v>
      </c>
      <c r="C318">
        <f>((F318*H318)+G318)*J1</f>
        <v>14.192499999999999</v>
      </c>
      <c r="D318">
        <v>10</v>
      </c>
      <c r="E318">
        <v>46</v>
      </c>
      <c r="F318">
        <v>5.85</v>
      </c>
      <c r="G318">
        <f t="shared" si="24"/>
        <v>7.6666666666666661</v>
      </c>
      <c r="H318">
        <v>1</v>
      </c>
    </row>
    <row r="319" spans="1:8" x14ac:dyDescent="0.35">
      <c r="A319">
        <v>441</v>
      </c>
      <c r="B319" s="6" t="s">
        <v>2952</v>
      </c>
      <c r="C319">
        <f>((F319*H319)+G319)*J1</f>
        <v>35.157500000000006</v>
      </c>
      <c r="D319">
        <v>32</v>
      </c>
      <c r="E319">
        <v>46</v>
      </c>
      <c r="F319">
        <v>8.9499999999999993</v>
      </c>
      <c r="G319">
        <f t="shared" si="24"/>
        <v>24.533333333333331</v>
      </c>
      <c r="H319">
        <v>1</v>
      </c>
    </row>
    <row r="320" spans="1:8" x14ac:dyDescent="0.35">
      <c r="A320">
        <v>442</v>
      </c>
      <c r="B320" s="6" t="s">
        <v>4370</v>
      </c>
      <c r="C320">
        <f>((F320*H320)+G320)*J1</f>
        <v>9.0825000000000014</v>
      </c>
      <c r="D320">
        <v>0</v>
      </c>
      <c r="E320">
        <v>46</v>
      </c>
      <c r="F320">
        <v>8.65</v>
      </c>
      <c r="G320">
        <f t="shared" si="24"/>
        <v>0</v>
      </c>
      <c r="H320">
        <v>1</v>
      </c>
    </row>
    <row r="321" spans="1:8" x14ac:dyDescent="0.35">
      <c r="A321">
        <v>443</v>
      </c>
      <c r="B321" s="6" t="s">
        <v>1063</v>
      </c>
      <c r="C321">
        <f>((F321*H321)+G321)*J1</f>
        <v>5.0750000000000002</v>
      </c>
      <c r="D321">
        <v>5</v>
      </c>
      <c r="E321">
        <v>46</v>
      </c>
      <c r="F321">
        <v>1</v>
      </c>
      <c r="G321">
        <f t="shared" si="24"/>
        <v>3.833333333333333</v>
      </c>
      <c r="H321">
        <v>1</v>
      </c>
    </row>
    <row r="322" spans="1:8" x14ac:dyDescent="0.35">
      <c r="A322">
        <v>444</v>
      </c>
      <c r="C322">
        <f t="shared" ref="C322:C341" si="27">((F322*H322)+G322)*J319</f>
        <v>0</v>
      </c>
      <c r="D322">
        <v>0</v>
      </c>
      <c r="E322">
        <v>46</v>
      </c>
      <c r="F322">
        <v>0</v>
      </c>
      <c r="G322">
        <f t="shared" si="24"/>
        <v>0</v>
      </c>
      <c r="H322">
        <v>1</v>
      </c>
    </row>
    <row r="323" spans="1:8" x14ac:dyDescent="0.35">
      <c r="A323">
        <v>445</v>
      </c>
      <c r="C323">
        <f t="shared" si="27"/>
        <v>0</v>
      </c>
      <c r="D323">
        <v>0</v>
      </c>
      <c r="E323">
        <v>46</v>
      </c>
      <c r="F323">
        <v>0</v>
      </c>
      <c r="G323">
        <f t="shared" si="24"/>
        <v>0</v>
      </c>
      <c r="H323">
        <v>1</v>
      </c>
    </row>
    <row r="324" spans="1:8" ht="18.5" x14ac:dyDescent="0.45">
      <c r="B324" s="157" t="s">
        <v>167</v>
      </c>
    </row>
    <row r="325" spans="1:8" ht="61.15" customHeight="1" x14ac:dyDescent="0.35">
      <c r="A325">
        <v>470</v>
      </c>
      <c r="B325" s="166" t="s">
        <v>4553</v>
      </c>
      <c r="C325">
        <f>((F325*H325)+G325)*J1</f>
        <v>245.17500000000001</v>
      </c>
      <c r="D325">
        <v>75</v>
      </c>
      <c r="E325">
        <v>46</v>
      </c>
      <c r="F325">
        <v>176</v>
      </c>
      <c r="G325">
        <f t="shared" ref="G325:G331" si="28">(D325/60)*E325</f>
        <v>57.5</v>
      </c>
      <c r="H325">
        <v>1</v>
      </c>
    </row>
    <row r="326" spans="1:8" ht="29" x14ac:dyDescent="0.35">
      <c r="A326">
        <v>471</v>
      </c>
      <c r="B326" s="6" t="s">
        <v>917</v>
      </c>
      <c r="C326">
        <f>((F326*H326)+G326)*J1</f>
        <v>144.9</v>
      </c>
      <c r="D326">
        <v>60</v>
      </c>
      <c r="E326">
        <v>46</v>
      </c>
      <c r="F326">
        <v>92</v>
      </c>
      <c r="G326">
        <f t="shared" si="28"/>
        <v>46</v>
      </c>
      <c r="H326">
        <v>1</v>
      </c>
    </row>
    <row r="327" spans="1:8" ht="29" x14ac:dyDescent="0.35">
      <c r="A327">
        <v>472</v>
      </c>
      <c r="B327" s="6" t="s">
        <v>916</v>
      </c>
      <c r="C327">
        <f>((F327*H327)+G327)*J1</f>
        <v>179.55</v>
      </c>
      <c r="D327">
        <v>60</v>
      </c>
      <c r="E327">
        <v>46</v>
      </c>
      <c r="F327">
        <v>125</v>
      </c>
      <c r="G327">
        <f t="shared" si="28"/>
        <v>46</v>
      </c>
      <c r="H327">
        <v>1</v>
      </c>
    </row>
    <row r="328" spans="1:8" ht="29" x14ac:dyDescent="0.35">
      <c r="A328">
        <v>473</v>
      </c>
      <c r="B328" s="6" t="s">
        <v>918</v>
      </c>
      <c r="C328">
        <f>((F328*H328)+G328)*J1</f>
        <v>154.35</v>
      </c>
      <c r="D328">
        <v>120</v>
      </c>
      <c r="E328">
        <v>46</v>
      </c>
      <c r="F328">
        <v>55</v>
      </c>
      <c r="G328">
        <f t="shared" si="28"/>
        <v>92</v>
      </c>
      <c r="H328">
        <v>1</v>
      </c>
    </row>
    <row r="329" spans="1:8" ht="29" x14ac:dyDescent="0.35">
      <c r="A329">
        <v>474</v>
      </c>
      <c r="B329" s="6" t="s">
        <v>708</v>
      </c>
      <c r="C329">
        <f>((F329*H329)+G329)*J1</f>
        <v>83.475000000000009</v>
      </c>
      <c r="D329">
        <v>45</v>
      </c>
      <c r="E329">
        <v>46</v>
      </c>
      <c r="F329">
        <v>45</v>
      </c>
      <c r="G329">
        <f t="shared" si="28"/>
        <v>34.5</v>
      </c>
      <c r="H329">
        <v>1</v>
      </c>
    </row>
    <row r="330" spans="1:8" ht="43.15" customHeight="1" x14ac:dyDescent="0.35">
      <c r="A330">
        <v>475</v>
      </c>
      <c r="B330" s="159" t="s">
        <v>4689</v>
      </c>
      <c r="C330">
        <f>((F330*H330)+G330)*J1</f>
        <v>213.52800000000002</v>
      </c>
      <c r="D330">
        <v>90</v>
      </c>
      <c r="E330">
        <v>46</v>
      </c>
      <c r="F330">
        <v>134.36000000000001</v>
      </c>
      <c r="G330">
        <f t="shared" si="28"/>
        <v>69</v>
      </c>
      <c r="H330">
        <v>1</v>
      </c>
    </row>
    <row r="331" spans="1:8" x14ac:dyDescent="0.35">
      <c r="A331">
        <v>476</v>
      </c>
      <c r="B331" s="6"/>
      <c r="C331" s="73">
        <f>((F331*H331)+G331)*J1</f>
        <v>0</v>
      </c>
      <c r="D331">
        <v>0</v>
      </c>
      <c r="E331">
        <v>46</v>
      </c>
      <c r="F331">
        <v>0</v>
      </c>
      <c r="G331">
        <f t="shared" si="28"/>
        <v>0</v>
      </c>
      <c r="H331">
        <v>1</v>
      </c>
    </row>
    <row r="332" spans="1:8" x14ac:dyDescent="0.35">
      <c r="A332">
        <v>477</v>
      </c>
      <c r="C332">
        <f>((F332*H332)+G332)*J1</f>
        <v>0</v>
      </c>
      <c r="D332">
        <v>0</v>
      </c>
      <c r="E332">
        <v>56</v>
      </c>
      <c r="F332">
        <v>0</v>
      </c>
      <c r="G332">
        <f t="shared" si="24"/>
        <v>0</v>
      </c>
      <c r="H332">
        <v>1</v>
      </c>
    </row>
    <row r="333" spans="1:8" ht="58" x14ac:dyDescent="0.35">
      <c r="A333">
        <v>478</v>
      </c>
      <c r="B333" s="6" t="s">
        <v>4687</v>
      </c>
      <c r="C333">
        <f>((F333*H333)+G333)*J1</f>
        <v>249.55000000000004</v>
      </c>
      <c r="D333">
        <v>280</v>
      </c>
      <c r="E333">
        <v>46</v>
      </c>
      <c r="F333">
        <v>23</v>
      </c>
      <c r="G333">
        <f t="shared" si="24"/>
        <v>214.66666666666669</v>
      </c>
      <c r="H333">
        <v>1</v>
      </c>
    </row>
    <row r="334" spans="1:8" x14ac:dyDescent="0.35">
      <c r="A334">
        <v>479</v>
      </c>
      <c r="B334" s="6" t="s">
        <v>3556</v>
      </c>
      <c r="C334">
        <f>((F334*H334)+G334)*J1</f>
        <v>25.200000000000003</v>
      </c>
      <c r="D334">
        <v>30</v>
      </c>
      <c r="E334">
        <v>46</v>
      </c>
      <c r="F334">
        <v>1</v>
      </c>
      <c r="G334">
        <f t="shared" si="24"/>
        <v>23</v>
      </c>
      <c r="H334">
        <v>1</v>
      </c>
    </row>
    <row r="335" spans="1:8" x14ac:dyDescent="0.35">
      <c r="A335">
        <v>480</v>
      </c>
      <c r="B335" s="6" t="s">
        <v>3557</v>
      </c>
      <c r="C335">
        <f>((F335*H335)+G335)*J1</f>
        <v>97.65</v>
      </c>
      <c r="D335">
        <v>120</v>
      </c>
      <c r="E335">
        <v>46</v>
      </c>
      <c r="F335">
        <v>1</v>
      </c>
      <c r="G335">
        <f t="shared" si="24"/>
        <v>92</v>
      </c>
      <c r="H335">
        <v>1</v>
      </c>
    </row>
    <row r="336" spans="1:8" x14ac:dyDescent="0.35">
      <c r="A336">
        <v>481</v>
      </c>
      <c r="C336">
        <f>((F336*H336)+G336)*J1</f>
        <v>0</v>
      </c>
      <c r="E336">
        <v>46</v>
      </c>
      <c r="G336">
        <f t="shared" si="24"/>
        <v>0</v>
      </c>
      <c r="H336">
        <v>1</v>
      </c>
    </row>
    <row r="337" spans="1:8" x14ac:dyDescent="0.35">
      <c r="A337">
        <v>482</v>
      </c>
      <c r="C337">
        <f>((F337*H337)+G337)*J1</f>
        <v>0</v>
      </c>
      <c r="E337">
        <v>46</v>
      </c>
      <c r="G337">
        <f t="shared" si="24"/>
        <v>0</v>
      </c>
      <c r="H337">
        <v>1</v>
      </c>
    </row>
    <row r="338" spans="1:8" x14ac:dyDescent="0.35">
      <c r="A338">
        <v>483</v>
      </c>
      <c r="B338" s="6" t="s">
        <v>1034</v>
      </c>
      <c r="C338">
        <f>((F338*H338)+G338)*J1</f>
        <v>823.2</v>
      </c>
      <c r="D338">
        <v>1020</v>
      </c>
      <c r="E338">
        <v>46</v>
      </c>
      <c r="F338">
        <v>2</v>
      </c>
      <c r="G338">
        <f t="shared" si="24"/>
        <v>782</v>
      </c>
      <c r="H338">
        <v>1</v>
      </c>
    </row>
    <row r="339" spans="1:8" ht="29" x14ac:dyDescent="0.35">
      <c r="A339">
        <v>484</v>
      </c>
      <c r="B339" s="6" t="s">
        <v>403</v>
      </c>
      <c r="C339">
        <f>((F339*H339)+G339)*J1</f>
        <v>131.19155000000001</v>
      </c>
      <c r="D339">
        <v>84.71</v>
      </c>
      <c r="E339">
        <v>46</v>
      </c>
      <c r="F339">
        <v>60</v>
      </c>
      <c r="G339">
        <f t="shared" ref="G339:G374" si="29">(D339/60)*E339</f>
        <v>64.944333333333333</v>
      </c>
      <c r="H339">
        <v>1</v>
      </c>
    </row>
    <row r="340" spans="1:8" x14ac:dyDescent="0.35">
      <c r="A340">
        <v>485</v>
      </c>
      <c r="C340">
        <f>((F340*H340)+G340)*J1</f>
        <v>0</v>
      </c>
      <c r="D340">
        <v>0</v>
      </c>
      <c r="E340">
        <v>46</v>
      </c>
      <c r="F340">
        <v>0</v>
      </c>
      <c r="G340">
        <f t="shared" si="29"/>
        <v>0</v>
      </c>
      <c r="H340">
        <v>1</v>
      </c>
    </row>
    <row r="341" spans="1:8" x14ac:dyDescent="0.35">
      <c r="A341">
        <v>486</v>
      </c>
      <c r="C341">
        <f t="shared" si="27"/>
        <v>0</v>
      </c>
      <c r="D341">
        <v>0</v>
      </c>
      <c r="E341">
        <v>46</v>
      </c>
      <c r="F341">
        <v>0</v>
      </c>
      <c r="G341">
        <f t="shared" si="29"/>
        <v>0</v>
      </c>
      <c r="H341">
        <v>1</v>
      </c>
    </row>
    <row r="342" spans="1:8" ht="18.5" x14ac:dyDescent="0.45">
      <c r="B342" s="157" t="s">
        <v>4550</v>
      </c>
    </row>
    <row r="343" spans="1:8" ht="29" x14ac:dyDescent="0.35">
      <c r="A343">
        <v>500</v>
      </c>
      <c r="B343" s="6" t="s">
        <v>4378</v>
      </c>
      <c r="C343" s="73">
        <f>((F343*H343)+G343)*J1</f>
        <v>387.45</v>
      </c>
      <c r="D343">
        <v>480</v>
      </c>
      <c r="E343">
        <v>46</v>
      </c>
      <c r="F343">
        <v>1</v>
      </c>
      <c r="G343">
        <f t="shared" ref="G343:G345" si="30">(D343/60)*E343</f>
        <v>368</v>
      </c>
      <c r="H343">
        <v>1</v>
      </c>
    </row>
    <row r="344" spans="1:8" ht="29" x14ac:dyDescent="0.35">
      <c r="A344">
        <v>501</v>
      </c>
      <c r="B344" s="6" t="s">
        <v>4690</v>
      </c>
      <c r="C344" s="73">
        <f>((F344*H344)+G344)*J1</f>
        <v>19.739999999999998</v>
      </c>
      <c r="D344">
        <v>18</v>
      </c>
      <c r="E344">
        <v>46</v>
      </c>
      <c r="F344">
        <v>5</v>
      </c>
      <c r="G344">
        <f t="shared" si="30"/>
        <v>13.799999999999999</v>
      </c>
      <c r="H344">
        <v>1</v>
      </c>
    </row>
    <row r="345" spans="1:8" x14ac:dyDescent="0.35">
      <c r="A345">
        <v>502</v>
      </c>
      <c r="B345" t="s">
        <v>707</v>
      </c>
      <c r="C345" s="73">
        <f>((F345*H345)+G345)*J1</f>
        <v>139.125</v>
      </c>
      <c r="D345">
        <v>45</v>
      </c>
      <c r="E345">
        <v>46</v>
      </c>
      <c r="F345">
        <v>98</v>
      </c>
      <c r="G345">
        <f t="shared" si="30"/>
        <v>34.5</v>
      </c>
      <c r="H345">
        <v>1</v>
      </c>
    </row>
    <row r="346" spans="1:8" x14ac:dyDescent="0.35">
      <c r="A346">
        <v>503</v>
      </c>
      <c r="C346">
        <f>((F346*H346)+G346)*J1</f>
        <v>0</v>
      </c>
      <c r="D346">
        <v>0</v>
      </c>
      <c r="E346">
        <v>46</v>
      </c>
      <c r="F346">
        <v>0</v>
      </c>
      <c r="G346">
        <f t="shared" si="29"/>
        <v>0</v>
      </c>
      <c r="H346">
        <v>1</v>
      </c>
    </row>
    <row r="347" spans="1:8" x14ac:dyDescent="0.35">
      <c r="A347">
        <v>504</v>
      </c>
      <c r="C347">
        <f>((F347*H347)+G347)*J1</f>
        <v>0</v>
      </c>
      <c r="D347">
        <v>0</v>
      </c>
      <c r="E347">
        <v>46</v>
      </c>
      <c r="F347">
        <v>0</v>
      </c>
      <c r="G347">
        <f t="shared" si="29"/>
        <v>0</v>
      </c>
      <c r="H347">
        <v>1</v>
      </c>
    </row>
    <row r="348" spans="1:8" x14ac:dyDescent="0.35">
      <c r="A348">
        <v>505</v>
      </c>
      <c r="C348">
        <f>((F348*H348)+G348)*J1</f>
        <v>0</v>
      </c>
      <c r="D348">
        <v>0</v>
      </c>
      <c r="E348">
        <v>46</v>
      </c>
      <c r="F348">
        <v>0</v>
      </c>
      <c r="G348">
        <f t="shared" si="29"/>
        <v>0</v>
      </c>
      <c r="H348">
        <v>1</v>
      </c>
    </row>
    <row r="349" spans="1:8" x14ac:dyDescent="0.35">
      <c r="A349">
        <v>506</v>
      </c>
      <c r="C349">
        <f>((F349*H349)+G349)*J1</f>
        <v>0</v>
      </c>
      <c r="D349">
        <v>0</v>
      </c>
      <c r="E349">
        <v>46</v>
      </c>
      <c r="F349">
        <v>0</v>
      </c>
      <c r="G349">
        <f t="shared" si="29"/>
        <v>0</v>
      </c>
      <c r="H349">
        <v>1</v>
      </c>
    </row>
    <row r="350" spans="1:8" x14ac:dyDescent="0.35">
      <c r="A350">
        <v>507</v>
      </c>
      <c r="C350">
        <f>((F350*H350)+G350)*J1</f>
        <v>0</v>
      </c>
      <c r="D350">
        <v>0</v>
      </c>
      <c r="E350">
        <v>46</v>
      </c>
      <c r="F350">
        <v>0</v>
      </c>
      <c r="G350">
        <f t="shared" si="29"/>
        <v>0</v>
      </c>
      <c r="H350">
        <v>1</v>
      </c>
    </row>
    <row r="351" spans="1:8" x14ac:dyDescent="0.35">
      <c r="A351">
        <v>508</v>
      </c>
      <c r="C351">
        <f>((F351*H351)+G351)*J1</f>
        <v>0</v>
      </c>
      <c r="D351">
        <v>0</v>
      </c>
      <c r="E351">
        <v>46</v>
      </c>
      <c r="F351">
        <v>0</v>
      </c>
      <c r="G351">
        <f t="shared" si="29"/>
        <v>0</v>
      </c>
      <c r="H351">
        <v>1</v>
      </c>
    </row>
    <row r="352" spans="1:8" x14ac:dyDescent="0.35">
      <c r="A352">
        <v>509</v>
      </c>
      <c r="C352">
        <f>((F352*H352)+G352)*J1</f>
        <v>0</v>
      </c>
      <c r="D352">
        <v>0</v>
      </c>
      <c r="E352">
        <v>46</v>
      </c>
      <c r="F352">
        <v>0</v>
      </c>
      <c r="G352">
        <f t="shared" si="29"/>
        <v>0</v>
      </c>
      <c r="H352">
        <v>1</v>
      </c>
    </row>
    <row r="353" spans="1:8" x14ac:dyDescent="0.35">
      <c r="A353">
        <v>510</v>
      </c>
      <c r="C353">
        <f>((F353*H353)+G353)*J1</f>
        <v>0</v>
      </c>
      <c r="D353">
        <v>0</v>
      </c>
      <c r="E353">
        <v>46</v>
      </c>
      <c r="F353">
        <v>0</v>
      </c>
      <c r="G353">
        <f t="shared" si="29"/>
        <v>0</v>
      </c>
      <c r="H353">
        <v>1</v>
      </c>
    </row>
    <row r="354" spans="1:8" x14ac:dyDescent="0.35">
      <c r="A354">
        <v>511</v>
      </c>
      <c r="C354">
        <f>((F354*H354)+G354)*J1</f>
        <v>0</v>
      </c>
      <c r="D354">
        <v>0</v>
      </c>
      <c r="E354">
        <v>46</v>
      </c>
      <c r="F354">
        <v>0</v>
      </c>
      <c r="G354">
        <f t="shared" si="29"/>
        <v>0</v>
      </c>
      <c r="H354">
        <v>1</v>
      </c>
    </row>
    <row r="355" spans="1:8" ht="18.5" x14ac:dyDescent="0.45">
      <c r="B355" s="157" t="s">
        <v>4551</v>
      </c>
    </row>
    <row r="356" spans="1:8" ht="27.4" customHeight="1" x14ac:dyDescent="0.35">
      <c r="A356">
        <v>520</v>
      </c>
      <c r="B356" s="159" t="s">
        <v>4592</v>
      </c>
      <c r="C356">
        <f>((F356*H356)+G356)*J1</f>
        <v>49.35</v>
      </c>
      <c r="D356">
        <v>60</v>
      </c>
      <c r="E356">
        <v>46</v>
      </c>
      <c r="F356">
        <v>1</v>
      </c>
      <c r="G356">
        <f t="shared" si="29"/>
        <v>46</v>
      </c>
      <c r="H356">
        <v>1</v>
      </c>
    </row>
    <row r="357" spans="1:8" ht="29.25" customHeight="1" x14ac:dyDescent="0.35">
      <c r="A357">
        <v>521</v>
      </c>
      <c r="B357" s="159" t="s">
        <v>4597</v>
      </c>
      <c r="C357">
        <f>((F357*H357)+G357)*J1</f>
        <v>123.9</v>
      </c>
      <c r="D357">
        <v>60</v>
      </c>
      <c r="E357">
        <v>46</v>
      </c>
      <c r="F357">
        <v>72</v>
      </c>
      <c r="G357">
        <f t="shared" si="29"/>
        <v>46</v>
      </c>
      <c r="H357">
        <v>1</v>
      </c>
    </row>
    <row r="358" spans="1:8" ht="29" x14ac:dyDescent="0.35">
      <c r="A358">
        <v>522</v>
      </c>
      <c r="B358" s="6" t="s">
        <v>4588</v>
      </c>
      <c r="C358">
        <f>((F358*H358)+G358)*J1</f>
        <v>109.2</v>
      </c>
      <c r="D358">
        <v>60</v>
      </c>
      <c r="E358">
        <v>46</v>
      </c>
      <c r="F358">
        <v>58</v>
      </c>
      <c r="G358" s="73">
        <f t="shared" si="29"/>
        <v>46</v>
      </c>
      <c r="H358">
        <v>1</v>
      </c>
    </row>
    <row r="359" spans="1:8" x14ac:dyDescent="0.35">
      <c r="A359">
        <v>523</v>
      </c>
      <c r="B359" t="s">
        <v>4589</v>
      </c>
      <c r="C359">
        <f>((F359*H359)+G359)*J1</f>
        <v>75.600000000000009</v>
      </c>
      <c r="D359">
        <v>45</v>
      </c>
      <c r="E359">
        <v>46</v>
      </c>
      <c r="F359">
        <v>37.5</v>
      </c>
      <c r="G359" s="73">
        <f t="shared" si="29"/>
        <v>34.5</v>
      </c>
      <c r="H359">
        <v>1</v>
      </c>
    </row>
    <row r="360" spans="1:8" x14ac:dyDescent="0.35">
      <c r="A360">
        <v>524</v>
      </c>
      <c r="B360" t="s">
        <v>4590</v>
      </c>
      <c r="C360">
        <f>((F360*H360)+G360)*J1</f>
        <v>72.45</v>
      </c>
      <c r="D360">
        <v>60</v>
      </c>
      <c r="E360">
        <v>45</v>
      </c>
      <c r="F360">
        <v>24</v>
      </c>
      <c r="G360">
        <f t="shared" si="29"/>
        <v>45</v>
      </c>
      <c r="H360">
        <v>1</v>
      </c>
    </row>
    <row r="361" spans="1:8" ht="29" x14ac:dyDescent="0.35">
      <c r="A361">
        <v>525</v>
      </c>
      <c r="B361" s="6" t="s">
        <v>4591</v>
      </c>
      <c r="C361">
        <f>((F361*H361)+G361)*J1</f>
        <v>498.22500000000002</v>
      </c>
      <c r="D361">
        <v>570</v>
      </c>
      <c r="E361">
        <v>45</v>
      </c>
      <c r="F361">
        <v>47</v>
      </c>
      <c r="G361">
        <f t="shared" si="29"/>
        <v>427.5</v>
      </c>
      <c r="H361">
        <v>1</v>
      </c>
    </row>
    <row r="362" spans="1:8" x14ac:dyDescent="0.35">
      <c r="A362">
        <v>526</v>
      </c>
      <c r="B362" s="6" t="s">
        <v>454</v>
      </c>
      <c r="C362">
        <f>((F362*H362)+G362)*J1</f>
        <v>30.625000000000004</v>
      </c>
      <c r="D362">
        <v>25</v>
      </c>
      <c r="E362">
        <v>46</v>
      </c>
      <c r="F362">
        <v>10</v>
      </c>
      <c r="G362" s="73">
        <f t="shared" si="29"/>
        <v>19.166666666666668</v>
      </c>
      <c r="H362">
        <v>1</v>
      </c>
    </row>
    <row r="363" spans="1:8" x14ac:dyDescent="0.35">
      <c r="A363">
        <v>527</v>
      </c>
      <c r="C363">
        <f>((F363*H363)+G363)*J1</f>
        <v>0</v>
      </c>
      <c r="D363">
        <v>0</v>
      </c>
      <c r="E363">
        <v>46</v>
      </c>
      <c r="F363">
        <v>0</v>
      </c>
      <c r="G363" s="73">
        <f t="shared" si="29"/>
        <v>0</v>
      </c>
      <c r="H363">
        <v>1</v>
      </c>
    </row>
    <row r="364" spans="1:8" ht="29" x14ac:dyDescent="0.35">
      <c r="A364">
        <v>528</v>
      </c>
      <c r="B364" s="74" t="s">
        <v>4595</v>
      </c>
      <c r="C364">
        <f>((F364*H364)+G364)*J1</f>
        <v>44.52</v>
      </c>
      <c r="D364">
        <v>25</v>
      </c>
      <c r="E364">
        <v>45</v>
      </c>
      <c r="F364">
        <v>23.65</v>
      </c>
      <c r="G364">
        <f t="shared" si="29"/>
        <v>18.75</v>
      </c>
      <c r="H364">
        <v>1</v>
      </c>
    </row>
    <row r="365" spans="1:8" ht="45.75" customHeight="1" x14ac:dyDescent="0.35">
      <c r="A365">
        <v>529</v>
      </c>
      <c r="B365" s="159" t="s">
        <v>4594</v>
      </c>
      <c r="C365">
        <f>((F365*H365)+G365)*J1</f>
        <v>153.30000000000001</v>
      </c>
      <c r="D365">
        <v>30</v>
      </c>
      <c r="E365">
        <v>46</v>
      </c>
      <c r="F365">
        <v>123</v>
      </c>
      <c r="G365">
        <f t="shared" si="29"/>
        <v>23</v>
      </c>
      <c r="H365">
        <v>1</v>
      </c>
    </row>
    <row r="366" spans="1:8" ht="25.5" customHeight="1" x14ac:dyDescent="0.35">
      <c r="A366">
        <v>530</v>
      </c>
      <c r="B366" s="159" t="s">
        <v>4593</v>
      </c>
      <c r="C366">
        <f>((F366*H366)+G366)*J1</f>
        <v>75.600000000000009</v>
      </c>
      <c r="D366">
        <v>30</v>
      </c>
      <c r="E366">
        <v>46</v>
      </c>
      <c r="F366">
        <v>49</v>
      </c>
      <c r="G366">
        <f t="shared" si="29"/>
        <v>23</v>
      </c>
      <c r="H366">
        <v>1</v>
      </c>
    </row>
    <row r="367" spans="1:8" x14ac:dyDescent="0.35">
      <c r="A367">
        <v>531</v>
      </c>
      <c r="C367">
        <f>((F367*H367)+G367)*J1</f>
        <v>0</v>
      </c>
      <c r="G367">
        <f t="shared" si="29"/>
        <v>0</v>
      </c>
      <c r="H367">
        <v>1</v>
      </c>
    </row>
    <row r="368" spans="1:8" ht="27.75" customHeight="1" x14ac:dyDescent="0.35">
      <c r="A368">
        <v>532</v>
      </c>
      <c r="B368" s="159" t="s">
        <v>4596</v>
      </c>
      <c r="C368">
        <f>((F368*H368)+G368)*J1</f>
        <v>621.6</v>
      </c>
      <c r="D368">
        <v>90</v>
      </c>
      <c r="E368">
        <v>46</v>
      </c>
      <c r="F368">
        <v>523</v>
      </c>
      <c r="G368">
        <f t="shared" si="29"/>
        <v>69</v>
      </c>
      <c r="H368">
        <v>1</v>
      </c>
    </row>
    <row r="369" spans="1:8" ht="28.9" customHeight="1" x14ac:dyDescent="0.35">
      <c r="A369">
        <v>533</v>
      </c>
      <c r="B369" s="159" t="s">
        <v>4598</v>
      </c>
      <c r="C369">
        <f>((F369*H369)+G369)*J1</f>
        <v>701.4</v>
      </c>
      <c r="D369">
        <v>90</v>
      </c>
      <c r="E369">
        <v>46</v>
      </c>
      <c r="F369">
        <v>599</v>
      </c>
      <c r="G369">
        <f t="shared" si="29"/>
        <v>69</v>
      </c>
      <c r="H369">
        <v>1</v>
      </c>
    </row>
    <row r="370" spans="1:8" x14ac:dyDescent="0.35">
      <c r="A370">
        <v>534</v>
      </c>
      <c r="C370">
        <f>((F370*H370)+G370)*J1</f>
        <v>0</v>
      </c>
      <c r="D370">
        <v>0</v>
      </c>
      <c r="E370">
        <v>46</v>
      </c>
      <c r="F370">
        <v>0</v>
      </c>
      <c r="G370">
        <f t="shared" si="29"/>
        <v>0</v>
      </c>
      <c r="H370">
        <v>1</v>
      </c>
    </row>
    <row r="371" spans="1:8" x14ac:dyDescent="0.35">
      <c r="A371">
        <v>535</v>
      </c>
      <c r="C371">
        <f>((F371*H371)+G371)*J1</f>
        <v>0</v>
      </c>
      <c r="D371">
        <v>0</v>
      </c>
      <c r="E371">
        <v>46</v>
      </c>
      <c r="F371">
        <v>0</v>
      </c>
      <c r="G371">
        <f t="shared" si="29"/>
        <v>0</v>
      </c>
      <c r="H371">
        <v>1</v>
      </c>
    </row>
    <row r="372" spans="1:8" ht="29" x14ac:dyDescent="0.35">
      <c r="A372">
        <v>536</v>
      </c>
      <c r="B372" s="159" t="s">
        <v>4599</v>
      </c>
      <c r="C372">
        <f>((F372*H372)+G372)*J1</f>
        <v>535.5</v>
      </c>
      <c r="D372">
        <v>0</v>
      </c>
      <c r="E372">
        <v>46</v>
      </c>
      <c r="F372">
        <v>510</v>
      </c>
      <c r="G372">
        <f t="shared" si="29"/>
        <v>0</v>
      </c>
      <c r="H372">
        <v>1</v>
      </c>
    </row>
    <row r="373" spans="1:8" x14ac:dyDescent="0.35">
      <c r="A373">
        <v>537</v>
      </c>
      <c r="B373" s="159" t="s">
        <v>4600</v>
      </c>
      <c r="C373">
        <f>((F373*H373)+G373)*J1</f>
        <v>242.55</v>
      </c>
      <c r="D373">
        <v>0</v>
      </c>
      <c r="E373">
        <v>46</v>
      </c>
      <c r="F373">
        <v>231</v>
      </c>
      <c r="G373">
        <f t="shared" si="29"/>
        <v>0</v>
      </c>
      <c r="H373">
        <v>1</v>
      </c>
    </row>
    <row r="374" spans="1:8" ht="27.4" customHeight="1" x14ac:dyDescent="0.35">
      <c r="A374">
        <v>538</v>
      </c>
      <c r="B374" s="159" t="s">
        <v>4601</v>
      </c>
      <c r="C374">
        <f>((F374*H374)+G374)*J1</f>
        <v>392.7</v>
      </c>
      <c r="D374">
        <v>0</v>
      </c>
      <c r="E374">
        <v>46</v>
      </c>
      <c r="F374">
        <v>374</v>
      </c>
      <c r="G374">
        <f t="shared" si="29"/>
        <v>0</v>
      </c>
      <c r="H374">
        <v>1</v>
      </c>
    </row>
    <row r="375" spans="1:8" ht="28.5" customHeight="1" x14ac:dyDescent="0.35">
      <c r="A375">
        <v>539</v>
      </c>
      <c r="B375" s="159" t="s">
        <v>4602</v>
      </c>
      <c r="C375">
        <f>((F375*H375)+G375)*J1</f>
        <v>194.25</v>
      </c>
      <c r="D375">
        <v>240</v>
      </c>
      <c r="E375">
        <v>46</v>
      </c>
      <c r="F375">
        <v>1</v>
      </c>
      <c r="G375">
        <f t="shared" ref="G375:G388" si="31">(D375/60)*E375</f>
        <v>184</v>
      </c>
      <c r="H375">
        <v>1</v>
      </c>
    </row>
    <row r="376" spans="1:8" x14ac:dyDescent="0.35">
      <c r="A376">
        <v>540</v>
      </c>
      <c r="C376">
        <f>((F376*H376)+G376)*J1</f>
        <v>0</v>
      </c>
      <c r="D376">
        <v>0</v>
      </c>
      <c r="E376">
        <v>46</v>
      </c>
      <c r="F376">
        <v>0</v>
      </c>
      <c r="G376">
        <f t="shared" si="31"/>
        <v>0</v>
      </c>
      <c r="H376">
        <v>1</v>
      </c>
    </row>
    <row r="377" spans="1:8" x14ac:dyDescent="0.35">
      <c r="A377">
        <v>541</v>
      </c>
      <c r="C377">
        <f>((F377*H377)+G377)*J1</f>
        <v>0</v>
      </c>
      <c r="D377">
        <v>0</v>
      </c>
      <c r="E377">
        <v>46</v>
      </c>
      <c r="F377">
        <v>0</v>
      </c>
      <c r="G377">
        <f t="shared" si="31"/>
        <v>0</v>
      </c>
      <c r="H377">
        <v>1</v>
      </c>
    </row>
    <row r="378" spans="1:8" x14ac:dyDescent="0.35">
      <c r="A378">
        <v>542</v>
      </c>
      <c r="C378">
        <f>((F378*H378)+G378)*J1</f>
        <v>0</v>
      </c>
      <c r="D378">
        <v>0</v>
      </c>
      <c r="E378">
        <v>46</v>
      </c>
      <c r="F378">
        <v>0</v>
      </c>
      <c r="G378">
        <f t="shared" si="31"/>
        <v>0</v>
      </c>
      <c r="H378">
        <v>1</v>
      </c>
    </row>
    <row r="379" spans="1:8" ht="18.5" x14ac:dyDescent="0.45">
      <c r="B379" s="158" t="s">
        <v>4552</v>
      </c>
    </row>
    <row r="380" spans="1:8" x14ac:dyDescent="0.35">
      <c r="A380">
        <v>600</v>
      </c>
      <c r="B380" t="s">
        <v>222</v>
      </c>
      <c r="C380">
        <f>((F380*H380)+G380)*J1</f>
        <v>154.35</v>
      </c>
      <c r="D380">
        <v>120</v>
      </c>
      <c r="E380">
        <v>46</v>
      </c>
      <c r="F380">
        <v>55</v>
      </c>
      <c r="G380">
        <f t="shared" ref="G380:G386" si="32">(D380/60)*E380</f>
        <v>92</v>
      </c>
      <c r="H380">
        <v>1</v>
      </c>
    </row>
    <row r="381" spans="1:8" x14ac:dyDescent="0.35">
      <c r="A381">
        <v>601</v>
      </c>
      <c r="B381" t="s">
        <v>1657</v>
      </c>
      <c r="C381">
        <f>((F381*H381)+G381)*J1</f>
        <v>106.05000000000001</v>
      </c>
      <c r="D381">
        <v>90</v>
      </c>
      <c r="E381">
        <v>46</v>
      </c>
      <c r="F381">
        <v>32</v>
      </c>
      <c r="G381">
        <f t="shared" si="32"/>
        <v>69</v>
      </c>
      <c r="H381">
        <v>1</v>
      </c>
    </row>
    <row r="382" spans="1:8" x14ac:dyDescent="0.35">
      <c r="A382">
        <v>602</v>
      </c>
      <c r="B382" t="s">
        <v>528</v>
      </c>
      <c r="C382">
        <f>((F382*H382)+G382)*J1</f>
        <v>106.05000000000001</v>
      </c>
      <c r="D382">
        <v>90</v>
      </c>
      <c r="E382">
        <v>46</v>
      </c>
      <c r="F382">
        <v>32</v>
      </c>
      <c r="G382">
        <f t="shared" si="32"/>
        <v>69</v>
      </c>
      <c r="H382">
        <v>1</v>
      </c>
    </row>
    <row r="383" spans="1:8" x14ac:dyDescent="0.35">
      <c r="A383">
        <v>603</v>
      </c>
      <c r="B383" t="s">
        <v>4682</v>
      </c>
      <c r="C383">
        <f>((F383*H383)+G383)*J1</f>
        <v>140.70000000000002</v>
      </c>
      <c r="D383">
        <v>90</v>
      </c>
      <c r="E383">
        <v>46</v>
      </c>
      <c r="F383">
        <v>65</v>
      </c>
      <c r="G383">
        <f t="shared" si="32"/>
        <v>69</v>
      </c>
      <c r="H383">
        <v>1</v>
      </c>
    </row>
    <row r="384" spans="1:8" ht="43.5" x14ac:dyDescent="0.35">
      <c r="A384">
        <v>604</v>
      </c>
      <c r="B384" s="6" t="s">
        <v>4371</v>
      </c>
      <c r="C384">
        <f>((F384*H384)+G384)*J1</f>
        <v>184.8</v>
      </c>
      <c r="D384">
        <v>180</v>
      </c>
      <c r="E384">
        <v>46</v>
      </c>
      <c r="F384">
        <v>38</v>
      </c>
      <c r="G384">
        <f t="shared" si="32"/>
        <v>138</v>
      </c>
      <c r="H384">
        <v>1</v>
      </c>
    </row>
    <row r="385" spans="1:8" x14ac:dyDescent="0.35">
      <c r="A385">
        <v>605</v>
      </c>
      <c r="B385" t="s">
        <v>2953</v>
      </c>
      <c r="C385">
        <f>((F385*H385)+G385)*J1</f>
        <v>164.85</v>
      </c>
      <c r="D385">
        <v>120</v>
      </c>
      <c r="E385">
        <v>46</v>
      </c>
      <c r="F385">
        <v>65</v>
      </c>
      <c r="G385">
        <f t="shared" si="32"/>
        <v>92</v>
      </c>
      <c r="H385">
        <v>1</v>
      </c>
    </row>
    <row r="386" spans="1:8" x14ac:dyDescent="0.35">
      <c r="A386">
        <v>606</v>
      </c>
      <c r="B386" t="s">
        <v>3641</v>
      </c>
      <c r="C386">
        <f>((F386*H386)+G386)*J1</f>
        <v>48.825000000000003</v>
      </c>
      <c r="D386">
        <v>45</v>
      </c>
      <c r="E386">
        <v>46</v>
      </c>
      <c r="F386">
        <v>12</v>
      </c>
      <c r="G386">
        <f t="shared" si="32"/>
        <v>34.5</v>
      </c>
      <c r="H386">
        <v>1</v>
      </c>
    </row>
    <row r="387" spans="1:8" x14ac:dyDescent="0.35">
      <c r="A387">
        <v>607</v>
      </c>
      <c r="C387">
        <f>((F387*H387)+G387)*J1</f>
        <v>0</v>
      </c>
      <c r="D387">
        <v>0</v>
      </c>
      <c r="E387">
        <v>46</v>
      </c>
      <c r="F387">
        <v>0</v>
      </c>
      <c r="G387">
        <f t="shared" si="31"/>
        <v>0</v>
      </c>
      <c r="H387">
        <v>1</v>
      </c>
    </row>
    <row r="388" spans="1:8" x14ac:dyDescent="0.35">
      <c r="A388">
        <v>608</v>
      </c>
      <c r="C388">
        <f>((F388*H388)+G388)*J1</f>
        <v>0</v>
      </c>
      <c r="D388">
        <v>0</v>
      </c>
      <c r="E388">
        <v>46</v>
      </c>
      <c r="F388">
        <v>0</v>
      </c>
      <c r="G388">
        <f t="shared" si="31"/>
        <v>0</v>
      </c>
      <c r="H388">
        <v>1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657"/>
  <sheetViews>
    <sheetView workbookViewId="0">
      <pane ySplit="1" topLeftCell="A623" activePane="bottomLeft" state="frozen"/>
      <selection pane="bottomLeft" activeCell="A630" sqref="A630:XFD630"/>
    </sheetView>
  </sheetViews>
  <sheetFormatPr baseColWidth="10" defaultRowHeight="14.5" x14ac:dyDescent="0.35"/>
  <cols>
    <col min="1" max="1" width="16.36328125" customWidth="1"/>
    <col min="2" max="2" width="14" customWidth="1"/>
    <col min="6" max="6" width="21.6328125" customWidth="1"/>
    <col min="8" max="8" width="12.81640625" customWidth="1"/>
    <col min="9" max="9" width="13.26953125" customWidth="1"/>
    <col min="10" max="10" width="24.26953125" customWidth="1"/>
    <col min="11" max="11" width="18.26953125" customWidth="1"/>
    <col min="12" max="12" width="14" customWidth="1"/>
    <col min="13" max="13" width="21" customWidth="1"/>
    <col min="15" max="15" width="24" customWidth="1"/>
    <col min="16" max="16" width="18.26953125" customWidth="1"/>
    <col min="17" max="17" width="16.36328125" customWidth="1"/>
    <col min="19" max="19" width="18.90625" customWidth="1"/>
    <col min="20" max="20" width="11.08984375" customWidth="1"/>
  </cols>
  <sheetData>
    <row r="1" spans="1:24" x14ac:dyDescent="0.35">
      <c r="A1" s="17" t="s">
        <v>237</v>
      </c>
      <c r="B1" s="17" t="s">
        <v>27</v>
      </c>
      <c r="C1" s="17" t="s">
        <v>3</v>
      </c>
      <c r="D1" s="17" t="s">
        <v>4</v>
      </c>
      <c r="E1" s="17" t="s">
        <v>5</v>
      </c>
      <c r="F1" s="17" t="s">
        <v>6</v>
      </c>
      <c r="G1" s="17" t="s">
        <v>9</v>
      </c>
      <c r="H1" s="17" t="s">
        <v>7</v>
      </c>
      <c r="I1" s="17" t="s">
        <v>8</v>
      </c>
      <c r="J1" s="17" t="s">
        <v>10</v>
      </c>
      <c r="K1" s="68" t="s">
        <v>247</v>
      </c>
      <c r="L1" s="68" t="s">
        <v>248</v>
      </c>
      <c r="M1" s="68" t="s">
        <v>249</v>
      </c>
      <c r="N1" s="68" t="s">
        <v>250</v>
      </c>
      <c r="O1" s="68" t="s">
        <v>251</v>
      </c>
      <c r="P1" s="68" t="s">
        <v>252</v>
      </c>
      <c r="Q1" s="68" t="s">
        <v>248</v>
      </c>
      <c r="R1" s="68" t="s">
        <v>253</v>
      </c>
      <c r="S1" s="68" t="s">
        <v>249</v>
      </c>
      <c r="T1" s="68" t="s">
        <v>250</v>
      </c>
      <c r="U1" s="68" t="s">
        <v>28</v>
      </c>
      <c r="V1" s="68" t="s">
        <v>429</v>
      </c>
      <c r="W1" s="68" t="s">
        <v>37</v>
      </c>
      <c r="X1" s="68" t="s">
        <v>429</v>
      </c>
    </row>
    <row r="2" spans="1:24" x14ac:dyDescent="0.35">
      <c r="A2" t="s">
        <v>13</v>
      </c>
      <c r="B2" s="15" t="s">
        <v>296</v>
      </c>
      <c r="C2" s="15" t="s">
        <v>11</v>
      </c>
      <c r="D2" s="15" t="s">
        <v>297</v>
      </c>
      <c r="E2" s="15" t="s">
        <v>298</v>
      </c>
      <c r="F2" s="15" t="s">
        <v>299</v>
      </c>
      <c r="G2" s="15">
        <v>3500</v>
      </c>
      <c r="H2" s="15" t="s">
        <v>211</v>
      </c>
      <c r="I2" s="15" t="s">
        <v>300</v>
      </c>
      <c r="J2" s="16" t="s">
        <v>301</v>
      </c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4" x14ac:dyDescent="0.35">
      <c r="A3" s="15" t="s">
        <v>14</v>
      </c>
      <c r="B3" s="15" t="s">
        <v>344</v>
      </c>
      <c r="C3" s="15" t="s">
        <v>11</v>
      </c>
      <c r="D3" s="15"/>
      <c r="E3" s="15" t="s">
        <v>345</v>
      </c>
      <c r="F3" s="15" t="s">
        <v>346</v>
      </c>
      <c r="G3" s="15">
        <v>35360</v>
      </c>
      <c r="H3" s="15" t="s">
        <v>347</v>
      </c>
      <c r="I3" s="15" t="s">
        <v>348</v>
      </c>
      <c r="J3" s="16" t="s">
        <v>349</v>
      </c>
      <c r="K3" s="15"/>
      <c r="L3" s="15"/>
      <c r="M3" s="15"/>
      <c r="N3" s="15"/>
      <c r="O3" s="15"/>
      <c r="P3" s="15" t="s">
        <v>398</v>
      </c>
      <c r="Q3" s="15" t="s">
        <v>399</v>
      </c>
      <c r="R3" s="15" t="s">
        <v>400</v>
      </c>
      <c r="S3" s="15" t="s">
        <v>273</v>
      </c>
      <c r="T3" s="15"/>
      <c r="U3" s="15"/>
      <c r="V3" s="15"/>
      <c r="W3" s="15"/>
      <c r="X3" s="15"/>
    </row>
    <row r="4" spans="1:24" x14ac:dyDescent="0.35">
      <c r="A4" s="15" t="s">
        <v>15</v>
      </c>
      <c r="B4" s="15" t="s">
        <v>350</v>
      </c>
      <c r="C4" s="15" t="s">
        <v>12</v>
      </c>
      <c r="D4" s="15" t="s">
        <v>351</v>
      </c>
      <c r="E4" s="15" t="s">
        <v>352</v>
      </c>
      <c r="F4" s="15" t="s">
        <v>353</v>
      </c>
      <c r="G4" s="15">
        <v>35040</v>
      </c>
      <c r="H4" s="15" t="s">
        <v>211</v>
      </c>
      <c r="I4" s="15" t="s">
        <v>354</v>
      </c>
      <c r="J4" s="16" t="s">
        <v>531</v>
      </c>
      <c r="K4" s="15"/>
      <c r="L4" s="15"/>
      <c r="M4" s="15"/>
      <c r="N4" s="15"/>
      <c r="O4" s="15"/>
      <c r="P4" s="15"/>
      <c r="Q4" s="15" t="s">
        <v>401</v>
      </c>
      <c r="R4" s="15" t="s">
        <v>402</v>
      </c>
      <c r="S4" s="15" t="s">
        <v>273</v>
      </c>
      <c r="T4" s="15"/>
      <c r="U4" s="15"/>
      <c r="V4" s="15"/>
      <c r="W4" s="15"/>
      <c r="X4" s="15"/>
    </row>
    <row r="5" spans="1:24" x14ac:dyDescent="0.35">
      <c r="A5" s="15" t="s">
        <v>16</v>
      </c>
      <c r="B5" s="15" t="s">
        <v>199</v>
      </c>
      <c r="C5" s="15" t="s">
        <v>11</v>
      </c>
      <c r="D5" s="15" t="s">
        <v>200</v>
      </c>
      <c r="E5" s="15" t="s">
        <v>201</v>
      </c>
      <c r="F5" s="15" t="s">
        <v>203</v>
      </c>
      <c r="G5" s="15">
        <v>35400</v>
      </c>
      <c r="H5" s="15" t="s">
        <v>202</v>
      </c>
      <c r="I5" s="15" t="s">
        <v>204</v>
      </c>
      <c r="J5" s="16" t="s">
        <v>205</v>
      </c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x14ac:dyDescent="0.35">
      <c r="A6" s="15" t="s">
        <v>17</v>
      </c>
      <c r="B6" s="15"/>
      <c r="C6" s="15" t="s">
        <v>12</v>
      </c>
      <c r="D6" s="15" t="s">
        <v>206</v>
      </c>
      <c r="E6" s="15" t="s">
        <v>207</v>
      </c>
      <c r="F6" s="15" t="s">
        <v>570</v>
      </c>
      <c r="G6" s="15">
        <v>92500</v>
      </c>
      <c r="H6" s="15" t="s">
        <v>571</v>
      </c>
      <c r="I6" s="15"/>
      <c r="J6" s="15"/>
      <c r="K6" s="15" t="s">
        <v>387</v>
      </c>
      <c r="L6" s="15" t="s">
        <v>570</v>
      </c>
      <c r="M6" s="15" t="s">
        <v>572</v>
      </c>
      <c r="N6" s="15"/>
      <c r="O6" s="15"/>
      <c r="P6" s="15" t="s">
        <v>573</v>
      </c>
      <c r="Q6" s="15" t="s">
        <v>574</v>
      </c>
      <c r="R6" s="15"/>
      <c r="S6" s="15" t="s">
        <v>273</v>
      </c>
      <c r="T6" s="15"/>
    </row>
    <row r="7" spans="1:24" x14ac:dyDescent="0.35">
      <c r="A7" s="15" t="s">
        <v>18</v>
      </c>
      <c r="B7" s="15" t="s">
        <v>209</v>
      </c>
      <c r="C7" s="15" t="s">
        <v>11</v>
      </c>
      <c r="D7" s="15" t="s">
        <v>447</v>
      </c>
      <c r="E7" s="15" t="s">
        <v>446</v>
      </c>
      <c r="F7" s="15" t="s">
        <v>210</v>
      </c>
      <c r="G7" s="15">
        <v>35000</v>
      </c>
      <c r="H7" s="15" t="s">
        <v>211</v>
      </c>
      <c r="I7" s="15" t="s">
        <v>448</v>
      </c>
      <c r="J7" s="16" t="s">
        <v>449</v>
      </c>
      <c r="K7" s="15" t="s">
        <v>440</v>
      </c>
      <c r="L7" s="15" t="s">
        <v>441</v>
      </c>
      <c r="M7" s="15" t="s">
        <v>442</v>
      </c>
      <c r="N7" s="15" t="s">
        <v>530</v>
      </c>
      <c r="O7" s="15"/>
      <c r="P7" s="15" t="s">
        <v>443</v>
      </c>
      <c r="Q7" s="15" t="s">
        <v>450</v>
      </c>
      <c r="R7" s="15" t="s">
        <v>444</v>
      </c>
      <c r="S7" s="15" t="s">
        <v>273</v>
      </c>
      <c r="T7" s="15" t="s">
        <v>445</v>
      </c>
      <c r="U7" s="15"/>
      <c r="V7" s="15"/>
      <c r="W7" s="15"/>
      <c r="X7" s="15"/>
    </row>
    <row r="8" spans="1:24" x14ac:dyDescent="0.35">
      <c r="A8" s="15" t="s">
        <v>19</v>
      </c>
      <c r="B8" s="15"/>
      <c r="C8" s="15" t="s">
        <v>11</v>
      </c>
      <c r="D8" s="15" t="s">
        <v>212</v>
      </c>
      <c r="E8" s="15" t="s">
        <v>213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x14ac:dyDescent="0.35">
      <c r="A9" s="15" t="s">
        <v>20</v>
      </c>
      <c r="B9" s="15" t="s">
        <v>216</v>
      </c>
      <c r="C9" s="15" t="s">
        <v>12</v>
      </c>
      <c r="D9" s="15" t="s">
        <v>217</v>
      </c>
      <c r="E9" s="15" t="s">
        <v>218</v>
      </c>
      <c r="F9" s="15"/>
      <c r="G9" s="15"/>
      <c r="H9" s="15" t="s">
        <v>219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x14ac:dyDescent="0.35">
      <c r="A10" s="15" t="s">
        <v>21</v>
      </c>
      <c r="B10" s="15"/>
      <c r="C10" s="15" t="s">
        <v>225</v>
      </c>
      <c r="D10" s="15" t="s">
        <v>226</v>
      </c>
      <c r="E10" s="15" t="s">
        <v>227</v>
      </c>
      <c r="F10" s="15" t="s">
        <v>228</v>
      </c>
      <c r="G10" s="15">
        <v>35000</v>
      </c>
      <c r="H10" s="15" t="s">
        <v>211</v>
      </c>
      <c r="I10" s="15" t="s">
        <v>229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</row>
    <row r="11" spans="1:24" x14ac:dyDescent="0.35">
      <c r="A11" s="15" t="s">
        <v>22</v>
      </c>
      <c r="B11" s="15"/>
      <c r="C11" s="15" t="s">
        <v>225</v>
      </c>
      <c r="D11" s="15" t="s">
        <v>231</v>
      </c>
      <c r="E11" s="15" t="s">
        <v>230</v>
      </c>
      <c r="F11" s="15" t="s">
        <v>232</v>
      </c>
      <c r="G11" s="15">
        <v>35190</v>
      </c>
      <c r="H11" s="15" t="s">
        <v>233</v>
      </c>
      <c r="I11" s="15" t="s">
        <v>234</v>
      </c>
      <c r="J11" s="16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</row>
    <row r="12" spans="1:24" x14ac:dyDescent="0.35">
      <c r="A12" s="15" t="s">
        <v>23</v>
      </c>
      <c r="B12" s="15"/>
      <c r="C12" s="15" t="s">
        <v>225</v>
      </c>
      <c r="D12" s="15"/>
      <c r="E12" s="15" t="s">
        <v>238</v>
      </c>
      <c r="F12" s="15" t="s">
        <v>632</v>
      </c>
      <c r="G12" s="15">
        <v>35135</v>
      </c>
      <c r="H12" s="15" t="s">
        <v>239</v>
      </c>
      <c r="I12" s="15" t="s">
        <v>545</v>
      </c>
      <c r="J12" s="16" t="s">
        <v>240</v>
      </c>
      <c r="K12" s="15" t="s">
        <v>547</v>
      </c>
      <c r="L12" s="15" t="s">
        <v>632</v>
      </c>
      <c r="M12" s="15" t="s">
        <v>546</v>
      </c>
      <c r="N12" s="15" t="s">
        <v>545</v>
      </c>
      <c r="O12" s="15"/>
      <c r="P12" s="15"/>
      <c r="Q12" s="15"/>
      <c r="R12" s="15"/>
      <c r="S12" s="15"/>
      <c r="T12" s="15" t="s">
        <v>545</v>
      </c>
      <c r="U12" s="15"/>
      <c r="V12" s="15"/>
      <c r="W12" s="15"/>
      <c r="X12" s="15"/>
    </row>
    <row r="13" spans="1:24" x14ac:dyDescent="0.35">
      <c r="A13" s="15" t="s">
        <v>24</v>
      </c>
      <c r="B13" s="15" t="s">
        <v>242</v>
      </c>
      <c r="C13" s="15" t="s">
        <v>11</v>
      </c>
      <c r="D13" s="15" t="s">
        <v>259</v>
      </c>
      <c r="E13" s="15" t="s">
        <v>260</v>
      </c>
      <c r="F13" s="69" t="s">
        <v>261</v>
      </c>
      <c r="G13" s="15">
        <v>22100</v>
      </c>
      <c r="H13" s="15" t="s">
        <v>262</v>
      </c>
      <c r="I13" s="15" t="s">
        <v>245</v>
      </c>
      <c r="J13" s="16" t="s">
        <v>246</v>
      </c>
      <c r="K13" s="15" t="s">
        <v>243</v>
      </c>
      <c r="L13" s="15" t="s">
        <v>244</v>
      </c>
      <c r="M13" s="15" t="s">
        <v>258</v>
      </c>
      <c r="N13" s="15"/>
      <c r="O13" s="15"/>
      <c r="P13" s="15" t="s">
        <v>263</v>
      </c>
      <c r="Q13" s="15" t="s">
        <v>264</v>
      </c>
      <c r="R13" s="15">
        <v>28</v>
      </c>
      <c r="S13" s="15" t="s">
        <v>265</v>
      </c>
      <c r="T13" s="78" t="s">
        <v>266</v>
      </c>
      <c r="U13" s="78"/>
      <c r="V13" s="78"/>
      <c r="W13" s="15"/>
      <c r="X13" s="15"/>
    </row>
    <row r="14" spans="1:24" x14ac:dyDescent="0.35">
      <c r="A14" s="15" t="s">
        <v>25</v>
      </c>
      <c r="B14" s="15"/>
      <c r="C14" s="15" t="s">
        <v>11</v>
      </c>
      <c r="D14" s="15" t="s">
        <v>267</v>
      </c>
      <c r="E14" s="15" t="s">
        <v>268</v>
      </c>
      <c r="F14" s="15" t="s">
        <v>269</v>
      </c>
      <c r="G14" s="15">
        <v>35000</v>
      </c>
      <c r="H14" s="15" t="s">
        <v>211</v>
      </c>
      <c r="I14" s="15" t="s">
        <v>270</v>
      </c>
      <c r="J14" s="16" t="s">
        <v>271</v>
      </c>
      <c r="K14" s="15" t="s">
        <v>274</v>
      </c>
      <c r="L14" s="15"/>
      <c r="M14" s="15"/>
      <c r="N14" s="15"/>
      <c r="O14" s="15"/>
      <c r="P14" s="15" t="s">
        <v>272</v>
      </c>
      <c r="Q14" s="15" t="s">
        <v>269</v>
      </c>
      <c r="R14" s="15"/>
      <c r="S14" s="15" t="s">
        <v>273</v>
      </c>
      <c r="T14" s="15" t="s">
        <v>270</v>
      </c>
      <c r="U14" s="15"/>
      <c r="V14" s="15"/>
      <c r="W14" s="15"/>
      <c r="X14" s="15"/>
    </row>
    <row r="15" spans="1:24" x14ac:dyDescent="0.35">
      <c r="A15" s="15" t="s">
        <v>26</v>
      </c>
      <c r="B15" s="15" t="s">
        <v>288</v>
      </c>
      <c r="C15" s="15" t="s">
        <v>281</v>
      </c>
      <c r="D15" s="15" t="s">
        <v>200</v>
      </c>
      <c r="E15" s="15" t="s">
        <v>282</v>
      </c>
      <c r="F15" s="15" t="s">
        <v>286</v>
      </c>
      <c r="G15" s="15">
        <v>35800</v>
      </c>
      <c r="H15" s="15" t="s">
        <v>283</v>
      </c>
      <c r="I15" s="15" t="s">
        <v>284</v>
      </c>
      <c r="J15" s="16" t="s">
        <v>285</v>
      </c>
      <c r="K15" s="15"/>
      <c r="L15" s="15"/>
      <c r="M15" s="15"/>
      <c r="N15" s="15"/>
      <c r="O15" s="15"/>
      <c r="P15" s="15" t="s">
        <v>288</v>
      </c>
      <c r="Q15" s="15" t="s">
        <v>286</v>
      </c>
      <c r="R15" s="15"/>
      <c r="S15" s="15" t="s">
        <v>287</v>
      </c>
      <c r="T15" s="15"/>
      <c r="U15" s="15"/>
      <c r="V15" s="15"/>
      <c r="W15" s="15"/>
      <c r="X15" s="15"/>
    </row>
    <row r="16" spans="1:24" x14ac:dyDescent="0.35">
      <c r="A16" s="15" t="s">
        <v>41</v>
      </c>
      <c r="B16" s="15"/>
      <c r="C16" s="15" t="s">
        <v>281</v>
      </c>
      <c r="D16" s="15" t="s">
        <v>302</v>
      </c>
      <c r="E16" s="15" t="s">
        <v>303</v>
      </c>
      <c r="F16" s="15" t="s">
        <v>304</v>
      </c>
      <c r="G16" s="15">
        <v>22350</v>
      </c>
      <c r="H16" s="15" t="s">
        <v>305</v>
      </c>
      <c r="I16" s="15" t="s">
        <v>306</v>
      </c>
      <c r="J16" s="16" t="s">
        <v>307</v>
      </c>
      <c r="K16" s="15" t="s">
        <v>308</v>
      </c>
      <c r="L16" s="15" t="s">
        <v>304</v>
      </c>
      <c r="M16" s="15" t="s">
        <v>309</v>
      </c>
      <c r="N16" s="15" t="s">
        <v>306</v>
      </c>
      <c r="O16" s="16" t="s">
        <v>307</v>
      </c>
      <c r="P16" s="15"/>
      <c r="Q16" s="15" t="s">
        <v>310</v>
      </c>
      <c r="R16" s="15" t="s">
        <v>311</v>
      </c>
      <c r="S16" s="15" t="s">
        <v>312</v>
      </c>
      <c r="T16" s="15"/>
      <c r="U16" s="15"/>
      <c r="V16" s="15"/>
      <c r="W16" s="15"/>
      <c r="X16" s="15"/>
    </row>
    <row r="17" spans="1:24" x14ac:dyDescent="0.35">
      <c r="A17" s="15" t="s">
        <v>42</v>
      </c>
      <c r="B17" s="15"/>
      <c r="C17" s="15" t="s">
        <v>12</v>
      </c>
      <c r="D17" s="15" t="s">
        <v>313</v>
      </c>
      <c r="E17" s="15" t="s">
        <v>314</v>
      </c>
      <c r="F17" s="15" t="s">
        <v>315</v>
      </c>
      <c r="G17" s="15">
        <v>35000</v>
      </c>
      <c r="H17" s="15" t="s">
        <v>211</v>
      </c>
      <c r="I17" s="15" t="s">
        <v>473</v>
      </c>
      <c r="J17" s="16" t="s">
        <v>474</v>
      </c>
      <c r="K17" s="15" t="s">
        <v>316</v>
      </c>
      <c r="L17" s="15" t="s">
        <v>315</v>
      </c>
      <c r="M17" s="15" t="s">
        <v>273</v>
      </c>
      <c r="N17" s="15" t="s">
        <v>473</v>
      </c>
      <c r="O17" s="16" t="s">
        <v>474</v>
      </c>
      <c r="P17" s="15" t="s">
        <v>317</v>
      </c>
      <c r="Q17" s="15" t="s">
        <v>318</v>
      </c>
      <c r="R17" s="15" t="s">
        <v>319</v>
      </c>
      <c r="S17" s="15" t="s">
        <v>273</v>
      </c>
      <c r="T17" s="15"/>
      <c r="U17" s="15"/>
      <c r="V17" s="15"/>
      <c r="W17" s="15"/>
      <c r="X17" s="15"/>
    </row>
    <row r="18" spans="1:24" x14ac:dyDescent="0.35">
      <c r="A18" s="15" t="s">
        <v>43</v>
      </c>
      <c r="B18" s="15" t="s">
        <v>327</v>
      </c>
      <c r="C18" s="15" t="s">
        <v>11</v>
      </c>
      <c r="D18" s="15" t="s">
        <v>324</v>
      </c>
      <c r="E18" s="15" t="s">
        <v>325</v>
      </c>
      <c r="F18" s="15" t="s">
        <v>326</v>
      </c>
      <c r="G18" s="15">
        <v>35630</v>
      </c>
      <c r="H18" s="15" t="s">
        <v>328</v>
      </c>
      <c r="I18" s="15" t="s">
        <v>329</v>
      </c>
      <c r="J18" s="16" t="s">
        <v>569</v>
      </c>
      <c r="K18" s="15" t="s">
        <v>330</v>
      </c>
      <c r="L18" s="15" t="s">
        <v>326</v>
      </c>
      <c r="M18" s="15" t="s">
        <v>331</v>
      </c>
      <c r="N18" s="15" t="s">
        <v>329</v>
      </c>
      <c r="O18" s="15"/>
      <c r="P18" s="15" t="s">
        <v>330</v>
      </c>
      <c r="Q18" s="15" t="s">
        <v>326</v>
      </c>
      <c r="R18" s="15"/>
      <c r="S18" s="15" t="s">
        <v>331</v>
      </c>
      <c r="T18" s="15" t="s">
        <v>329</v>
      </c>
      <c r="U18" s="15"/>
      <c r="V18" s="15"/>
      <c r="W18" s="15"/>
      <c r="X18" s="15"/>
    </row>
    <row r="19" spans="1:24" x14ac:dyDescent="0.35">
      <c r="A19" s="15" t="s">
        <v>44</v>
      </c>
      <c r="B19" s="15"/>
      <c r="C19" s="15" t="s">
        <v>11</v>
      </c>
      <c r="D19" s="15" t="s">
        <v>355</v>
      </c>
      <c r="E19" s="15" t="s">
        <v>260</v>
      </c>
      <c r="F19" s="15" t="s">
        <v>356</v>
      </c>
      <c r="G19" s="15">
        <v>35000</v>
      </c>
      <c r="H19" s="15" t="s">
        <v>211</v>
      </c>
      <c r="I19" s="15" t="s">
        <v>357</v>
      </c>
      <c r="J19" s="15"/>
      <c r="K19" s="15"/>
      <c r="L19" s="15"/>
      <c r="M19" s="15"/>
      <c r="N19" s="15"/>
      <c r="O19" s="15"/>
      <c r="P19" s="15" t="s">
        <v>358</v>
      </c>
      <c r="Q19" s="15" t="s">
        <v>356</v>
      </c>
      <c r="R19" s="15"/>
      <c r="S19" s="15" t="s">
        <v>273</v>
      </c>
      <c r="T19" s="15"/>
      <c r="U19" s="15"/>
      <c r="V19" s="15"/>
      <c r="W19" s="15"/>
      <c r="X19" s="15"/>
    </row>
    <row r="20" spans="1:24" x14ac:dyDescent="0.35">
      <c r="A20" s="15" t="s">
        <v>45</v>
      </c>
      <c r="B20" s="15" t="s">
        <v>359</v>
      </c>
      <c r="C20" s="15" t="s">
        <v>11</v>
      </c>
      <c r="D20" s="15" t="s">
        <v>427</v>
      </c>
      <c r="E20" s="15" t="s">
        <v>361</v>
      </c>
      <c r="F20" s="15" t="s">
        <v>360</v>
      </c>
      <c r="G20" s="15">
        <v>35000</v>
      </c>
      <c r="H20" s="15" t="s">
        <v>211</v>
      </c>
      <c r="I20" s="15" t="s">
        <v>428</v>
      </c>
      <c r="J20" s="16" t="s">
        <v>369</v>
      </c>
      <c r="K20" s="15"/>
      <c r="L20" s="15"/>
      <c r="M20" s="15"/>
      <c r="N20" s="15"/>
      <c r="O20" s="15"/>
      <c r="P20" s="76" t="s">
        <v>384</v>
      </c>
      <c r="Q20" s="15" t="s">
        <v>362</v>
      </c>
      <c r="R20" s="15" t="s">
        <v>492</v>
      </c>
      <c r="S20" s="15" t="s">
        <v>273</v>
      </c>
      <c r="T20" s="15"/>
      <c r="U20" s="15"/>
      <c r="V20" s="15"/>
      <c r="W20" s="15"/>
      <c r="X20" s="15"/>
    </row>
    <row r="21" spans="1:24" x14ac:dyDescent="0.35">
      <c r="A21" s="15" t="s">
        <v>46</v>
      </c>
      <c r="B21" s="15" t="s">
        <v>359</v>
      </c>
      <c r="C21" s="15" t="s">
        <v>11</v>
      </c>
      <c r="D21" s="15" t="s">
        <v>427</v>
      </c>
      <c r="E21" s="15" t="s">
        <v>361</v>
      </c>
      <c r="F21" s="15" t="s">
        <v>360</v>
      </c>
      <c r="G21" s="15">
        <v>35000</v>
      </c>
      <c r="H21" s="15" t="s">
        <v>211</v>
      </c>
      <c r="I21" s="15" t="s">
        <v>428</v>
      </c>
      <c r="J21" s="16" t="s">
        <v>369</v>
      </c>
      <c r="K21" s="15"/>
      <c r="L21" s="15"/>
      <c r="M21" s="15"/>
      <c r="N21" s="15"/>
      <c r="O21" s="15"/>
      <c r="P21" s="76" t="s">
        <v>364</v>
      </c>
      <c r="Q21" s="15" t="s">
        <v>363</v>
      </c>
      <c r="R21" s="15" t="s">
        <v>311</v>
      </c>
      <c r="S21" s="15" t="s">
        <v>273</v>
      </c>
      <c r="T21" s="15"/>
      <c r="U21" s="15"/>
      <c r="V21" s="15"/>
      <c r="W21" s="15"/>
      <c r="X21" s="15"/>
    </row>
    <row r="22" spans="1:24" x14ac:dyDescent="0.35">
      <c r="A22" s="15" t="s">
        <v>47</v>
      </c>
      <c r="B22" s="15" t="s">
        <v>359</v>
      </c>
      <c r="C22" s="15" t="s">
        <v>11</v>
      </c>
      <c r="D22" s="15" t="s">
        <v>370</v>
      </c>
      <c r="E22" s="15" t="s">
        <v>371</v>
      </c>
      <c r="F22" s="15" t="s">
        <v>360</v>
      </c>
      <c r="G22" s="15">
        <v>35000</v>
      </c>
      <c r="H22" s="15" t="s">
        <v>211</v>
      </c>
      <c r="I22" s="15" t="s">
        <v>372</v>
      </c>
      <c r="J22" s="16" t="s">
        <v>368</v>
      </c>
      <c r="K22" s="15"/>
      <c r="L22" s="15"/>
      <c r="M22" s="15"/>
      <c r="N22" s="15"/>
      <c r="O22" s="15"/>
      <c r="P22" s="76" t="s">
        <v>385</v>
      </c>
      <c r="Q22" s="15" t="s">
        <v>366</v>
      </c>
      <c r="R22" s="15" t="s">
        <v>367</v>
      </c>
      <c r="S22" s="15" t="s">
        <v>273</v>
      </c>
      <c r="T22" s="15" t="s">
        <v>386</v>
      </c>
      <c r="U22" s="15"/>
      <c r="V22" s="15"/>
      <c r="W22" s="15"/>
      <c r="X22" s="15"/>
    </row>
    <row r="23" spans="1:24" x14ac:dyDescent="0.35">
      <c r="A23" s="15" t="s">
        <v>48</v>
      </c>
      <c r="B23" s="15"/>
      <c r="C23" s="15" t="s">
        <v>373</v>
      </c>
      <c r="D23" s="15" t="s">
        <v>374</v>
      </c>
      <c r="E23" s="15" t="s">
        <v>375</v>
      </c>
      <c r="F23" s="15" t="s">
        <v>376</v>
      </c>
      <c r="G23" s="15">
        <v>35190</v>
      </c>
      <c r="H23" s="15" t="s">
        <v>233</v>
      </c>
      <c r="I23" s="15" t="s">
        <v>700</v>
      </c>
      <c r="J23" s="15"/>
      <c r="K23" s="15" t="s">
        <v>377</v>
      </c>
      <c r="L23" s="15" t="s">
        <v>376</v>
      </c>
      <c r="M23" s="15" t="s">
        <v>312</v>
      </c>
      <c r="N23" s="15" t="s">
        <v>700</v>
      </c>
      <c r="O23" s="15"/>
      <c r="P23" s="15" t="s">
        <v>377</v>
      </c>
      <c r="Q23" s="15"/>
      <c r="R23" s="15"/>
      <c r="S23" s="15" t="s">
        <v>378</v>
      </c>
      <c r="T23" s="15"/>
      <c r="U23" s="15"/>
      <c r="V23" s="15"/>
      <c r="W23" s="15"/>
      <c r="X23" s="15"/>
    </row>
    <row r="24" spans="1:24" x14ac:dyDescent="0.35">
      <c r="A24" s="15" t="s">
        <v>49</v>
      </c>
      <c r="B24" s="15"/>
      <c r="C24" s="15" t="s">
        <v>12</v>
      </c>
      <c r="D24" s="15" t="s">
        <v>390</v>
      </c>
      <c r="E24" s="15" t="s">
        <v>389</v>
      </c>
      <c r="F24" s="15" t="s">
        <v>391</v>
      </c>
      <c r="G24" s="15">
        <v>35190</v>
      </c>
      <c r="H24" s="15" t="s">
        <v>233</v>
      </c>
      <c r="I24" s="15" t="s">
        <v>392</v>
      </c>
      <c r="J24" s="16" t="s">
        <v>537</v>
      </c>
      <c r="K24" s="15" t="s">
        <v>393</v>
      </c>
      <c r="L24" s="15" t="s">
        <v>391</v>
      </c>
      <c r="M24" s="15" t="s">
        <v>312</v>
      </c>
      <c r="N24" s="15" t="s">
        <v>392</v>
      </c>
      <c r="O24" s="15"/>
      <c r="P24" s="15" t="s">
        <v>395</v>
      </c>
      <c r="Q24" s="15" t="s">
        <v>391</v>
      </c>
      <c r="R24" s="15" t="s">
        <v>383</v>
      </c>
      <c r="S24" s="15" t="s">
        <v>312</v>
      </c>
      <c r="T24" s="15" t="s">
        <v>394</v>
      </c>
      <c r="U24" s="15"/>
      <c r="V24" s="15"/>
      <c r="W24" s="15"/>
      <c r="X24" s="15"/>
    </row>
    <row r="25" spans="1:24" x14ac:dyDescent="0.35">
      <c r="A25" s="15" t="s">
        <v>50</v>
      </c>
      <c r="B25" s="15"/>
      <c r="C25" s="15" t="s">
        <v>11</v>
      </c>
      <c r="D25" s="15" t="s">
        <v>405</v>
      </c>
      <c r="E25" s="15" t="s">
        <v>404</v>
      </c>
      <c r="F25" s="15" t="s">
        <v>406</v>
      </c>
      <c r="G25" s="15">
        <v>35190</v>
      </c>
      <c r="H25" s="15" t="s">
        <v>233</v>
      </c>
      <c r="I25" s="15" t="s">
        <v>407</v>
      </c>
      <c r="J25" s="15"/>
      <c r="K25" s="15" t="s">
        <v>408</v>
      </c>
      <c r="L25" s="15" t="s">
        <v>406</v>
      </c>
      <c r="M25" s="15" t="s">
        <v>312</v>
      </c>
      <c r="N25" s="15" t="s">
        <v>407</v>
      </c>
      <c r="O25" s="15"/>
      <c r="P25" s="15"/>
      <c r="Q25" s="15" t="s">
        <v>410</v>
      </c>
      <c r="R25" s="15"/>
      <c r="S25" s="15" t="s">
        <v>409</v>
      </c>
      <c r="T25" s="15"/>
      <c r="U25" s="15"/>
      <c r="V25" s="15"/>
      <c r="W25" s="15"/>
      <c r="X25" s="15"/>
    </row>
    <row r="26" spans="1:24" x14ac:dyDescent="0.35">
      <c r="A26" s="15" t="s">
        <v>51</v>
      </c>
      <c r="B26" s="15"/>
      <c r="C26" s="15" t="s">
        <v>11</v>
      </c>
      <c r="D26" s="15" t="s">
        <v>411</v>
      </c>
      <c r="E26" s="15" t="s">
        <v>412</v>
      </c>
      <c r="F26" s="15" t="s">
        <v>606</v>
      </c>
      <c r="G26" s="15">
        <v>35190</v>
      </c>
      <c r="H26" s="15" t="s">
        <v>233</v>
      </c>
      <c r="I26" s="15" t="s">
        <v>609</v>
      </c>
      <c r="J26" s="16" t="s">
        <v>567</v>
      </c>
      <c r="K26" s="15" t="s">
        <v>607</v>
      </c>
      <c r="L26" s="15" t="s">
        <v>608</v>
      </c>
      <c r="M26" s="15" t="s">
        <v>312</v>
      </c>
      <c r="N26" s="15" t="s">
        <v>415</v>
      </c>
      <c r="O26" s="16" t="s">
        <v>567</v>
      </c>
      <c r="P26" s="15" t="s">
        <v>413</v>
      </c>
      <c r="Q26" s="15" t="s">
        <v>414</v>
      </c>
      <c r="R26" s="15"/>
      <c r="S26" s="15" t="s">
        <v>312</v>
      </c>
      <c r="T26" s="15" t="s">
        <v>415</v>
      </c>
    </row>
    <row r="27" spans="1:24" x14ac:dyDescent="0.35">
      <c r="A27" s="15" t="s">
        <v>52</v>
      </c>
      <c r="B27" s="15"/>
      <c r="C27" s="15" t="s">
        <v>11</v>
      </c>
      <c r="D27" s="15" t="s">
        <v>355</v>
      </c>
      <c r="E27" s="15" t="s">
        <v>416</v>
      </c>
      <c r="F27" s="15" t="s">
        <v>417</v>
      </c>
      <c r="G27" s="15">
        <v>35510</v>
      </c>
      <c r="H27" s="15" t="s">
        <v>418</v>
      </c>
      <c r="I27" s="15" t="s">
        <v>419</v>
      </c>
      <c r="J27" s="16" t="s">
        <v>426</v>
      </c>
      <c r="K27" s="15" t="s">
        <v>274</v>
      </c>
      <c r="L27" s="15" t="s">
        <v>417</v>
      </c>
      <c r="M27" s="15" t="s">
        <v>420</v>
      </c>
      <c r="N27" s="15" t="s">
        <v>419</v>
      </c>
      <c r="O27" s="15"/>
      <c r="P27" s="77" t="s">
        <v>272</v>
      </c>
      <c r="Q27" s="15" t="s">
        <v>421</v>
      </c>
      <c r="R27" s="15"/>
      <c r="S27" s="15" t="s">
        <v>273</v>
      </c>
      <c r="T27" s="15"/>
      <c r="U27" s="15"/>
      <c r="V27" s="15"/>
      <c r="W27" s="15"/>
      <c r="X27" s="15"/>
    </row>
    <row r="28" spans="1:24" x14ac:dyDescent="0.35">
      <c r="A28" s="15" t="s">
        <v>53</v>
      </c>
      <c r="B28" s="15" t="s">
        <v>359</v>
      </c>
      <c r="C28" s="15" t="s">
        <v>11</v>
      </c>
      <c r="D28" s="15" t="s">
        <v>427</v>
      </c>
      <c r="E28" s="15" t="s">
        <v>361</v>
      </c>
      <c r="F28" s="15" t="s">
        <v>360</v>
      </c>
      <c r="G28" s="15">
        <v>35000</v>
      </c>
      <c r="H28" s="15" t="s">
        <v>211</v>
      </c>
      <c r="I28" s="15" t="s">
        <v>428</v>
      </c>
      <c r="J28" s="16" t="s">
        <v>369</v>
      </c>
      <c r="K28" s="15"/>
      <c r="L28" s="15"/>
      <c r="M28" s="15"/>
      <c r="N28" s="15"/>
      <c r="O28" s="15"/>
      <c r="P28" s="76" t="s">
        <v>422</v>
      </c>
      <c r="Q28" s="15" t="s">
        <v>423</v>
      </c>
      <c r="R28" s="15" t="s">
        <v>424</v>
      </c>
      <c r="S28" s="15" t="s">
        <v>273</v>
      </c>
      <c r="T28" s="15" t="s">
        <v>425</v>
      </c>
      <c r="U28" s="15"/>
      <c r="V28" s="15"/>
      <c r="W28" s="15"/>
      <c r="X28" s="15"/>
    </row>
    <row r="29" spans="1:24" x14ac:dyDescent="0.35">
      <c r="A29" s="15" t="s">
        <v>54</v>
      </c>
      <c r="B29" s="15" t="s">
        <v>296</v>
      </c>
      <c r="C29" s="15" t="s">
        <v>11</v>
      </c>
      <c r="D29" s="15" t="s">
        <v>297</v>
      </c>
      <c r="E29" s="15" t="s">
        <v>298</v>
      </c>
      <c r="F29" s="15" t="s">
        <v>299</v>
      </c>
      <c r="G29" s="15">
        <v>35000</v>
      </c>
      <c r="H29" s="15" t="s">
        <v>211</v>
      </c>
      <c r="I29" s="15" t="s">
        <v>300</v>
      </c>
      <c r="J29" s="16" t="s">
        <v>301</v>
      </c>
      <c r="K29" s="15" t="s">
        <v>430</v>
      </c>
      <c r="L29" s="15"/>
      <c r="M29" s="15"/>
      <c r="N29" s="15"/>
      <c r="O29" s="15"/>
      <c r="P29" s="15" t="s">
        <v>431</v>
      </c>
      <c r="Q29" s="15" t="s">
        <v>432</v>
      </c>
      <c r="R29" s="15" t="s">
        <v>433</v>
      </c>
      <c r="S29" s="15" t="s">
        <v>273</v>
      </c>
      <c r="T29" s="15" t="s">
        <v>434</v>
      </c>
      <c r="U29" s="15"/>
      <c r="V29" s="15"/>
      <c r="W29" s="15"/>
      <c r="X29" s="15"/>
    </row>
    <row r="30" spans="1:24" x14ac:dyDescent="0.35">
      <c r="A30" s="15" t="s">
        <v>55</v>
      </c>
      <c r="B30" s="15" t="s">
        <v>296</v>
      </c>
      <c r="C30" s="15" t="s">
        <v>11</v>
      </c>
      <c r="D30" s="15" t="s">
        <v>297</v>
      </c>
      <c r="E30" s="15" t="s">
        <v>298</v>
      </c>
      <c r="F30" s="15" t="s">
        <v>299</v>
      </c>
      <c r="G30" s="15">
        <v>35000</v>
      </c>
      <c r="H30" s="15" t="s">
        <v>211</v>
      </c>
      <c r="I30" s="15" t="s">
        <v>300</v>
      </c>
      <c r="J30" s="16" t="s">
        <v>301</v>
      </c>
      <c r="K30" s="15" t="s">
        <v>435</v>
      </c>
      <c r="L30" s="15"/>
      <c r="M30" s="15"/>
      <c r="N30" s="15"/>
      <c r="O30" s="15"/>
      <c r="P30" s="15" t="s">
        <v>436</v>
      </c>
      <c r="Q30" s="15" t="s">
        <v>437</v>
      </c>
      <c r="R30" s="15" t="s">
        <v>438</v>
      </c>
      <c r="S30" s="15" t="s">
        <v>273</v>
      </c>
      <c r="T30" s="15" t="s">
        <v>439</v>
      </c>
      <c r="U30" s="15"/>
      <c r="V30" s="15"/>
      <c r="W30" s="15"/>
      <c r="X30" s="15"/>
    </row>
    <row r="31" spans="1:24" x14ac:dyDescent="0.35">
      <c r="A31" s="15" t="s">
        <v>56</v>
      </c>
      <c r="B31" s="15" t="s">
        <v>464</v>
      </c>
      <c r="C31" s="15" t="s">
        <v>11</v>
      </c>
      <c r="D31" s="15"/>
      <c r="E31" s="15" t="s">
        <v>462</v>
      </c>
      <c r="F31" s="15" t="s">
        <v>465</v>
      </c>
      <c r="G31" s="15">
        <v>35510</v>
      </c>
      <c r="H31" s="15" t="s">
        <v>418</v>
      </c>
      <c r="I31" s="15" t="s">
        <v>461</v>
      </c>
      <c r="J31" s="16" t="s">
        <v>487</v>
      </c>
      <c r="K31" s="15" t="s">
        <v>463</v>
      </c>
      <c r="L31" s="15" t="s">
        <v>465</v>
      </c>
      <c r="M31" s="15" t="s">
        <v>420</v>
      </c>
      <c r="N31" s="15" t="s">
        <v>461</v>
      </c>
      <c r="O31" s="16" t="s">
        <v>487</v>
      </c>
      <c r="P31" s="15" t="s">
        <v>463</v>
      </c>
      <c r="Q31" s="15" t="s">
        <v>465</v>
      </c>
      <c r="R31" s="15"/>
      <c r="S31" s="15" t="s">
        <v>420</v>
      </c>
      <c r="T31" s="15" t="s">
        <v>461</v>
      </c>
      <c r="U31" s="15"/>
      <c r="V31" s="15"/>
      <c r="W31" s="15"/>
      <c r="X31" s="15"/>
    </row>
    <row r="32" spans="1:24" x14ac:dyDescent="0.35">
      <c r="A32" s="15" t="s">
        <v>57</v>
      </c>
      <c r="B32" s="15" t="s">
        <v>209</v>
      </c>
      <c r="C32" s="15" t="s">
        <v>11</v>
      </c>
      <c r="D32" s="15" t="s">
        <v>447</v>
      </c>
      <c r="E32" s="15" t="s">
        <v>446</v>
      </c>
      <c r="F32" s="15" t="s">
        <v>210</v>
      </c>
      <c r="G32" s="15">
        <v>35000</v>
      </c>
      <c r="H32" s="15" t="s">
        <v>211</v>
      </c>
      <c r="I32" s="15" t="s">
        <v>448</v>
      </c>
      <c r="J32" s="16" t="s">
        <v>449</v>
      </c>
      <c r="K32" s="15"/>
      <c r="L32" s="15"/>
      <c r="M32" s="15"/>
      <c r="N32" s="15"/>
      <c r="O32" s="15"/>
      <c r="P32" s="15" t="s">
        <v>468</v>
      </c>
      <c r="Q32" s="15" t="s">
        <v>466</v>
      </c>
      <c r="R32" s="15" t="s">
        <v>467</v>
      </c>
      <c r="S32" s="15" t="s">
        <v>273</v>
      </c>
      <c r="T32" s="15" t="s">
        <v>469</v>
      </c>
      <c r="U32" s="15"/>
      <c r="V32" s="15"/>
      <c r="W32" s="15"/>
      <c r="X32" s="15"/>
    </row>
    <row r="33" spans="1:24" x14ac:dyDescent="0.35">
      <c r="A33" s="15" t="s">
        <v>58</v>
      </c>
      <c r="B33" s="15"/>
      <c r="C33" s="15" t="s">
        <v>478</v>
      </c>
      <c r="D33" s="15" t="s">
        <v>548</v>
      </c>
      <c r="E33" s="15" t="s">
        <v>549</v>
      </c>
      <c r="F33" s="15" t="s">
        <v>550</v>
      </c>
      <c r="G33" s="15">
        <v>35190</v>
      </c>
      <c r="H33" s="15" t="s">
        <v>233</v>
      </c>
      <c r="I33" s="15"/>
      <c r="J33" s="16"/>
      <c r="K33" s="15" t="s">
        <v>551</v>
      </c>
      <c r="L33" s="15" t="s">
        <v>589</v>
      </c>
      <c r="M33" s="15" t="s">
        <v>312</v>
      </c>
      <c r="N33" s="15"/>
      <c r="O33" s="16"/>
      <c r="P33" s="15" t="s">
        <v>486</v>
      </c>
      <c r="Q33" s="15" t="s">
        <v>479</v>
      </c>
      <c r="R33" s="15"/>
      <c r="S33" s="15" t="s">
        <v>312</v>
      </c>
      <c r="T33" s="15" t="s">
        <v>485</v>
      </c>
      <c r="U33" s="15"/>
      <c r="V33" s="15"/>
      <c r="W33" s="15"/>
      <c r="X33" s="15"/>
    </row>
    <row r="34" spans="1:24" x14ac:dyDescent="0.35">
      <c r="A34" s="15" t="s">
        <v>59</v>
      </c>
      <c r="B34" s="15"/>
      <c r="C34" s="15" t="s">
        <v>11</v>
      </c>
      <c r="D34" s="15"/>
      <c r="E34" s="15" t="s">
        <v>480</v>
      </c>
      <c r="F34" s="15"/>
      <c r="G34" s="15"/>
      <c r="H34" s="15"/>
      <c r="I34" s="15" t="s">
        <v>483</v>
      </c>
      <c r="J34" s="16" t="s">
        <v>482</v>
      </c>
      <c r="K34" s="15" t="s">
        <v>484</v>
      </c>
      <c r="L34" s="15"/>
      <c r="M34" s="15"/>
      <c r="N34" s="15" t="s">
        <v>483</v>
      </c>
      <c r="O34" s="16" t="s">
        <v>482</v>
      </c>
      <c r="P34" s="15"/>
      <c r="Q34" s="15" t="s">
        <v>481</v>
      </c>
      <c r="R34" s="15"/>
      <c r="S34" s="15" t="s">
        <v>312</v>
      </c>
      <c r="T34" s="15"/>
      <c r="U34" s="15"/>
      <c r="V34" s="15"/>
      <c r="W34" s="15"/>
      <c r="X34" s="15"/>
    </row>
    <row r="35" spans="1:24" x14ac:dyDescent="0.35">
      <c r="A35" s="15" t="s">
        <v>60</v>
      </c>
      <c r="B35" s="15" t="s">
        <v>296</v>
      </c>
      <c r="C35" s="15" t="s">
        <v>12</v>
      </c>
      <c r="D35" s="15" t="s">
        <v>390</v>
      </c>
      <c r="E35" s="15" t="s">
        <v>488</v>
      </c>
      <c r="F35" s="15" t="s">
        <v>299</v>
      </c>
      <c r="G35" s="15">
        <v>35000</v>
      </c>
      <c r="H35" s="15" t="s">
        <v>211</v>
      </c>
      <c r="I35" s="15" t="s">
        <v>300</v>
      </c>
      <c r="J35" s="16" t="s">
        <v>301</v>
      </c>
      <c r="K35" s="15"/>
      <c r="L35" s="15"/>
      <c r="M35" s="15"/>
      <c r="N35" s="15"/>
      <c r="O35" s="15"/>
      <c r="P35" s="15" t="s">
        <v>489</v>
      </c>
      <c r="Q35" s="15" t="s">
        <v>490</v>
      </c>
      <c r="R35" s="15" t="s">
        <v>491</v>
      </c>
      <c r="S35" s="15" t="s">
        <v>420</v>
      </c>
      <c r="T35" s="15" t="s">
        <v>434</v>
      </c>
      <c r="U35" s="15"/>
      <c r="V35" s="15"/>
      <c r="W35" s="15"/>
      <c r="X35" s="15"/>
    </row>
    <row r="36" spans="1:24" x14ac:dyDescent="0.35">
      <c r="A36" s="15" t="s">
        <v>61</v>
      </c>
      <c r="B36" s="15" t="s">
        <v>296</v>
      </c>
      <c r="C36" s="15" t="s">
        <v>12</v>
      </c>
      <c r="D36" s="15" t="s">
        <v>390</v>
      </c>
      <c r="E36" s="15" t="s">
        <v>488</v>
      </c>
      <c r="F36" s="15" t="s">
        <v>494</v>
      </c>
      <c r="G36" s="15">
        <v>3500110</v>
      </c>
      <c r="H36" s="15" t="s">
        <v>211</v>
      </c>
      <c r="I36" s="15" t="s">
        <v>495</v>
      </c>
      <c r="J36" s="16" t="s">
        <v>301</v>
      </c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7" spans="1:24" x14ac:dyDescent="0.35">
      <c r="A37" s="15" t="s">
        <v>62</v>
      </c>
      <c r="B37" s="15" t="s">
        <v>496</v>
      </c>
      <c r="C37" s="15" t="s">
        <v>281</v>
      </c>
      <c r="D37" s="15" t="s">
        <v>497</v>
      </c>
      <c r="E37" s="15" t="s">
        <v>498</v>
      </c>
      <c r="F37" s="15" t="s">
        <v>203</v>
      </c>
      <c r="G37" s="15">
        <v>35400</v>
      </c>
      <c r="H37" s="15" t="s">
        <v>202</v>
      </c>
      <c r="I37" s="15"/>
      <c r="J37" s="16" t="s">
        <v>532</v>
      </c>
      <c r="K37" s="15"/>
      <c r="L37" s="15"/>
      <c r="M37" s="15"/>
      <c r="N37" s="15"/>
      <c r="O37" s="15"/>
      <c r="P37" s="15"/>
      <c r="Q37" s="15" t="s">
        <v>499</v>
      </c>
      <c r="R37" s="15"/>
      <c r="S37" s="15" t="s">
        <v>287</v>
      </c>
      <c r="T37" s="15"/>
      <c r="U37" s="15"/>
      <c r="V37" s="15"/>
      <c r="W37" s="15"/>
      <c r="X37" s="15"/>
    </row>
    <row r="38" spans="1:24" x14ac:dyDescent="0.35">
      <c r="A38" s="15" t="s">
        <v>63</v>
      </c>
      <c r="B38" s="15" t="s">
        <v>500</v>
      </c>
      <c r="C38" s="15" t="s">
        <v>501</v>
      </c>
      <c r="D38" s="15"/>
      <c r="E38" s="15" t="s">
        <v>502</v>
      </c>
      <c r="F38" s="15" t="s">
        <v>503</v>
      </c>
      <c r="G38" s="15">
        <v>35190</v>
      </c>
      <c r="H38" s="15" t="s">
        <v>233</v>
      </c>
      <c r="I38" s="15" t="s">
        <v>505</v>
      </c>
      <c r="J38" s="16" t="s">
        <v>504</v>
      </c>
      <c r="K38" s="15" t="s">
        <v>500</v>
      </c>
      <c r="L38" s="15" t="s">
        <v>503</v>
      </c>
      <c r="M38" s="15" t="s">
        <v>312</v>
      </c>
      <c r="N38" s="15"/>
      <c r="O38" s="15"/>
      <c r="P38" s="15" t="s">
        <v>506</v>
      </c>
      <c r="Q38" s="15" t="s">
        <v>503</v>
      </c>
      <c r="R38" s="15"/>
      <c r="S38" s="15" t="s">
        <v>312</v>
      </c>
      <c r="T38" s="15" t="s">
        <v>505</v>
      </c>
      <c r="U38" s="15"/>
      <c r="V38" s="15"/>
      <c r="W38" s="15"/>
      <c r="X38" s="15"/>
    </row>
    <row r="39" spans="1:24" x14ac:dyDescent="0.35">
      <c r="A39" s="15" t="s">
        <v>64</v>
      </c>
      <c r="B39" s="15" t="s">
        <v>511</v>
      </c>
      <c r="C39" s="15" t="s">
        <v>11</v>
      </c>
      <c r="D39" s="15"/>
      <c r="E39" s="15" t="s">
        <v>411</v>
      </c>
      <c r="F39" s="15" t="s">
        <v>512</v>
      </c>
      <c r="G39" s="15">
        <v>35190</v>
      </c>
      <c r="H39" s="15" t="s">
        <v>233</v>
      </c>
      <c r="I39" s="15" t="s">
        <v>568</v>
      </c>
      <c r="J39" s="16" t="s">
        <v>567</v>
      </c>
      <c r="K39" s="15" t="s">
        <v>511</v>
      </c>
      <c r="L39" s="15" t="s">
        <v>512</v>
      </c>
      <c r="M39" s="15" t="s">
        <v>312</v>
      </c>
      <c r="N39" s="15"/>
      <c r="O39" s="15"/>
      <c r="P39" s="15" t="s">
        <v>511</v>
      </c>
      <c r="Q39" s="15" t="s">
        <v>512</v>
      </c>
      <c r="R39" s="15"/>
      <c r="S39" s="15" t="s">
        <v>312</v>
      </c>
      <c r="T39" s="15"/>
      <c r="U39" s="15"/>
      <c r="V39" s="15"/>
      <c r="W39" s="15"/>
      <c r="X39" s="15"/>
    </row>
    <row r="40" spans="1:24" x14ac:dyDescent="0.35">
      <c r="A40" s="15" t="s">
        <v>65</v>
      </c>
      <c r="B40" s="15" t="s">
        <v>296</v>
      </c>
      <c r="C40" s="15" t="s">
        <v>12</v>
      </c>
      <c r="D40" s="15" t="s">
        <v>390</v>
      </c>
      <c r="E40" s="15" t="s">
        <v>488</v>
      </c>
      <c r="F40" s="15" t="s">
        <v>299</v>
      </c>
      <c r="G40" s="15">
        <v>35000</v>
      </c>
      <c r="H40" s="15" t="s">
        <v>211</v>
      </c>
      <c r="I40" s="15" t="s">
        <v>300</v>
      </c>
      <c r="J40" s="16" t="s">
        <v>301</v>
      </c>
      <c r="K40" s="15" t="s">
        <v>513</v>
      </c>
      <c r="L40" s="15" t="s">
        <v>514</v>
      </c>
      <c r="M40" s="15" t="s">
        <v>515</v>
      </c>
      <c r="N40" s="15"/>
      <c r="O40" s="15"/>
      <c r="P40" s="15" t="s">
        <v>516</v>
      </c>
      <c r="Q40" s="15" t="s">
        <v>517</v>
      </c>
      <c r="R40" s="15" t="s">
        <v>518</v>
      </c>
      <c r="S40" s="15" t="s">
        <v>273</v>
      </c>
      <c r="T40" s="15" t="s">
        <v>519</v>
      </c>
      <c r="U40" s="15"/>
      <c r="V40" s="15"/>
      <c r="W40" s="15"/>
      <c r="X40" s="15"/>
    </row>
    <row r="41" spans="1:24" x14ac:dyDescent="0.35">
      <c r="A41" s="15" t="s">
        <v>66</v>
      </c>
      <c r="B41" s="15" t="s">
        <v>359</v>
      </c>
      <c r="C41" s="15" t="s">
        <v>11</v>
      </c>
      <c r="D41" s="15" t="s">
        <v>370</v>
      </c>
      <c r="E41" s="15" t="s">
        <v>371</v>
      </c>
      <c r="F41" s="15" t="s">
        <v>360</v>
      </c>
      <c r="G41" s="15">
        <v>35000</v>
      </c>
      <c r="H41" s="15" t="s">
        <v>211</v>
      </c>
      <c r="I41" s="15" t="s">
        <v>372</v>
      </c>
      <c r="J41" s="16" t="s">
        <v>368</v>
      </c>
      <c r="K41" s="76" t="s">
        <v>525</v>
      </c>
      <c r="L41" s="15"/>
      <c r="M41" s="15"/>
      <c r="N41" s="15"/>
      <c r="O41" s="15"/>
      <c r="P41" s="76" t="s">
        <v>521</v>
      </c>
      <c r="Q41" s="15" t="s">
        <v>522</v>
      </c>
      <c r="R41" s="15" t="s">
        <v>523</v>
      </c>
      <c r="S41" s="15" t="s">
        <v>273</v>
      </c>
      <c r="T41" s="15" t="s">
        <v>524</v>
      </c>
      <c r="U41" s="15"/>
      <c r="V41" s="15"/>
      <c r="W41" s="15"/>
      <c r="X41" s="15"/>
    </row>
    <row r="42" spans="1:24" x14ac:dyDescent="0.35">
      <c r="A42" s="15" t="s">
        <v>67</v>
      </c>
      <c r="B42" s="15" t="s">
        <v>296</v>
      </c>
      <c r="C42" s="15" t="s">
        <v>12</v>
      </c>
      <c r="D42" s="15" t="s">
        <v>390</v>
      </c>
      <c r="E42" s="15" t="s">
        <v>488</v>
      </c>
      <c r="F42" s="15" t="s">
        <v>299</v>
      </c>
      <c r="G42" s="15">
        <v>35000</v>
      </c>
      <c r="H42" s="15" t="s">
        <v>211</v>
      </c>
      <c r="I42" s="15" t="s">
        <v>300</v>
      </c>
      <c r="J42" s="16" t="s">
        <v>301</v>
      </c>
      <c r="K42" s="15"/>
      <c r="L42" s="15"/>
      <c r="M42" s="15"/>
      <c r="N42" s="15"/>
      <c r="O42" s="15"/>
      <c r="P42" s="15" t="s">
        <v>533</v>
      </c>
      <c r="Q42" s="15" t="s">
        <v>534</v>
      </c>
      <c r="R42" s="15" t="s">
        <v>535</v>
      </c>
      <c r="S42" s="15" t="s">
        <v>273</v>
      </c>
      <c r="T42" s="15" t="s">
        <v>536</v>
      </c>
      <c r="U42" s="15"/>
      <c r="V42" s="15"/>
      <c r="W42" s="15"/>
      <c r="X42" s="15"/>
    </row>
    <row r="43" spans="1:24" x14ac:dyDescent="0.35">
      <c r="A43" s="15" t="s">
        <v>68</v>
      </c>
      <c r="B43" s="15"/>
      <c r="C43" s="15" t="s">
        <v>11</v>
      </c>
      <c r="D43" s="15"/>
      <c r="E43" s="15" t="s">
        <v>480</v>
      </c>
      <c r="F43" s="15"/>
      <c r="G43" s="15"/>
      <c r="H43" s="15"/>
      <c r="I43" s="15" t="s">
        <v>483</v>
      </c>
      <c r="J43" s="16" t="s">
        <v>482</v>
      </c>
      <c r="K43" s="15" t="s">
        <v>484</v>
      </c>
      <c r="L43" s="15"/>
      <c r="M43" s="15"/>
      <c r="N43" s="15"/>
      <c r="O43" s="15"/>
      <c r="P43" s="15"/>
      <c r="Q43" s="15" t="s">
        <v>538</v>
      </c>
      <c r="R43" s="15" t="s">
        <v>523</v>
      </c>
      <c r="S43" s="15" t="s">
        <v>539</v>
      </c>
      <c r="T43" s="15" t="s">
        <v>483</v>
      </c>
      <c r="U43" s="15"/>
      <c r="V43" s="15"/>
      <c r="W43" s="15"/>
      <c r="X43" s="15"/>
    </row>
    <row r="44" spans="1:24" x14ac:dyDescent="0.35">
      <c r="A44" s="15" t="s">
        <v>69</v>
      </c>
      <c r="B44" s="15" t="s">
        <v>359</v>
      </c>
      <c r="C44" s="15" t="s">
        <v>11</v>
      </c>
      <c r="D44" s="15" t="s">
        <v>370</v>
      </c>
      <c r="E44" s="15" t="s">
        <v>371</v>
      </c>
      <c r="F44" s="15" t="s">
        <v>360</v>
      </c>
      <c r="G44" s="15">
        <v>35000</v>
      </c>
      <c r="H44" s="15" t="s">
        <v>211</v>
      </c>
      <c r="I44" s="15" t="s">
        <v>372</v>
      </c>
      <c r="J44" s="16" t="s">
        <v>368</v>
      </c>
      <c r="K44" s="15" t="s">
        <v>540</v>
      </c>
      <c r="L44" s="15"/>
      <c r="M44" s="15"/>
      <c r="N44" s="15"/>
      <c r="O44" s="15"/>
      <c r="P44" s="15" t="s">
        <v>541</v>
      </c>
      <c r="Q44" s="15" t="s">
        <v>542</v>
      </c>
      <c r="R44" s="15" t="s">
        <v>543</v>
      </c>
      <c r="S44" s="15" t="s">
        <v>273</v>
      </c>
      <c r="T44" s="15" t="s">
        <v>544</v>
      </c>
      <c r="U44" s="15"/>
      <c r="V44" s="15"/>
      <c r="W44" s="15"/>
      <c r="X44" s="15"/>
    </row>
    <row r="45" spans="1:24" x14ac:dyDescent="0.35">
      <c r="A45" s="15" t="s">
        <v>70</v>
      </c>
      <c r="B45" s="15" t="s">
        <v>296</v>
      </c>
      <c r="C45" s="15" t="s">
        <v>12</v>
      </c>
      <c r="D45" s="15" t="s">
        <v>553</v>
      </c>
      <c r="E45" s="15" t="s">
        <v>554</v>
      </c>
      <c r="F45" s="15" t="s">
        <v>299</v>
      </c>
      <c r="G45" s="15">
        <v>35000</v>
      </c>
      <c r="H45" s="15" t="s">
        <v>211</v>
      </c>
      <c r="I45" s="15" t="s">
        <v>300</v>
      </c>
      <c r="J45" s="16" t="s">
        <v>301</v>
      </c>
      <c r="K45" s="15" t="s">
        <v>555</v>
      </c>
      <c r="L45" s="15" t="s">
        <v>556</v>
      </c>
      <c r="M45" s="15" t="s">
        <v>557</v>
      </c>
      <c r="N45" s="15" t="s">
        <v>558</v>
      </c>
      <c r="O45" s="15"/>
      <c r="P45" s="15" t="s">
        <v>560</v>
      </c>
      <c r="Q45" s="15" t="s">
        <v>552</v>
      </c>
      <c r="R45" s="15" t="s">
        <v>559</v>
      </c>
      <c r="S45" s="15" t="s">
        <v>539</v>
      </c>
      <c r="T45" s="15" t="s">
        <v>544</v>
      </c>
      <c r="U45" s="15"/>
      <c r="V45" s="15"/>
      <c r="W45" s="15"/>
      <c r="X45" s="15"/>
    </row>
    <row r="46" spans="1:24" x14ac:dyDescent="0.35">
      <c r="A46" s="15" t="s">
        <v>71</v>
      </c>
      <c r="B46" s="15"/>
      <c r="C46" s="15" t="s">
        <v>12</v>
      </c>
      <c r="D46" s="15" t="s">
        <v>313</v>
      </c>
      <c r="E46" s="15" t="s">
        <v>314</v>
      </c>
      <c r="F46" s="15" t="s">
        <v>315</v>
      </c>
      <c r="G46" s="15">
        <v>35000</v>
      </c>
      <c r="H46" s="15" t="s">
        <v>211</v>
      </c>
      <c r="I46" s="15" t="s">
        <v>473</v>
      </c>
      <c r="J46" s="16" t="s">
        <v>474</v>
      </c>
      <c r="K46" s="15" t="s">
        <v>316</v>
      </c>
      <c r="L46" s="15" t="s">
        <v>315</v>
      </c>
      <c r="M46" s="15" t="s">
        <v>273</v>
      </c>
      <c r="N46" s="15" t="s">
        <v>473</v>
      </c>
      <c r="O46" s="16" t="s">
        <v>474</v>
      </c>
      <c r="P46" s="15"/>
      <c r="Q46" s="15" t="s">
        <v>561</v>
      </c>
      <c r="R46" s="15" t="s">
        <v>562</v>
      </c>
      <c r="S46" s="15" t="s">
        <v>273</v>
      </c>
      <c r="T46" s="15"/>
      <c r="U46" s="15"/>
      <c r="V46" s="15"/>
      <c r="W46" s="15"/>
      <c r="X46" s="15"/>
    </row>
    <row r="47" spans="1:24" x14ac:dyDescent="0.35">
      <c r="A47" s="15" t="s">
        <v>72</v>
      </c>
      <c r="B47" s="15"/>
      <c r="C47" s="15" t="s">
        <v>12</v>
      </c>
      <c r="D47" s="15" t="s">
        <v>313</v>
      </c>
      <c r="E47" s="15" t="s">
        <v>314</v>
      </c>
      <c r="F47" s="15" t="s">
        <v>315</v>
      </c>
      <c r="G47" s="15">
        <v>35000</v>
      </c>
      <c r="H47" s="15" t="s">
        <v>211</v>
      </c>
      <c r="I47" s="15" t="s">
        <v>473</v>
      </c>
      <c r="J47" s="16" t="s">
        <v>474</v>
      </c>
      <c r="K47" s="15" t="s">
        <v>316</v>
      </c>
      <c r="L47" s="15" t="s">
        <v>315</v>
      </c>
      <c r="M47" s="15" t="s">
        <v>273</v>
      </c>
      <c r="N47" s="15" t="s">
        <v>473</v>
      </c>
      <c r="O47" s="16" t="s">
        <v>474</v>
      </c>
      <c r="P47" s="77" t="s">
        <v>316</v>
      </c>
      <c r="Q47" s="15" t="s">
        <v>315</v>
      </c>
      <c r="R47" s="15" t="s">
        <v>383</v>
      </c>
      <c r="S47" s="15" t="s">
        <v>273</v>
      </c>
      <c r="T47" s="15" t="s">
        <v>473</v>
      </c>
      <c r="U47" s="15"/>
      <c r="V47" s="15"/>
      <c r="W47" s="15"/>
      <c r="X47" s="15"/>
    </row>
    <row r="48" spans="1:24" x14ac:dyDescent="0.35">
      <c r="A48" s="15" t="s">
        <v>73</v>
      </c>
      <c r="B48" s="15" t="s">
        <v>242</v>
      </c>
      <c r="C48" s="15" t="s">
        <v>11</v>
      </c>
      <c r="D48" s="15" t="s">
        <v>259</v>
      </c>
      <c r="E48" s="15" t="s">
        <v>260</v>
      </c>
      <c r="F48" s="69" t="s">
        <v>261</v>
      </c>
      <c r="G48" s="15">
        <v>22100</v>
      </c>
      <c r="H48" s="15" t="s">
        <v>262</v>
      </c>
      <c r="I48" s="15" t="s">
        <v>245</v>
      </c>
      <c r="J48" s="16" t="s">
        <v>246</v>
      </c>
      <c r="K48" s="15"/>
      <c r="L48" s="15"/>
      <c r="M48" s="15"/>
      <c r="N48" s="15"/>
      <c r="O48" s="15"/>
      <c r="P48" s="15"/>
      <c r="Q48" s="15" t="s">
        <v>565</v>
      </c>
      <c r="R48" s="15" t="s">
        <v>566</v>
      </c>
      <c r="S48" s="15" t="s">
        <v>287</v>
      </c>
      <c r="T48" s="15"/>
      <c r="U48" s="15"/>
      <c r="V48" s="15"/>
      <c r="W48" s="15"/>
      <c r="X48" s="15"/>
    </row>
    <row r="49" spans="1:24" x14ac:dyDescent="0.35">
      <c r="A49" s="15" t="s">
        <v>74</v>
      </c>
      <c r="B49" s="15" t="s">
        <v>575</v>
      </c>
      <c r="C49" s="15" t="s">
        <v>11</v>
      </c>
      <c r="D49" s="15" t="s">
        <v>576</v>
      </c>
      <c r="E49" s="15" t="s">
        <v>577</v>
      </c>
      <c r="F49" s="15" t="s">
        <v>578</v>
      </c>
      <c r="G49" s="15">
        <v>14123</v>
      </c>
      <c r="H49" s="15" t="s">
        <v>579</v>
      </c>
      <c r="I49" s="15"/>
      <c r="J49" s="15"/>
      <c r="K49" s="15"/>
      <c r="L49" s="15"/>
      <c r="M49" s="15"/>
      <c r="N49" s="15"/>
      <c r="O49" s="15"/>
      <c r="P49" s="15" t="s">
        <v>580</v>
      </c>
      <c r="Q49" s="15" t="s">
        <v>581</v>
      </c>
      <c r="R49" s="15"/>
      <c r="S49" s="15" t="s">
        <v>582</v>
      </c>
      <c r="T49" s="15" t="s">
        <v>583</v>
      </c>
      <c r="U49" s="15"/>
      <c r="V49" s="15"/>
      <c r="W49" s="15"/>
      <c r="X49" s="15"/>
    </row>
    <row r="50" spans="1:24" x14ac:dyDescent="0.35">
      <c r="A50" s="15" t="s">
        <v>75</v>
      </c>
      <c r="B50" s="15" t="s">
        <v>296</v>
      </c>
      <c r="C50" s="15" t="s">
        <v>11</v>
      </c>
      <c r="D50" s="15" t="s">
        <v>297</v>
      </c>
      <c r="E50" s="15" t="s">
        <v>298</v>
      </c>
      <c r="F50" s="15" t="s">
        <v>299</v>
      </c>
      <c r="G50" s="15">
        <v>35000</v>
      </c>
      <c r="H50" s="15" t="s">
        <v>211</v>
      </c>
      <c r="I50" s="15" t="s">
        <v>300</v>
      </c>
      <c r="J50" s="16" t="s">
        <v>301</v>
      </c>
      <c r="K50" s="15" t="s">
        <v>584</v>
      </c>
      <c r="L50" s="15"/>
      <c r="M50" s="15"/>
      <c r="N50" s="15"/>
      <c r="O50" s="15"/>
      <c r="P50" s="15" t="s">
        <v>585</v>
      </c>
      <c r="Q50" s="15" t="s">
        <v>432</v>
      </c>
      <c r="R50" s="15" t="s">
        <v>586</v>
      </c>
      <c r="S50" s="15" t="s">
        <v>273</v>
      </c>
      <c r="T50" s="15" t="s">
        <v>587</v>
      </c>
      <c r="U50" s="15"/>
      <c r="V50" s="15"/>
      <c r="W50" s="15"/>
      <c r="X50" s="15"/>
    </row>
    <row r="51" spans="1:24" x14ac:dyDescent="0.35">
      <c r="A51" s="15" t="s">
        <v>76</v>
      </c>
      <c r="B51" s="15" t="s">
        <v>296</v>
      </c>
      <c r="C51" s="15" t="s">
        <v>12</v>
      </c>
      <c r="D51" s="15" t="s">
        <v>553</v>
      </c>
      <c r="E51" s="15" t="s">
        <v>554</v>
      </c>
      <c r="F51" s="15" t="s">
        <v>299</v>
      </c>
      <c r="G51" s="15">
        <v>35000</v>
      </c>
      <c r="H51" s="15" t="s">
        <v>211</v>
      </c>
      <c r="I51" s="15" t="s">
        <v>300</v>
      </c>
      <c r="J51" s="16" t="s">
        <v>301</v>
      </c>
      <c r="K51" s="15" t="s">
        <v>590</v>
      </c>
      <c r="L51" s="15" t="s">
        <v>591</v>
      </c>
      <c r="M51" s="15" t="s">
        <v>592</v>
      </c>
      <c r="N51" s="15" t="s">
        <v>593</v>
      </c>
      <c r="O51" s="16" t="s">
        <v>594</v>
      </c>
      <c r="P51" s="15"/>
      <c r="Q51" s="15" t="s">
        <v>588</v>
      </c>
      <c r="R51" s="15" t="s">
        <v>383</v>
      </c>
      <c r="S51" s="15" t="s">
        <v>273</v>
      </c>
      <c r="T51" s="15"/>
      <c r="U51" s="15"/>
      <c r="V51" s="15"/>
      <c r="W51" s="15"/>
      <c r="X51" s="15"/>
    </row>
    <row r="52" spans="1:24" x14ac:dyDescent="0.35">
      <c r="A52" s="15" t="s">
        <v>77</v>
      </c>
      <c r="B52" s="15" t="s">
        <v>597</v>
      </c>
      <c r="C52" s="15" t="s">
        <v>11</v>
      </c>
      <c r="D52" s="15" t="s">
        <v>497</v>
      </c>
      <c r="E52" s="15" t="s">
        <v>598</v>
      </c>
      <c r="F52" s="15" t="s">
        <v>599</v>
      </c>
      <c r="G52" s="15">
        <v>35190</v>
      </c>
      <c r="H52" s="15" t="s">
        <v>233</v>
      </c>
      <c r="I52" s="15" t="s">
        <v>600</v>
      </c>
      <c r="J52" s="16" t="s">
        <v>601</v>
      </c>
      <c r="K52" s="15" t="s">
        <v>602</v>
      </c>
      <c r="L52" s="15" t="s">
        <v>603</v>
      </c>
      <c r="M52" s="15" t="s">
        <v>312</v>
      </c>
      <c r="N52" s="15" t="s">
        <v>600</v>
      </c>
      <c r="O52" s="15"/>
      <c r="P52" s="15" t="s">
        <v>602</v>
      </c>
      <c r="Q52" s="15" t="s">
        <v>604</v>
      </c>
      <c r="R52" s="15" t="s">
        <v>605</v>
      </c>
      <c r="S52" s="15" t="s">
        <v>312</v>
      </c>
      <c r="T52" s="15" t="s">
        <v>600</v>
      </c>
      <c r="U52" s="15"/>
      <c r="V52" s="15"/>
      <c r="W52" s="15"/>
      <c r="X52" s="15"/>
    </row>
    <row r="53" spans="1:24" x14ac:dyDescent="0.35">
      <c r="A53" s="15" t="s">
        <v>78</v>
      </c>
      <c r="B53" s="15" t="s">
        <v>242</v>
      </c>
      <c r="C53" s="15" t="s">
        <v>11</v>
      </c>
      <c r="D53" s="15" t="s">
        <v>259</v>
      </c>
      <c r="E53" s="15" t="s">
        <v>260</v>
      </c>
      <c r="F53" s="69" t="s">
        <v>261</v>
      </c>
      <c r="G53" s="15">
        <v>22100</v>
      </c>
      <c r="H53" s="15" t="s">
        <v>262</v>
      </c>
      <c r="I53" s="15" t="s">
        <v>245</v>
      </c>
      <c r="J53" s="16" t="s">
        <v>246</v>
      </c>
      <c r="K53" s="15" t="s">
        <v>616</v>
      </c>
      <c r="L53" s="15" t="s">
        <v>617</v>
      </c>
      <c r="M53" s="15" t="s">
        <v>618</v>
      </c>
      <c r="N53" s="15"/>
      <c r="O53" s="15"/>
      <c r="P53" s="15"/>
      <c r="Q53" s="15" t="s">
        <v>619</v>
      </c>
      <c r="R53" s="15" t="s">
        <v>383</v>
      </c>
      <c r="S53" s="15" t="s">
        <v>620</v>
      </c>
      <c r="T53" s="15"/>
      <c r="U53" s="15"/>
      <c r="V53" s="15"/>
      <c r="W53" s="15"/>
      <c r="X53" s="15"/>
    </row>
    <row r="54" spans="1:24" x14ac:dyDescent="0.35">
      <c r="A54" s="15" t="s">
        <v>79</v>
      </c>
      <c r="B54" s="15"/>
      <c r="C54" s="15" t="s">
        <v>478</v>
      </c>
      <c r="D54" s="15"/>
      <c r="E54" s="15" t="s">
        <v>621</v>
      </c>
      <c r="F54" s="15" t="s">
        <v>622</v>
      </c>
      <c r="G54" s="15">
        <v>35190</v>
      </c>
      <c r="H54" s="15" t="s">
        <v>623</v>
      </c>
      <c r="I54" s="15" t="s">
        <v>624</v>
      </c>
      <c r="J54" s="15"/>
      <c r="K54" s="15" t="s">
        <v>625</v>
      </c>
      <c r="L54" s="15" t="s">
        <v>622</v>
      </c>
      <c r="M54" s="15" t="s">
        <v>626</v>
      </c>
      <c r="N54" s="15" t="s">
        <v>624</v>
      </c>
      <c r="O54" s="15"/>
      <c r="P54" s="15"/>
      <c r="Q54" s="15" t="s">
        <v>622</v>
      </c>
      <c r="R54" s="15" t="s">
        <v>383</v>
      </c>
      <c r="S54" s="15" t="s">
        <v>626</v>
      </c>
      <c r="T54" s="15"/>
      <c r="U54" s="15"/>
      <c r="V54" s="15"/>
      <c r="W54" s="15"/>
      <c r="X54" s="15"/>
    </row>
    <row r="55" spans="1:24" x14ac:dyDescent="0.35">
      <c r="A55" s="15" t="s">
        <v>80</v>
      </c>
      <c r="B55" s="15" t="s">
        <v>296</v>
      </c>
      <c r="C55" s="15" t="s">
        <v>11</v>
      </c>
      <c r="D55" s="15" t="s">
        <v>297</v>
      </c>
      <c r="E55" s="15" t="s">
        <v>298</v>
      </c>
      <c r="F55" s="15" t="s">
        <v>299</v>
      </c>
      <c r="G55" s="15">
        <v>35000</v>
      </c>
      <c r="H55" s="15" t="s">
        <v>211</v>
      </c>
      <c r="I55" s="15" t="s">
        <v>300</v>
      </c>
      <c r="J55" s="16" t="s">
        <v>301</v>
      </c>
      <c r="K55" s="15" t="s">
        <v>627</v>
      </c>
      <c r="L55" s="15"/>
      <c r="M55" s="15"/>
      <c r="N55" s="15"/>
      <c r="O55" s="15"/>
      <c r="P55" s="15" t="s">
        <v>628</v>
      </c>
      <c r="Q55" s="15" t="s">
        <v>629</v>
      </c>
      <c r="R55" s="15" t="s">
        <v>630</v>
      </c>
      <c r="S55" s="15" t="s">
        <v>273</v>
      </c>
      <c r="T55" s="15" t="s">
        <v>631</v>
      </c>
      <c r="U55" s="15"/>
      <c r="V55" s="15"/>
      <c r="W55" s="15"/>
      <c r="X55" s="15"/>
    </row>
    <row r="56" spans="1:24" x14ac:dyDescent="0.35">
      <c r="A56" s="15" t="s">
        <v>81</v>
      </c>
      <c r="B56" s="15"/>
      <c r="C56" s="15" t="s">
        <v>478</v>
      </c>
      <c r="D56" s="15"/>
      <c r="E56" s="15" t="s">
        <v>621</v>
      </c>
      <c r="F56" s="15" t="s">
        <v>622</v>
      </c>
      <c r="G56" s="15">
        <v>35190</v>
      </c>
      <c r="H56" s="15" t="s">
        <v>623</v>
      </c>
      <c r="I56" s="15" t="s">
        <v>624</v>
      </c>
      <c r="J56" s="16" t="s">
        <v>3877</v>
      </c>
      <c r="K56" s="15" t="s">
        <v>625</v>
      </c>
      <c r="L56" s="15" t="s">
        <v>622</v>
      </c>
      <c r="M56" s="15" t="s">
        <v>626</v>
      </c>
      <c r="N56" s="15" t="s">
        <v>624</v>
      </c>
      <c r="O56" s="16" t="s">
        <v>3877</v>
      </c>
      <c r="P56" s="15" t="s">
        <v>3878</v>
      </c>
      <c r="Q56" s="15" t="s">
        <v>622</v>
      </c>
      <c r="R56" s="15" t="s">
        <v>605</v>
      </c>
      <c r="S56" s="15" t="s">
        <v>626</v>
      </c>
      <c r="T56" s="15" t="s">
        <v>624</v>
      </c>
      <c r="U56" s="15"/>
      <c r="V56" s="15"/>
      <c r="W56" s="15"/>
      <c r="X56" s="15"/>
    </row>
    <row r="57" spans="1:24" x14ac:dyDescent="0.35">
      <c r="A57" s="15" t="s">
        <v>82</v>
      </c>
      <c r="B57" s="15" t="s">
        <v>648</v>
      </c>
      <c r="C57" s="15" t="s">
        <v>649</v>
      </c>
      <c r="D57" s="15" t="s">
        <v>650</v>
      </c>
      <c r="E57" s="15" t="s">
        <v>651</v>
      </c>
      <c r="F57" s="15" t="s">
        <v>652</v>
      </c>
      <c r="G57" s="15">
        <v>35000</v>
      </c>
      <c r="H57" s="15" t="s">
        <v>211</v>
      </c>
      <c r="I57" s="15" t="s">
        <v>653</v>
      </c>
      <c r="J57" s="16" t="s">
        <v>654</v>
      </c>
      <c r="K57" s="15"/>
      <c r="L57" s="15"/>
      <c r="M57" s="15"/>
      <c r="N57" s="15"/>
      <c r="O57" s="15"/>
      <c r="P57" s="15" t="s">
        <v>655</v>
      </c>
      <c r="Q57" s="15" t="s">
        <v>656</v>
      </c>
      <c r="R57" s="15" t="s">
        <v>657</v>
      </c>
      <c r="S57" s="15" t="s">
        <v>273</v>
      </c>
      <c r="T57" s="15" t="s">
        <v>653</v>
      </c>
      <c r="U57" s="15"/>
      <c r="V57" s="15"/>
      <c r="W57" s="15"/>
      <c r="X57" s="15"/>
    </row>
    <row r="58" spans="1:24" x14ac:dyDescent="0.35">
      <c r="A58" s="15" t="s">
        <v>83</v>
      </c>
      <c r="B58" s="15" t="s">
        <v>296</v>
      </c>
      <c r="C58" s="15" t="s">
        <v>11</v>
      </c>
      <c r="D58" s="15" t="s">
        <v>297</v>
      </c>
      <c r="E58" s="15" t="s">
        <v>298</v>
      </c>
      <c r="F58" s="15" t="s">
        <v>299</v>
      </c>
      <c r="G58" s="15">
        <v>35000</v>
      </c>
      <c r="H58" s="15" t="s">
        <v>211</v>
      </c>
      <c r="I58" s="15" t="s">
        <v>300</v>
      </c>
      <c r="J58" s="16" t="s">
        <v>301</v>
      </c>
      <c r="K58" s="15" t="s">
        <v>696</v>
      </c>
      <c r="L58" s="15"/>
      <c r="M58" s="15"/>
      <c r="N58" s="15"/>
      <c r="O58" s="15"/>
      <c r="P58" s="15" t="s">
        <v>697</v>
      </c>
      <c r="Q58" s="15" t="s">
        <v>698</v>
      </c>
      <c r="R58" s="15" t="s">
        <v>699</v>
      </c>
      <c r="S58" s="15" t="s">
        <v>273</v>
      </c>
      <c r="T58" s="15" t="s">
        <v>631</v>
      </c>
      <c r="U58" s="15"/>
      <c r="V58" s="15"/>
      <c r="W58" s="15"/>
      <c r="X58" s="15"/>
    </row>
    <row r="59" spans="1:24" x14ac:dyDescent="0.35">
      <c r="A59" s="15" t="s">
        <v>84</v>
      </c>
      <c r="B59" s="15"/>
      <c r="C59" s="15" t="s">
        <v>11</v>
      </c>
      <c r="D59" s="15" t="s">
        <v>405</v>
      </c>
      <c r="E59" s="15" t="s">
        <v>404</v>
      </c>
      <c r="F59" s="15" t="s">
        <v>406</v>
      </c>
      <c r="G59" s="15">
        <v>35190</v>
      </c>
      <c r="H59" s="15" t="s">
        <v>233</v>
      </c>
      <c r="I59" s="15" t="s">
        <v>407</v>
      </c>
      <c r="J59" s="15"/>
      <c r="K59" s="15" t="s">
        <v>408</v>
      </c>
      <c r="L59" s="15"/>
      <c r="M59" s="15"/>
      <c r="N59" s="15"/>
      <c r="O59" s="15"/>
      <c r="P59" s="15"/>
      <c r="Q59" s="15" t="s">
        <v>701</v>
      </c>
      <c r="R59" s="15"/>
      <c r="S59" s="15" t="s">
        <v>702</v>
      </c>
      <c r="T59" s="15"/>
      <c r="U59" s="15"/>
      <c r="V59" s="15"/>
      <c r="W59" s="15"/>
      <c r="X59" s="15"/>
    </row>
    <row r="60" spans="1:24" x14ac:dyDescent="0.35">
      <c r="A60" s="15" t="s">
        <v>85</v>
      </c>
      <c r="B60" s="15" t="s">
        <v>209</v>
      </c>
      <c r="C60" s="15" t="s">
        <v>11</v>
      </c>
      <c r="D60" s="15" t="s">
        <v>447</v>
      </c>
      <c r="E60" s="15" t="s">
        <v>446</v>
      </c>
      <c r="F60" s="15" t="s">
        <v>210</v>
      </c>
      <c r="G60" s="15">
        <v>35000</v>
      </c>
      <c r="H60" s="15" t="s">
        <v>211</v>
      </c>
      <c r="I60" s="15" t="s">
        <v>448</v>
      </c>
      <c r="J60" s="16" t="s">
        <v>449</v>
      </c>
      <c r="K60" s="15" t="s">
        <v>703</v>
      </c>
      <c r="L60" s="15" t="s">
        <v>722</v>
      </c>
      <c r="M60" s="15" t="s">
        <v>723</v>
      </c>
      <c r="N60" s="15" t="s">
        <v>724</v>
      </c>
      <c r="O60" s="16" t="s">
        <v>725</v>
      </c>
      <c r="P60" s="15" t="s">
        <v>704</v>
      </c>
      <c r="Q60" s="15" t="s">
        <v>705</v>
      </c>
      <c r="R60" s="15" t="s">
        <v>706</v>
      </c>
      <c r="S60" s="15" t="s">
        <v>273</v>
      </c>
      <c r="T60" s="15"/>
      <c r="U60" s="15"/>
      <c r="V60" s="15"/>
      <c r="W60" s="15"/>
      <c r="X60" s="15"/>
    </row>
    <row r="61" spans="1:24" x14ac:dyDescent="0.35">
      <c r="A61" s="15" t="s">
        <v>86</v>
      </c>
      <c r="B61" s="15" t="s">
        <v>296</v>
      </c>
      <c r="C61" s="15" t="s">
        <v>12</v>
      </c>
      <c r="D61" s="15" t="s">
        <v>553</v>
      </c>
      <c r="E61" s="15" t="s">
        <v>554</v>
      </c>
      <c r="F61" s="15" t="s">
        <v>299</v>
      </c>
      <c r="G61" s="15">
        <v>35000</v>
      </c>
      <c r="H61" s="15" t="s">
        <v>211</v>
      </c>
      <c r="I61" s="15" t="s">
        <v>300</v>
      </c>
      <c r="J61" s="16" t="s">
        <v>301</v>
      </c>
      <c r="K61" s="15" t="s">
        <v>709</v>
      </c>
      <c r="L61" s="15" t="s">
        <v>755</v>
      </c>
      <c r="M61" s="15" t="s">
        <v>756</v>
      </c>
      <c r="N61" s="15" t="s">
        <v>757</v>
      </c>
      <c r="O61" s="16" t="s">
        <v>758</v>
      </c>
      <c r="P61" s="15" t="s">
        <v>710</v>
      </c>
      <c r="Q61" s="15" t="s">
        <v>711</v>
      </c>
      <c r="R61" s="15" t="s">
        <v>712</v>
      </c>
      <c r="S61" s="15" t="s">
        <v>273</v>
      </c>
      <c r="T61" s="15" t="s">
        <v>713</v>
      </c>
      <c r="U61" s="15"/>
      <c r="V61" s="15"/>
      <c r="W61" s="15"/>
      <c r="X61" s="15"/>
    </row>
    <row r="62" spans="1:24" x14ac:dyDescent="0.35">
      <c r="A62" s="15" t="s">
        <v>87</v>
      </c>
      <c r="B62" s="15" t="s">
        <v>714</v>
      </c>
      <c r="C62" s="15"/>
      <c r="D62" s="15"/>
      <c r="E62" s="15"/>
      <c r="F62" s="15" t="s">
        <v>715</v>
      </c>
      <c r="G62" s="15">
        <v>35190</v>
      </c>
      <c r="H62" s="15" t="s">
        <v>233</v>
      </c>
      <c r="I62" s="15" t="s">
        <v>716</v>
      </c>
      <c r="J62" s="16" t="s">
        <v>717</v>
      </c>
      <c r="K62" s="15" t="s">
        <v>718</v>
      </c>
      <c r="L62" s="15" t="s">
        <v>719</v>
      </c>
      <c r="M62" s="15" t="s">
        <v>720</v>
      </c>
      <c r="N62" s="15" t="s">
        <v>721</v>
      </c>
      <c r="O62" s="15"/>
      <c r="P62" s="15" t="s">
        <v>718</v>
      </c>
      <c r="Q62" s="15" t="s">
        <v>719</v>
      </c>
      <c r="R62" s="15" t="s">
        <v>383</v>
      </c>
      <c r="S62" s="15" t="s">
        <v>720</v>
      </c>
      <c r="T62" s="15" t="s">
        <v>721</v>
      </c>
      <c r="U62" s="15"/>
      <c r="V62" s="15"/>
      <c r="W62" s="15"/>
      <c r="X62" s="15"/>
    </row>
    <row r="63" spans="1:24" x14ac:dyDescent="0.35">
      <c r="A63" s="15" t="s">
        <v>88</v>
      </c>
      <c r="B63" s="15"/>
      <c r="C63" s="15" t="s">
        <v>12</v>
      </c>
      <c r="D63" s="15" t="s">
        <v>726</v>
      </c>
      <c r="E63" s="15" t="s">
        <v>727</v>
      </c>
      <c r="F63" s="15" t="s">
        <v>728</v>
      </c>
      <c r="G63" s="15">
        <v>35720</v>
      </c>
      <c r="H63" s="15" t="s">
        <v>729</v>
      </c>
      <c r="I63" s="15"/>
      <c r="J63" s="15"/>
      <c r="K63" s="15" t="s">
        <v>730</v>
      </c>
      <c r="L63" s="15" t="s">
        <v>728</v>
      </c>
      <c r="M63" s="15" t="s">
        <v>731</v>
      </c>
      <c r="N63" s="15"/>
      <c r="O63" s="15"/>
      <c r="P63" s="15" t="s">
        <v>732</v>
      </c>
      <c r="Q63" s="15" t="s">
        <v>733</v>
      </c>
      <c r="R63" s="15" t="s">
        <v>734</v>
      </c>
      <c r="S63" s="15" t="s">
        <v>312</v>
      </c>
      <c r="T63" s="15" t="s">
        <v>735</v>
      </c>
      <c r="U63" s="15"/>
      <c r="V63" s="15"/>
      <c r="W63" s="15"/>
      <c r="X63" s="15"/>
    </row>
    <row r="64" spans="1:24" x14ac:dyDescent="0.35">
      <c r="A64" s="15" t="s">
        <v>89</v>
      </c>
      <c r="B64" s="15" t="s">
        <v>1064</v>
      </c>
      <c r="C64" s="15" t="s">
        <v>649</v>
      </c>
      <c r="D64" s="15" t="s">
        <v>553</v>
      </c>
      <c r="E64" s="15" t="s">
        <v>737</v>
      </c>
      <c r="F64" s="15" t="s">
        <v>738</v>
      </c>
      <c r="G64" s="15">
        <v>35310</v>
      </c>
      <c r="H64" s="15" t="s">
        <v>739</v>
      </c>
      <c r="I64" s="15" t="s">
        <v>740</v>
      </c>
      <c r="J64" s="16" t="s">
        <v>741</v>
      </c>
      <c r="K64" s="15"/>
      <c r="L64" s="15"/>
      <c r="M64" s="15"/>
      <c r="N64" s="15"/>
      <c r="O64" s="15"/>
      <c r="P64" s="15"/>
      <c r="Q64" s="15" t="s">
        <v>742</v>
      </c>
      <c r="R64" s="15" t="s">
        <v>383</v>
      </c>
      <c r="S64" s="15" t="s">
        <v>539</v>
      </c>
      <c r="T64" s="15"/>
      <c r="U64" s="15"/>
      <c r="V64" s="15"/>
      <c r="W64" s="15"/>
      <c r="X64" s="15"/>
    </row>
    <row r="65" spans="1:24" x14ac:dyDescent="0.35">
      <c r="A65" s="15" t="s">
        <v>90</v>
      </c>
      <c r="B65" s="15"/>
      <c r="C65" s="15" t="s">
        <v>12</v>
      </c>
      <c r="D65" s="15" t="s">
        <v>744</v>
      </c>
      <c r="E65" s="15" t="s">
        <v>745</v>
      </c>
      <c r="F65" s="15" t="s">
        <v>746</v>
      </c>
      <c r="G65" s="15">
        <v>35190</v>
      </c>
      <c r="H65" s="15" t="s">
        <v>747</v>
      </c>
      <c r="I65" s="15" t="s">
        <v>748</v>
      </c>
      <c r="J65" s="15"/>
      <c r="K65" s="15" t="s">
        <v>743</v>
      </c>
      <c r="L65" s="15" t="s">
        <v>746</v>
      </c>
      <c r="M65" s="15" t="s">
        <v>749</v>
      </c>
      <c r="N65" s="15" t="s">
        <v>748</v>
      </c>
      <c r="O65" s="15"/>
      <c r="P65" s="15" t="s">
        <v>743</v>
      </c>
      <c r="Q65" s="15" t="s">
        <v>746</v>
      </c>
      <c r="R65" s="15" t="s">
        <v>383</v>
      </c>
      <c r="S65" s="15" t="s">
        <v>749</v>
      </c>
      <c r="T65" s="15" t="s">
        <v>748</v>
      </c>
      <c r="U65" s="15"/>
      <c r="V65" s="15"/>
      <c r="W65" s="15"/>
      <c r="X65" s="15"/>
    </row>
    <row r="66" spans="1:24" x14ac:dyDescent="0.35">
      <c r="A66" s="15" t="s">
        <v>91</v>
      </c>
      <c r="B66" s="15" t="s">
        <v>359</v>
      </c>
      <c r="C66" s="15"/>
      <c r="D66" s="15" t="s">
        <v>750</v>
      </c>
      <c r="E66" s="15"/>
      <c r="F66" s="15" t="s">
        <v>360</v>
      </c>
      <c r="G66" s="15">
        <v>35000</v>
      </c>
      <c r="H66" s="15" t="s">
        <v>211</v>
      </c>
      <c r="I66" s="15"/>
      <c r="J66" s="15"/>
      <c r="K66" s="76">
        <v>201612270000497</v>
      </c>
      <c r="L66" s="15"/>
      <c r="M66" s="15"/>
      <c r="N66" s="15"/>
      <c r="O66" s="15"/>
      <c r="P66" s="15" t="s">
        <v>751</v>
      </c>
      <c r="Q66" s="15" t="s">
        <v>752</v>
      </c>
      <c r="R66" s="15" t="s">
        <v>753</v>
      </c>
      <c r="S66" s="15" t="s">
        <v>273</v>
      </c>
      <c r="T66" s="15" t="s">
        <v>754</v>
      </c>
      <c r="U66" s="15"/>
      <c r="V66" s="15"/>
      <c r="W66" s="15"/>
      <c r="X66" s="15"/>
    </row>
    <row r="67" spans="1:24" x14ac:dyDescent="0.35">
      <c r="A67" s="15" t="s">
        <v>92</v>
      </c>
      <c r="B67" s="15" t="s">
        <v>359</v>
      </c>
      <c r="C67" s="15" t="s">
        <v>11</v>
      </c>
      <c r="D67" s="15" t="s">
        <v>370</v>
      </c>
      <c r="E67" s="15" t="s">
        <v>371</v>
      </c>
      <c r="F67" s="15" t="s">
        <v>360</v>
      </c>
      <c r="G67" s="15">
        <v>35000</v>
      </c>
      <c r="H67" s="15" t="s">
        <v>211</v>
      </c>
      <c r="I67" s="15" t="s">
        <v>372</v>
      </c>
      <c r="J67" s="16" t="s">
        <v>368</v>
      </c>
      <c r="K67" s="76">
        <v>20170111000528</v>
      </c>
      <c r="L67" s="15"/>
      <c r="M67" s="15"/>
      <c r="N67" s="15"/>
      <c r="O67" s="15"/>
      <c r="P67" s="15" t="s">
        <v>760</v>
      </c>
      <c r="Q67" s="15" t="s">
        <v>759</v>
      </c>
      <c r="R67" s="15" t="s">
        <v>761</v>
      </c>
      <c r="S67" s="15" t="s">
        <v>273</v>
      </c>
      <c r="T67" s="15" t="s">
        <v>762</v>
      </c>
      <c r="U67" s="15"/>
      <c r="V67" s="15"/>
      <c r="W67" s="15"/>
      <c r="X67" s="15"/>
    </row>
    <row r="68" spans="1:24" x14ac:dyDescent="0.35">
      <c r="A68" s="15" t="s">
        <v>93</v>
      </c>
      <c r="B68" s="15" t="s">
        <v>763</v>
      </c>
      <c r="C68" s="15" t="s">
        <v>11</v>
      </c>
      <c r="D68" s="15" t="s">
        <v>764</v>
      </c>
      <c r="E68" s="15" t="s">
        <v>765</v>
      </c>
      <c r="F68" s="15" t="s">
        <v>766</v>
      </c>
      <c r="G68" s="15">
        <v>35720</v>
      </c>
      <c r="H68" s="15" t="s">
        <v>767</v>
      </c>
      <c r="I68" s="15" t="s">
        <v>768</v>
      </c>
      <c r="J68" s="16" t="s">
        <v>769</v>
      </c>
      <c r="K68" s="15" t="s">
        <v>770</v>
      </c>
      <c r="L68" s="15" t="s">
        <v>766</v>
      </c>
      <c r="M68" s="15" t="s">
        <v>771</v>
      </c>
      <c r="N68" s="15" t="s">
        <v>768</v>
      </c>
      <c r="O68" s="16" t="s">
        <v>769</v>
      </c>
      <c r="P68" s="15"/>
      <c r="Q68" s="15" t="s">
        <v>766</v>
      </c>
      <c r="R68" s="15" t="s">
        <v>772</v>
      </c>
      <c r="S68" s="15" t="s">
        <v>771</v>
      </c>
      <c r="T68" s="15"/>
      <c r="U68" s="15"/>
      <c r="V68" s="15"/>
      <c r="W68" s="15"/>
      <c r="X68" s="15"/>
    </row>
    <row r="69" spans="1:24" x14ac:dyDescent="0.35">
      <c r="A69" s="15" t="s">
        <v>94</v>
      </c>
      <c r="B69" s="15" t="s">
        <v>773</v>
      </c>
      <c r="C69" s="15" t="s">
        <v>12</v>
      </c>
      <c r="D69" s="15" t="s">
        <v>775</v>
      </c>
      <c r="E69" s="15" t="s">
        <v>774</v>
      </c>
      <c r="F69" s="15" t="s">
        <v>776</v>
      </c>
      <c r="G69" s="15">
        <v>35190</v>
      </c>
      <c r="H69" s="15" t="s">
        <v>233</v>
      </c>
      <c r="I69" s="15" t="s">
        <v>777</v>
      </c>
      <c r="J69" s="16" t="s">
        <v>778</v>
      </c>
      <c r="K69" s="15"/>
      <c r="L69" s="15"/>
      <c r="M69" s="15"/>
      <c r="N69" s="15"/>
      <c r="O69" s="15"/>
      <c r="P69" s="15" t="s">
        <v>773</v>
      </c>
      <c r="Q69" s="15" t="s">
        <v>776</v>
      </c>
      <c r="R69" s="15" t="s">
        <v>779</v>
      </c>
      <c r="S69" s="15" t="s">
        <v>312</v>
      </c>
      <c r="T69" s="15" t="s">
        <v>777</v>
      </c>
      <c r="U69" s="15"/>
      <c r="V69" s="15"/>
      <c r="W69" s="15"/>
      <c r="X69" s="15"/>
    </row>
    <row r="70" spans="1:24" x14ac:dyDescent="0.35">
      <c r="A70" s="15" t="s">
        <v>95</v>
      </c>
      <c r="B70" s="15" t="s">
        <v>242</v>
      </c>
      <c r="C70" s="15" t="s">
        <v>11</v>
      </c>
      <c r="D70" s="15" t="s">
        <v>259</v>
      </c>
      <c r="E70" s="15" t="s">
        <v>260</v>
      </c>
      <c r="F70" s="69" t="s">
        <v>261</v>
      </c>
      <c r="G70" s="15">
        <v>22100</v>
      </c>
      <c r="H70" s="15" t="s">
        <v>262</v>
      </c>
      <c r="I70" s="15" t="s">
        <v>245</v>
      </c>
      <c r="J70" s="16" t="s">
        <v>246</v>
      </c>
      <c r="K70" s="15" t="s">
        <v>780</v>
      </c>
      <c r="L70" s="15" t="s">
        <v>244</v>
      </c>
      <c r="M70" s="15" t="s">
        <v>258</v>
      </c>
      <c r="N70" s="15" t="s">
        <v>783</v>
      </c>
      <c r="O70" s="15"/>
      <c r="P70" s="15" t="s">
        <v>781</v>
      </c>
      <c r="Q70" s="15" t="s">
        <v>782</v>
      </c>
      <c r="R70" s="15" t="s">
        <v>383</v>
      </c>
      <c r="S70" s="15" t="s">
        <v>265</v>
      </c>
      <c r="T70" s="15" t="s">
        <v>783</v>
      </c>
      <c r="U70" s="15"/>
      <c r="V70" s="15"/>
      <c r="W70" s="15"/>
      <c r="X70" s="15"/>
    </row>
    <row r="71" spans="1:24" x14ac:dyDescent="0.35">
      <c r="A71" s="15" t="s">
        <v>96</v>
      </c>
      <c r="B71" s="15" t="s">
        <v>511</v>
      </c>
      <c r="C71" s="15" t="s">
        <v>11</v>
      </c>
      <c r="D71" s="15" t="s">
        <v>548</v>
      </c>
      <c r="E71" s="15" t="s">
        <v>411</v>
      </c>
      <c r="F71" s="15" t="s">
        <v>512</v>
      </c>
      <c r="G71" s="15">
        <v>35190</v>
      </c>
      <c r="H71" s="15" t="s">
        <v>233</v>
      </c>
      <c r="I71" s="15" t="s">
        <v>568</v>
      </c>
      <c r="J71" s="16" t="s">
        <v>567</v>
      </c>
      <c r="K71" s="15" t="s">
        <v>511</v>
      </c>
      <c r="L71" s="15" t="s">
        <v>512</v>
      </c>
      <c r="M71" s="15" t="s">
        <v>312</v>
      </c>
      <c r="N71" s="15"/>
      <c r="O71" s="15"/>
      <c r="P71" s="15" t="s">
        <v>786</v>
      </c>
      <c r="Q71" s="15" t="s">
        <v>785</v>
      </c>
      <c r="R71" s="15" t="s">
        <v>784</v>
      </c>
      <c r="S71" s="15" t="s">
        <v>312</v>
      </c>
      <c r="T71" s="15" t="s">
        <v>568</v>
      </c>
      <c r="U71" s="15"/>
      <c r="V71" s="15"/>
      <c r="W71" s="15"/>
      <c r="X71" s="15"/>
    </row>
    <row r="72" spans="1:24" x14ac:dyDescent="0.35">
      <c r="A72" s="15" t="s">
        <v>97</v>
      </c>
      <c r="B72" s="15" t="s">
        <v>296</v>
      </c>
      <c r="C72" s="15" t="s">
        <v>12</v>
      </c>
      <c r="D72" s="15" t="s">
        <v>390</v>
      </c>
      <c r="E72" s="15" t="s">
        <v>488</v>
      </c>
      <c r="F72" s="15" t="s">
        <v>299</v>
      </c>
      <c r="G72" s="15">
        <v>35000</v>
      </c>
      <c r="H72" s="15" t="s">
        <v>211</v>
      </c>
      <c r="I72" s="15" t="s">
        <v>300</v>
      </c>
      <c r="J72" s="16" t="s">
        <v>301</v>
      </c>
      <c r="K72" s="15" t="s">
        <v>788</v>
      </c>
      <c r="L72" s="15" t="s">
        <v>789</v>
      </c>
      <c r="M72" s="15" t="s">
        <v>790</v>
      </c>
      <c r="N72" s="15"/>
      <c r="O72" s="15"/>
      <c r="P72" s="15" t="s">
        <v>791</v>
      </c>
      <c r="Q72" s="15" t="s">
        <v>792</v>
      </c>
      <c r="R72" s="15" t="s">
        <v>793</v>
      </c>
      <c r="S72" s="15" t="s">
        <v>273</v>
      </c>
      <c r="T72" s="15" t="s">
        <v>794</v>
      </c>
      <c r="U72" s="15"/>
      <c r="V72" s="15"/>
      <c r="W72" s="15"/>
      <c r="X72" s="15"/>
    </row>
    <row r="73" spans="1:24" x14ac:dyDescent="0.35">
      <c r="A73" s="15" t="s">
        <v>98</v>
      </c>
      <c r="B73" s="15" t="s">
        <v>1085</v>
      </c>
      <c r="C73" s="15" t="s">
        <v>478</v>
      </c>
      <c r="D73" s="15"/>
      <c r="E73" s="15" t="s">
        <v>795</v>
      </c>
      <c r="F73" s="15" t="s">
        <v>1086</v>
      </c>
      <c r="G73" s="15">
        <v>35460</v>
      </c>
      <c r="H73" s="15" t="s">
        <v>1087</v>
      </c>
      <c r="I73" s="15" t="s">
        <v>796</v>
      </c>
      <c r="J73" s="16" t="s">
        <v>797</v>
      </c>
      <c r="K73" s="15" t="s">
        <v>1085</v>
      </c>
      <c r="L73" s="15" t="s">
        <v>1086</v>
      </c>
      <c r="M73" s="15" t="s">
        <v>1088</v>
      </c>
      <c r="N73" s="15" t="s">
        <v>796</v>
      </c>
      <c r="O73" s="15"/>
      <c r="P73" s="15" t="s">
        <v>544</v>
      </c>
      <c r="Q73" s="15" t="s">
        <v>798</v>
      </c>
      <c r="R73" s="15" t="s">
        <v>799</v>
      </c>
      <c r="S73" s="15" t="s">
        <v>273</v>
      </c>
      <c r="T73" s="15" t="s">
        <v>796</v>
      </c>
      <c r="U73" s="15"/>
      <c r="V73" s="15"/>
      <c r="W73" s="15"/>
      <c r="X73" s="15"/>
    </row>
    <row r="74" spans="1:24" x14ac:dyDescent="0.35">
      <c r="A74" s="15" t="s">
        <v>99</v>
      </c>
      <c r="B74" s="15" t="s">
        <v>296</v>
      </c>
      <c r="C74" s="15" t="s">
        <v>11</v>
      </c>
      <c r="D74" s="15" t="s">
        <v>297</v>
      </c>
      <c r="E74" s="15" t="s">
        <v>298</v>
      </c>
      <c r="F74" s="15" t="s">
        <v>299</v>
      </c>
      <c r="G74" s="15">
        <v>35000</v>
      </c>
      <c r="H74" s="15" t="s">
        <v>211</v>
      </c>
      <c r="I74" s="15" t="s">
        <v>300</v>
      </c>
      <c r="J74" s="16" t="s">
        <v>301</v>
      </c>
      <c r="K74" s="15" t="s">
        <v>800</v>
      </c>
      <c r="L74" s="15"/>
      <c r="M74" s="15"/>
      <c r="N74" s="15"/>
      <c r="O74" s="15"/>
      <c r="P74" s="15" t="s">
        <v>801</v>
      </c>
      <c r="Q74" s="15" t="s">
        <v>517</v>
      </c>
      <c r="R74" s="15" t="s">
        <v>802</v>
      </c>
      <c r="S74" s="15" t="s">
        <v>273</v>
      </c>
      <c r="T74" s="15" t="s">
        <v>803</v>
      </c>
      <c r="U74" s="15"/>
      <c r="V74" s="15"/>
      <c r="W74" s="15"/>
      <c r="X74" s="15"/>
    </row>
    <row r="75" spans="1:24" x14ac:dyDescent="0.35">
      <c r="A75" s="15" t="s">
        <v>100</v>
      </c>
      <c r="B75" s="15" t="s">
        <v>511</v>
      </c>
      <c r="C75" s="15" t="s">
        <v>11</v>
      </c>
      <c r="D75" s="15" t="s">
        <v>548</v>
      </c>
      <c r="E75" s="15" t="s">
        <v>411</v>
      </c>
      <c r="F75" s="15" t="s">
        <v>512</v>
      </c>
      <c r="G75" s="15">
        <v>35190</v>
      </c>
      <c r="H75" s="15" t="s">
        <v>233</v>
      </c>
      <c r="I75" s="15" t="s">
        <v>568</v>
      </c>
      <c r="J75" s="16" t="s">
        <v>567</v>
      </c>
      <c r="K75" s="15" t="s">
        <v>511</v>
      </c>
      <c r="L75" s="15" t="s">
        <v>512</v>
      </c>
      <c r="M75" s="15" t="s">
        <v>312</v>
      </c>
      <c r="N75" s="15"/>
      <c r="O75" s="15"/>
      <c r="P75" s="15" t="s">
        <v>804</v>
      </c>
      <c r="Q75" s="15" t="s">
        <v>805</v>
      </c>
      <c r="R75" s="15"/>
      <c r="S75" s="15" t="s">
        <v>312</v>
      </c>
      <c r="T75" s="15" t="s">
        <v>568</v>
      </c>
      <c r="U75" s="15"/>
      <c r="V75" s="15"/>
      <c r="W75" s="15"/>
      <c r="X75" s="15"/>
    </row>
    <row r="76" spans="1:24" x14ac:dyDescent="0.35">
      <c r="A76" s="15" t="s">
        <v>101</v>
      </c>
      <c r="B76" s="15"/>
      <c r="C76" s="15" t="s">
        <v>12</v>
      </c>
      <c r="D76" s="15"/>
      <c r="E76" s="15" t="s">
        <v>806</v>
      </c>
      <c r="F76" s="15" t="s">
        <v>843</v>
      </c>
      <c r="G76" s="15">
        <v>35190</v>
      </c>
      <c r="H76" s="15" t="s">
        <v>233</v>
      </c>
      <c r="I76" s="15" t="s">
        <v>807</v>
      </c>
      <c r="J76" s="15"/>
      <c r="K76" s="15" t="s">
        <v>808</v>
      </c>
      <c r="L76" s="15" t="s">
        <v>843</v>
      </c>
      <c r="M76" s="15" t="s">
        <v>312</v>
      </c>
      <c r="N76" s="15" t="s">
        <v>807</v>
      </c>
      <c r="O76" s="15"/>
      <c r="P76" s="15" t="s">
        <v>808</v>
      </c>
      <c r="Q76" s="15" t="s">
        <v>843</v>
      </c>
      <c r="R76" s="15" t="s">
        <v>383</v>
      </c>
      <c r="S76" s="15" t="s">
        <v>312</v>
      </c>
      <c r="T76" s="15" t="s">
        <v>807</v>
      </c>
      <c r="U76" s="15"/>
      <c r="V76" s="15"/>
      <c r="W76" s="15"/>
      <c r="X76" s="15"/>
    </row>
    <row r="77" spans="1:24" x14ac:dyDescent="0.35">
      <c r="A77" s="15" t="s">
        <v>102</v>
      </c>
      <c r="B77" s="15" t="s">
        <v>511</v>
      </c>
      <c r="C77" s="15" t="s">
        <v>11</v>
      </c>
      <c r="D77" s="15" t="s">
        <v>548</v>
      </c>
      <c r="E77" s="15" t="s">
        <v>411</v>
      </c>
      <c r="F77" s="15" t="s">
        <v>512</v>
      </c>
      <c r="G77" s="15">
        <v>35190</v>
      </c>
      <c r="H77" s="15" t="s">
        <v>233</v>
      </c>
      <c r="I77" s="15" t="s">
        <v>568</v>
      </c>
      <c r="J77" s="16" t="s">
        <v>567</v>
      </c>
      <c r="K77" s="15" t="s">
        <v>511</v>
      </c>
      <c r="L77" s="15" t="s">
        <v>512</v>
      </c>
      <c r="M77" s="15" t="s">
        <v>312</v>
      </c>
      <c r="N77" s="15"/>
      <c r="O77" s="15"/>
      <c r="P77" s="15" t="s">
        <v>809</v>
      </c>
      <c r="Q77" s="15" t="s">
        <v>785</v>
      </c>
      <c r="R77" s="15" t="s">
        <v>784</v>
      </c>
      <c r="S77" s="15" t="s">
        <v>312</v>
      </c>
      <c r="T77" s="15"/>
      <c r="U77" s="15"/>
      <c r="V77" s="15"/>
      <c r="W77" s="15"/>
      <c r="X77" s="15"/>
    </row>
    <row r="78" spans="1:24" x14ac:dyDescent="0.35">
      <c r="A78" s="15" t="s">
        <v>103</v>
      </c>
      <c r="B78" s="15" t="s">
        <v>296</v>
      </c>
      <c r="C78" s="15" t="s">
        <v>11</v>
      </c>
      <c r="D78" s="15" t="s">
        <v>297</v>
      </c>
      <c r="E78" s="15" t="s">
        <v>298</v>
      </c>
      <c r="F78" s="15" t="s">
        <v>299</v>
      </c>
      <c r="G78" s="15">
        <v>35000</v>
      </c>
      <c r="H78" s="15" t="s">
        <v>211</v>
      </c>
      <c r="I78" s="15" t="s">
        <v>300</v>
      </c>
      <c r="J78" s="16" t="s">
        <v>301</v>
      </c>
      <c r="K78" s="15" t="s">
        <v>810</v>
      </c>
      <c r="L78" s="15"/>
      <c r="M78" s="15"/>
      <c r="N78" s="15"/>
      <c r="O78" s="15"/>
      <c r="P78" s="15" t="s">
        <v>811</v>
      </c>
      <c r="Q78" s="15" t="s">
        <v>812</v>
      </c>
      <c r="R78" s="15" t="s">
        <v>813</v>
      </c>
      <c r="S78" s="15" t="s">
        <v>273</v>
      </c>
      <c r="T78" s="15" t="s">
        <v>814</v>
      </c>
      <c r="U78" s="15"/>
      <c r="V78" s="15"/>
      <c r="W78" s="15"/>
      <c r="X78" s="15"/>
    </row>
    <row r="79" spans="1:24" x14ac:dyDescent="0.35">
      <c r="A79" s="15" t="s">
        <v>104</v>
      </c>
      <c r="B79" s="15"/>
      <c r="C79" s="15" t="s">
        <v>281</v>
      </c>
      <c r="D79" s="15" t="s">
        <v>816</v>
      </c>
      <c r="E79" s="15" t="s">
        <v>815</v>
      </c>
      <c r="F79" s="15" t="s">
        <v>817</v>
      </c>
      <c r="G79" s="15">
        <v>35700</v>
      </c>
      <c r="H79" s="15" t="s">
        <v>211</v>
      </c>
      <c r="I79" s="15" t="s">
        <v>818</v>
      </c>
      <c r="J79" s="16" t="s">
        <v>819</v>
      </c>
      <c r="K79" s="15" t="s">
        <v>820</v>
      </c>
      <c r="L79" s="15" t="s">
        <v>817</v>
      </c>
      <c r="M79" s="15" t="s">
        <v>821</v>
      </c>
      <c r="N79" s="15" t="s">
        <v>818</v>
      </c>
      <c r="O79" s="16" t="s">
        <v>819</v>
      </c>
      <c r="P79" s="15"/>
      <c r="Q79" s="15" t="s">
        <v>822</v>
      </c>
      <c r="R79" s="15" t="s">
        <v>823</v>
      </c>
      <c r="S79" s="15" t="s">
        <v>273</v>
      </c>
      <c r="T79" s="15"/>
      <c r="U79" s="15"/>
      <c r="V79" s="15"/>
      <c r="W79" s="15"/>
      <c r="X79" s="15"/>
    </row>
    <row r="80" spans="1:24" x14ac:dyDescent="0.35">
      <c r="A80" s="15" t="s">
        <v>105</v>
      </c>
      <c r="B80" s="15" t="s">
        <v>209</v>
      </c>
      <c r="C80" s="15" t="s">
        <v>11</v>
      </c>
      <c r="D80" s="15" t="s">
        <v>447</v>
      </c>
      <c r="E80" s="15" t="s">
        <v>446</v>
      </c>
      <c r="F80" s="15" t="s">
        <v>210</v>
      </c>
      <c r="G80" s="15">
        <v>35000</v>
      </c>
      <c r="H80" s="15" t="s">
        <v>211</v>
      </c>
      <c r="I80" s="15" t="s">
        <v>448</v>
      </c>
      <c r="J80" s="16" t="s">
        <v>449</v>
      </c>
      <c r="K80" s="15" t="s">
        <v>824</v>
      </c>
      <c r="L80" s="15" t="s">
        <v>825</v>
      </c>
      <c r="M80" s="15" t="s">
        <v>273</v>
      </c>
      <c r="N80" s="15" t="s">
        <v>826</v>
      </c>
      <c r="O80" s="16" t="s">
        <v>449</v>
      </c>
      <c r="P80" s="15" t="s">
        <v>824</v>
      </c>
      <c r="Q80" s="15" t="s">
        <v>825</v>
      </c>
      <c r="R80" s="15" t="s">
        <v>383</v>
      </c>
      <c r="S80" s="15" t="s">
        <v>273</v>
      </c>
      <c r="T80" s="15" t="s">
        <v>827</v>
      </c>
      <c r="U80" s="15"/>
      <c r="V80" s="15"/>
      <c r="W80" s="15"/>
      <c r="X80" s="15"/>
    </row>
    <row r="81" spans="1:24" x14ac:dyDescent="0.35">
      <c r="A81" s="15" t="s">
        <v>106</v>
      </c>
      <c r="B81" s="15"/>
      <c r="C81" s="15" t="s">
        <v>281</v>
      </c>
      <c r="D81" s="15" t="s">
        <v>829</v>
      </c>
      <c r="E81" s="15" t="s">
        <v>828</v>
      </c>
      <c r="F81" s="15" t="s">
        <v>831</v>
      </c>
      <c r="G81" s="15">
        <v>35190</v>
      </c>
      <c r="H81" s="15" t="s">
        <v>233</v>
      </c>
      <c r="I81" s="15" t="s">
        <v>923</v>
      </c>
      <c r="J81" s="16" t="s">
        <v>830</v>
      </c>
      <c r="K81" s="15" t="s">
        <v>832</v>
      </c>
      <c r="L81" s="15" t="s">
        <v>831</v>
      </c>
      <c r="M81" s="15" t="s">
        <v>312</v>
      </c>
      <c r="N81" s="15" t="s">
        <v>923</v>
      </c>
      <c r="O81" s="16" t="s">
        <v>830</v>
      </c>
      <c r="P81" s="15" t="s">
        <v>833</v>
      </c>
      <c r="Q81" s="15" t="s">
        <v>834</v>
      </c>
      <c r="R81" s="15" t="s">
        <v>835</v>
      </c>
      <c r="S81" s="15" t="s">
        <v>312</v>
      </c>
      <c r="T81" s="15" t="s">
        <v>836</v>
      </c>
      <c r="U81" s="15"/>
      <c r="V81" s="15"/>
      <c r="W81" s="15"/>
      <c r="X81" s="15"/>
    </row>
    <row r="82" spans="1:24" x14ac:dyDescent="0.35">
      <c r="A82" s="15" t="s">
        <v>107</v>
      </c>
      <c r="B82" s="15"/>
      <c r="C82" s="15" t="s">
        <v>281</v>
      </c>
      <c r="D82" s="15" t="s">
        <v>355</v>
      </c>
      <c r="E82" s="15" t="s">
        <v>837</v>
      </c>
      <c r="F82" s="15" t="s">
        <v>838</v>
      </c>
      <c r="G82" s="15">
        <v>35190</v>
      </c>
      <c r="H82" s="15" t="s">
        <v>623</v>
      </c>
      <c r="I82" s="15" t="s">
        <v>839</v>
      </c>
      <c r="J82" s="16" t="s">
        <v>840</v>
      </c>
      <c r="K82" s="15" t="s">
        <v>841</v>
      </c>
      <c r="L82" s="15" t="s">
        <v>838</v>
      </c>
      <c r="M82" s="15" t="s">
        <v>626</v>
      </c>
      <c r="N82" s="15" t="s">
        <v>839</v>
      </c>
      <c r="O82" s="16" t="s">
        <v>840</v>
      </c>
      <c r="P82" s="15"/>
      <c r="Q82" s="15" t="s">
        <v>842</v>
      </c>
      <c r="R82" s="15"/>
      <c r="S82" s="15" t="s">
        <v>409</v>
      </c>
      <c r="T82" s="15" t="s">
        <v>839</v>
      </c>
      <c r="U82" s="15"/>
      <c r="V82" s="15"/>
      <c r="W82" s="15"/>
      <c r="X82" s="15"/>
    </row>
    <row r="83" spans="1:24" x14ac:dyDescent="0.35">
      <c r="A83" s="15" t="s">
        <v>108</v>
      </c>
      <c r="B83" s="15" t="s">
        <v>846</v>
      </c>
      <c r="C83" s="15" t="s">
        <v>12</v>
      </c>
      <c r="D83" s="15" t="s">
        <v>217</v>
      </c>
      <c r="E83" s="15" t="s">
        <v>218</v>
      </c>
      <c r="F83" s="15" t="s">
        <v>844</v>
      </c>
      <c r="G83" s="15">
        <v>35760</v>
      </c>
      <c r="H83" s="15" t="s">
        <v>219</v>
      </c>
      <c r="I83" s="15" t="s">
        <v>845</v>
      </c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</row>
    <row r="84" spans="1:24" x14ac:dyDescent="0.35">
      <c r="A84" s="15" t="s">
        <v>109</v>
      </c>
      <c r="B84" s="15"/>
      <c r="C84" s="15" t="s">
        <v>281</v>
      </c>
      <c r="D84" s="15"/>
      <c r="E84" s="15" t="s">
        <v>847</v>
      </c>
      <c r="F84" s="15" t="s">
        <v>848</v>
      </c>
      <c r="G84" s="15">
        <v>35190</v>
      </c>
      <c r="H84" s="15" t="s">
        <v>849</v>
      </c>
      <c r="I84" s="15" t="s">
        <v>850</v>
      </c>
      <c r="J84" s="16" t="s">
        <v>851</v>
      </c>
      <c r="K84" s="15" t="s">
        <v>852</v>
      </c>
      <c r="L84" s="15" t="s">
        <v>848</v>
      </c>
      <c r="M84" s="15" t="s">
        <v>853</v>
      </c>
      <c r="N84" s="15" t="s">
        <v>850</v>
      </c>
      <c r="O84" s="15"/>
      <c r="P84" s="15" t="s">
        <v>854</v>
      </c>
      <c r="Q84" s="15" t="s">
        <v>855</v>
      </c>
      <c r="R84" s="15" t="s">
        <v>383</v>
      </c>
      <c r="S84" s="15" t="s">
        <v>312</v>
      </c>
      <c r="T84" s="15"/>
      <c r="U84" s="15"/>
      <c r="V84" s="15"/>
      <c r="W84" s="15"/>
      <c r="X84" s="15"/>
    </row>
    <row r="85" spans="1:24" x14ac:dyDescent="0.35">
      <c r="A85" s="15" t="s">
        <v>110</v>
      </c>
      <c r="B85" s="15"/>
      <c r="C85" s="15" t="s">
        <v>281</v>
      </c>
      <c r="D85" s="15"/>
      <c r="E85" s="15" t="s">
        <v>856</v>
      </c>
      <c r="F85" s="15" t="s">
        <v>857</v>
      </c>
      <c r="G85" s="15">
        <v>35520</v>
      </c>
      <c r="H85" s="15" t="s">
        <v>858</v>
      </c>
      <c r="I85" s="15" t="s">
        <v>859</v>
      </c>
      <c r="J85" s="16" t="s">
        <v>941</v>
      </c>
      <c r="K85" s="15" t="s">
        <v>860</v>
      </c>
      <c r="L85" s="15" t="s">
        <v>857</v>
      </c>
      <c r="M85" s="15" t="s">
        <v>861</v>
      </c>
      <c r="N85" s="15" t="s">
        <v>859</v>
      </c>
      <c r="O85" s="15"/>
      <c r="P85" s="15" t="s">
        <v>860</v>
      </c>
      <c r="Q85" s="15" t="s">
        <v>857</v>
      </c>
      <c r="R85" s="15" t="s">
        <v>383</v>
      </c>
      <c r="S85" s="15" t="s">
        <v>861</v>
      </c>
      <c r="T85" s="15" t="s">
        <v>859</v>
      </c>
      <c r="U85" s="15"/>
      <c r="V85" s="15"/>
      <c r="W85" s="15"/>
      <c r="X85" s="15"/>
    </row>
    <row r="86" spans="1:24" x14ac:dyDescent="0.35">
      <c r="A86" s="15" t="s">
        <v>111</v>
      </c>
      <c r="B86" s="15" t="s">
        <v>296</v>
      </c>
      <c r="C86" s="15" t="s">
        <v>12</v>
      </c>
      <c r="D86" s="15" t="s">
        <v>553</v>
      </c>
      <c r="E86" s="15" t="s">
        <v>554</v>
      </c>
      <c r="F86" s="15" t="s">
        <v>299</v>
      </c>
      <c r="G86" s="15">
        <v>35000</v>
      </c>
      <c r="H86" s="15" t="s">
        <v>211</v>
      </c>
      <c r="I86" s="15" t="s">
        <v>300</v>
      </c>
      <c r="J86" s="16" t="s">
        <v>301</v>
      </c>
      <c r="K86" s="15" t="s">
        <v>862</v>
      </c>
      <c r="L86" s="15"/>
      <c r="M86" s="15"/>
      <c r="N86" s="15" t="s">
        <v>863</v>
      </c>
      <c r="O86" s="16" t="s">
        <v>864</v>
      </c>
      <c r="P86" s="15" t="s">
        <v>544</v>
      </c>
      <c r="Q86" s="15" t="s">
        <v>865</v>
      </c>
      <c r="R86" s="15" t="s">
        <v>866</v>
      </c>
      <c r="S86" s="15" t="s">
        <v>273</v>
      </c>
      <c r="T86" s="15"/>
      <c r="U86" s="15"/>
      <c r="V86" s="15"/>
      <c r="W86" s="15"/>
      <c r="X86" s="15"/>
    </row>
    <row r="87" spans="1:24" x14ac:dyDescent="0.35">
      <c r="A87" s="15" t="s">
        <v>112</v>
      </c>
      <c r="B87" s="15"/>
      <c r="C87" s="15" t="s">
        <v>11</v>
      </c>
      <c r="D87" s="15" t="s">
        <v>867</v>
      </c>
      <c r="E87" s="15" t="s">
        <v>868</v>
      </c>
      <c r="F87" s="15" t="s">
        <v>869</v>
      </c>
      <c r="G87" s="15">
        <v>56000</v>
      </c>
      <c r="H87" s="15" t="s">
        <v>870</v>
      </c>
      <c r="I87" s="15" t="s">
        <v>871</v>
      </c>
      <c r="J87" s="16" t="s">
        <v>872</v>
      </c>
      <c r="K87" s="15" t="s">
        <v>873</v>
      </c>
      <c r="L87" s="15" t="s">
        <v>869</v>
      </c>
      <c r="M87" s="15" t="s">
        <v>874</v>
      </c>
      <c r="N87" s="15" t="s">
        <v>871</v>
      </c>
      <c r="O87" s="16" t="s">
        <v>872</v>
      </c>
      <c r="P87" s="15" t="s">
        <v>544</v>
      </c>
      <c r="Q87" s="15" t="s">
        <v>911</v>
      </c>
      <c r="R87" s="15" t="s">
        <v>912</v>
      </c>
      <c r="S87" s="15" t="s">
        <v>273</v>
      </c>
      <c r="T87" s="15"/>
      <c r="U87" s="15"/>
      <c r="V87" s="15"/>
      <c r="W87" s="15"/>
      <c r="X87" s="15"/>
    </row>
    <row r="88" spans="1:24" x14ac:dyDescent="0.35">
      <c r="A88" s="15" t="s">
        <v>113</v>
      </c>
      <c r="B88" s="15"/>
      <c r="C88" s="15" t="s">
        <v>281</v>
      </c>
      <c r="D88" s="15" t="s">
        <v>816</v>
      </c>
      <c r="E88" s="15" t="s">
        <v>815</v>
      </c>
      <c r="F88" s="15" t="s">
        <v>817</v>
      </c>
      <c r="G88" s="15">
        <v>35700</v>
      </c>
      <c r="H88" s="15" t="s">
        <v>211</v>
      </c>
      <c r="I88" s="15" t="s">
        <v>818</v>
      </c>
      <c r="J88" s="16" t="s">
        <v>819</v>
      </c>
      <c r="K88" s="15" t="s">
        <v>820</v>
      </c>
      <c r="L88" s="15" t="s">
        <v>817</v>
      </c>
      <c r="M88" s="15" t="s">
        <v>821</v>
      </c>
      <c r="N88" s="15" t="s">
        <v>818</v>
      </c>
      <c r="O88" s="16" t="s">
        <v>819</v>
      </c>
      <c r="P88" s="15" t="s">
        <v>875</v>
      </c>
      <c r="Q88" s="15" t="s">
        <v>876</v>
      </c>
      <c r="R88" s="15" t="s">
        <v>383</v>
      </c>
      <c r="S88" s="15" t="s">
        <v>877</v>
      </c>
      <c r="T88" s="15"/>
      <c r="U88" s="15"/>
      <c r="V88" s="15"/>
      <c r="W88" s="15"/>
      <c r="X88" s="15"/>
    </row>
    <row r="89" spans="1:24" x14ac:dyDescent="0.35">
      <c r="A89" s="15" t="s">
        <v>114</v>
      </c>
      <c r="B89" s="15"/>
      <c r="C89" s="15" t="s">
        <v>478</v>
      </c>
      <c r="D89" s="15" t="s">
        <v>878</v>
      </c>
      <c r="E89" s="15" t="s">
        <v>404</v>
      </c>
      <c r="F89" s="15" t="s">
        <v>879</v>
      </c>
      <c r="G89" s="15">
        <v>35190</v>
      </c>
      <c r="H89" s="15" t="s">
        <v>880</v>
      </c>
      <c r="I89" s="15" t="s">
        <v>883</v>
      </c>
      <c r="J89" s="15"/>
      <c r="K89" s="15" t="s">
        <v>881</v>
      </c>
      <c r="L89" s="15" t="s">
        <v>879</v>
      </c>
      <c r="M89" s="15" t="s">
        <v>882</v>
      </c>
      <c r="N89" s="15" t="s">
        <v>883</v>
      </c>
      <c r="O89" s="15"/>
      <c r="P89" s="15" t="s">
        <v>881</v>
      </c>
      <c r="Q89" s="15" t="s">
        <v>879</v>
      </c>
      <c r="R89" s="15"/>
      <c r="S89" s="15" t="s">
        <v>882</v>
      </c>
      <c r="T89" s="15"/>
      <c r="U89" s="15"/>
      <c r="V89" s="15"/>
      <c r="W89" s="15"/>
      <c r="X89" s="15"/>
    </row>
    <row r="90" spans="1:24" x14ac:dyDescent="0.35">
      <c r="A90" s="15" t="s">
        <v>115</v>
      </c>
      <c r="B90" s="15" t="s">
        <v>884</v>
      </c>
      <c r="C90" s="15" t="s">
        <v>11</v>
      </c>
      <c r="D90" s="15" t="s">
        <v>885</v>
      </c>
      <c r="E90" s="15" t="s">
        <v>886</v>
      </c>
      <c r="F90" s="15" t="s">
        <v>887</v>
      </c>
      <c r="G90" s="15">
        <v>35530</v>
      </c>
      <c r="H90" s="15" t="s">
        <v>888</v>
      </c>
      <c r="I90" s="15" t="s">
        <v>889</v>
      </c>
      <c r="J90" s="16" t="s">
        <v>890</v>
      </c>
      <c r="K90" s="15" t="s">
        <v>891</v>
      </c>
      <c r="L90" s="15" t="s">
        <v>887</v>
      </c>
      <c r="M90" s="15" t="s">
        <v>892</v>
      </c>
      <c r="N90" s="15" t="s">
        <v>889</v>
      </c>
      <c r="O90" s="15"/>
      <c r="P90" s="15" t="s">
        <v>893</v>
      </c>
      <c r="Q90" s="15" t="s">
        <v>894</v>
      </c>
      <c r="R90" s="15" t="s">
        <v>895</v>
      </c>
      <c r="S90" s="15" t="s">
        <v>273</v>
      </c>
      <c r="T90" s="15"/>
      <c r="U90" s="15"/>
      <c r="V90" s="15"/>
      <c r="W90" s="15"/>
      <c r="X90" s="15"/>
    </row>
    <row r="91" spans="1:24" x14ac:dyDescent="0.35">
      <c r="A91" s="15" t="s">
        <v>116</v>
      </c>
      <c r="B91" s="15" t="s">
        <v>896</v>
      </c>
      <c r="C91" s="15" t="s">
        <v>478</v>
      </c>
      <c r="D91" s="15"/>
      <c r="E91" s="15" t="s">
        <v>897</v>
      </c>
      <c r="F91" s="15" t="s">
        <v>898</v>
      </c>
      <c r="G91" s="15">
        <v>35190</v>
      </c>
      <c r="H91" s="15" t="s">
        <v>899</v>
      </c>
      <c r="I91" s="15" t="s">
        <v>900</v>
      </c>
      <c r="J91" s="16" t="s">
        <v>910</v>
      </c>
      <c r="K91" s="15" t="s">
        <v>901</v>
      </c>
      <c r="L91" s="15" t="s">
        <v>898</v>
      </c>
      <c r="M91" s="15" t="s">
        <v>902</v>
      </c>
      <c r="N91" s="15" t="s">
        <v>900</v>
      </c>
      <c r="O91" s="15"/>
      <c r="P91" s="15" t="s">
        <v>901</v>
      </c>
      <c r="Q91" s="15" t="s">
        <v>898</v>
      </c>
      <c r="R91" s="15" t="s">
        <v>383</v>
      </c>
      <c r="S91" s="15" t="s">
        <v>902</v>
      </c>
      <c r="T91" s="15" t="s">
        <v>900</v>
      </c>
      <c r="U91" s="15"/>
      <c r="V91" s="15"/>
      <c r="W91" s="15"/>
      <c r="X91" s="15"/>
    </row>
    <row r="92" spans="1:24" x14ac:dyDescent="0.35">
      <c r="A92" s="15" t="s">
        <v>117</v>
      </c>
      <c r="B92" s="15" t="s">
        <v>359</v>
      </c>
      <c r="C92" s="15" t="s">
        <v>11</v>
      </c>
      <c r="D92" s="15" t="s">
        <v>370</v>
      </c>
      <c r="E92" s="15" t="s">
        <v>371</v>
      </c>
      <c r="F92" s="15" t="s">
        <v>360</v>
      </c>
      <c r="G92" s="15">
        <v>35000</v>
      </c>
      <c r="H92" s="15" t="s">
        <v>211</v>
      </c>
      <c r="I92" s="15" t="s">
        <v>372</v>
      </c>
      <c r="J92" s="16" t="s">
        <v>368</v>
      </c>
      <c r="K92" s="15" t="s">
        <v>903</v>
      </c>
      <c r="L92" s="15"/>
      <c r="M92" s="15" t="s">
        <v>273</v>
      </c>
      <c r="N92" s="15"/>
      <c r="O92" s="15"/>
      <c r="P92" s="15" t="s">
        <v>903</v>
      </c>
      <c r="Q92" s="15" t="s">
        <v>904</v>
      </c>
      <c r="R92" s="15" t="s">
        <v>905</v>
      </c>
      <c r="S92" s="15" t="s">
        <v>273</v>
      </c>
      <c r="T92" s="15"/>
      <c r="U92" s="15"/>
      <c r="V92" s="15"/>
      <c r="W92" s="15"/>
      <c r="X92" s="15"/>
    </row>
    <row r="93" spans="1:24" x14ac:dyDescent="0.35">
      <c r="A93" s="15" t="s">
        <v>118</v>
      </c>
      <c r="B93" s="15" t="s">
        <v>296</v>
      </c>
      <c r="C93" s="15" t="s">
        <v>11</v>
      </c>
      <c r="D93" s="15" t="s">
        <v>297</v>
      </c>
      <c r="E93" s="15" t="s">
        <v>298</v>
      </c>
      <c r="F93" s="15" t="s">
        <v>299</v>
      </c>
      <c r="G93" s="15">
        <v>35000</v>
      </c>
      <c r="H93" s="15" t="s">
        <v>211</v>
      </c>
      <c r="I93" s="15" t="s">
        <v>300</v>
      </c>
      <c r="J93" s="16" t="s">
        <v>301</v>
      </c>
      <c r="K93" s="15" t="s">
        <v>906</v>
      </c>
      <c r="L93" s="15"/>
      <c r="M93" s="15"/>
      <c r="N93" s="15"/>
      <c r="O93" s="15"/>
      <c r="P93" s="15" t="s">
        <v>907</v>
      </c>
      <c r="Q93" s="15" t="s">
        <v>908</v>
      </c>
      <c r="R93" s="15" t="s">
        <v>543</v>
      </c>
      <c r="S93" s="15" t="s">
        <v>273</v>
      </c>
      <c r="T93" s="15" t="s">
        <v>909</v>
      </c>
      <c r="U93" s="15"/>
      <c r="V93" s="15"/>
      <c r="W93" s="15"/>
      <c r="X93" s="15"/>
    </row>
    <row r="94" spans="1:24" x14ac:dyDescent="0.35">
      <c r="A94" s="15" t="s">
        <v>119</v>
      </c>
      <c r="B94" s="15"/>
      <c r="C94" s="15" t="s">
        <v>11</v>
      </c>
      <c r="D94" s="15" t="s">
        <v>915</v>
      </c>
      <c r="E94" s="15" t="s">
        <v>480</v>
      </c>
      <c r="F94" s="15" t="s">
        <v>1022</v>
      </c>
      <c r="G94" s="15">
        <v>35190</v>
      </c>
      <c r="H94" s="15" t="s">
        <v>1023</v>
      </c>
      <c r="I94" s="15" t="s">
        <v>483</v>
      </c>
      <c r="J94" s="16" t="s">
        <v>482</v>
      </c>
      <c r="K94" s="15" t="s">
        <v>484</v>
      </c>
      <c r="L94" s="15" t="s">
        <v>913</v>
      </c>
      <c r="M94" s="15" t="s">
        <v>821</v>
      </c>
      <c r="N94" s="15" t="s">
        <v>483</v>
      </c>
      <c r="O94" s="15"/>
      <c r="P94" s="15" t="s">
        <v>544</v>
      </c>
      <c r="Q94" s="15" t="s">
        <v>913</v>
      </c>
      <c r="R94" s="15" t="s">
        <v>914</v>
      </c>
      <c r="S94" s="15" t="s">
        <v>821</v>
      </c>
      <c r="T94" s="15" t="s">
        <v>483</v>
      </c>
      <c r="U94" s="15"/>
      <c r="V94" s="15"/>
      <c r="W94" s="15"/>
      <c r="X94" s="15"/>
    </row>
    <row r="95" spans="1:24" x14ac:dyDescent="0.35">
      <c r="A95" s="15" t="s">
        <v>120</v>
      </c>
      <c r="B95" s="15"/>
      <c r="C95" s="15" t="s">
        <v>478</v>
      </c>
      <c r="D95" s="15"/>
      <c r="E95" s="15" t="s">
        <v>919</v>
      </c>
      <c r="F95" s="15" t="s">
        <v>920</v>
      </c>
      <c r="G95" s="15">
        <v>35000</v>
      </c>
      <c r="H95" s="15" t="s">
        <v>211</v>
      </c>
      <c r="I95" s="15" t="s">
        <v>921</v>
      </c>
      <c r="J95" s="15"/>
      <c r="K95" s="15" t="s">
        <v>922</v>
      </c>
      <c r="L95" s="15" t="s">
        <v>920</v>
      </c>
      <c r="M95" s="15" t="s">
        <v>273</v>
      </c>
      <c r="N95" s="15" t="s">
        <v>921</v>
      </c>
      <c r="O95" s="15"/>
      <c r="P95" s="15" t="s">
        <v>922</v>
      </c>
      <c r="Q95" s="15" t="s">
        <v>920</v>
      </c>
      <c r="R95" s="15" t="s">
        <v>383</v>
      </c>
      <c r="S95" s="15" t="s">
        <v>273</v>
      </c>
      <c r="T95" s="15"/>
      <c r="U95" s="15"/>
      <c r="V95" s="15"/>
      <c r="W95" s="15"/>
      <c r="X95" s="15"/>
    </row>
    <row r="96" spans="1:24" x14ac:dyDescent="0.35">
      <c r="A96" s="15" t="s">
        <v>121</v>
      </c>
      <c r="B96" s="15"/>
      <c r="C96" s="15" t="s">
        <v>924</v>
      </c>
      <c r="D96" s="15" t="s">
        <v>927</v>
      </c>
      <c r="E96" s="15" t="s">
        <v>925</v>
      </c>
      <c r="F96" s="15" t="s">
        <v>928</v>
      </c>
      <c r="G96" s="15">
        <v>35270</v>
      </c>
      <c r="H96" s="15" t="s">
        <v>929</v>
      </c>
      <c r="I96" s="15" t="s">
        <v>932</v>
      </c>
      <c r="J96" s="16" t="s">
        <v>926</v>
      </c>
      <c r="K96" s="15" t="s">
        <v>930</v>
      </c>
      <c r="L96" s="15" t="s">
        <v>928</v>
      </c>
      <c r="M96" s="15" t="s">
        <v>931</v>
      </c>
      <c r="N96" s="15" t="s">
        <v>932</v>
      </c>
      <c r="O96" s="16" t="s">
        <v>926</v>
      </c>
      <c r="P96" s="15" t="s">
        <v>930</v>
      </c>
      <c r="Q96" s="15" t="s">
        <v>928</v>
      </c>
      <c r="R96" s="15" t="s">
        <v>383</v>
      </c>
      <c r="S96" s="15" t="s">
        <v>931</v>
      </c>
      <c r="T96" s="15" t="s">
        <v>932</v>
      </c>
      <c r="U96" s="15"/>
      <c r="V96" s="15"/>
      <c r="W96" s="15"/>
      <c r="X96" s="15"/>
    </row>
    <row r="97" spans="1:24" x14ac:dyDescent="0.35">
      <c r="A97" s="15" t="s">
        <v>122</v>
      </c>
      <c r="B97" s="15" t="s">
        <v>933</v>
      </c>
      <c r="C97" s="15" t="s">
        <v>11</v>
      </c>
      <c r="D97" s="15" t="s">
        <v>548</v>
      </c>
      <c r="E97" s="15" t="s">
        <v>934</v>
      </c>
      <c r="F97" s="15" t="s">
        <v>935</v>
      </c>
      <c r="G97" s="15">
        <v>35630</v>
      </c>
      <c r="H97" s="15" t="s">
        <v>936</v>
      </c>
      <c r="I97" s="15" t="s">
        <v>937</v>
      </c>
      <c r="J97" s="16" t="s">
        <v>938</v>
      </c>
      <c r="K97" s="15"/>
      <c r="L97" s="15"/>
      <c r="M97" s="15"/>
      <c r="N97" s="15"/>
      <c r="O97" s="15"/>
      <c r="P97" s="15"/>
      <c r="Q97" s="15" t="s">
        <v>940</v>
      </c>
      <c r="R97" s="15" t="s">
        <v>383</v>
      </c>
      <c r="S97" s="15" t="s">
        <v>939</v>
      </c>
      <c r="T97" s="15"/>
      <c r="U97" s="15"/>
      <c r="V97" s="15"/>
      <c r="W97" s="15"/>
      <c r="X97" s="15"/>
    </row>
    <row r="98" spans="1:24" x14ac:dyDescent="0.35">
      <c r="A98" s="15" t="s">
        <v>123</v>
      </c>
      <c r="B98" s="15" t="s">
        <v>942</v>
      </c>
      <c r="C98" s="15"/>
      <c r="D98" s="15" t="s">
        <v>943</v>
      </c>
      <c r="E98" s="15" t="s">
        <v>944</v>
      </c>
      <c r="F98" s="15" t="s">
        <v>945</v>
      </c>
      <c r="G98" s="15">
        <v>35000</v>
      </c>
      <c r="H98" s="15" t="s">
        <v>211</v>
      </c>
      <c r="I98" s="15" t="s">
        <v>946</v>
      </c>
      <c r="J98" s="16" t="s">
        <v>947</v>
      </c>
      <c r="K98" s="15" t="s">
        <v>948</v>
      </c>
      <c r="L98" s="15"/>
      <c r="M98" s="15" t="s">
        <v>273</v>
      </c>
      <c r="N98" s="15"/>
      <c r="O98" s="15"/>
      <c r="P98" s="15" t="s">
        <v>544</v>
      </c>
      <c r="Q98" s="15" t="s">
        <v>949</v>
      </c>
      <c r="R98" s="15" t="s">
        <v>950</v>
      </c>
      <c r="S98" s="15" t="s">
        <v>273</v>
      </c>
      <c r="T98" s="15"/>
      <c r="U98" s="15"/>
      <c r="V98" s="15"/>
      <c r="W98" s="15"/>
      <c r="X98" s="15"/>
    </row>
    <row r="99" spans="1:24" x14ac:dyDescent="0.35">
      <c r="A99" s="15" t="s">
        <v>124</v>
      </c>
      <c r="B99" s="15"/>
      <c r="C99" s="15" t="s">
        <v>924</v>
      </c>
      <c r="D99" s="15" t="s">
        <v>952</v>
      </c>
      <c r="E99" s="15" t="s">
        <v>951</v>
      </c>
      <c r="F99" s="15" t="s">
        <v>953</v>
      </c>
      <c r="G99" s="15">
        <v>35130</v>
      </c>
      <c r="H99" s="15" t="s">
        <v>954</v>
      </c>
      <c r="I99" s="15" t="s">
        <v>955</v>
      </c>
      <c r="J99" s="16" t="s">
        <v>956</v>
      </c>
      <c r="K99" s="15" t="s">
        <v>957</v>
      </c>
      <c r="L99" s="15" t="s">
        <v>953</v>
      </c>
      <c r="M99" s="15" t="s">
        <v>958</v>
      </c>
      <c r="N99" s="15" t="s">
        <v>955</v>
      </c>
      <c r="O99" s="16" t="s">
        <v>956</v>
      </c>
      <c r="P99" s="15"/>
      <c r="Q99" s="15" t="s">
        <v>959</v>
      </c>
      <c r="R99" s="15" t="s">
        <v>960</v>
      </c>
      <c r="S99" s="15" t="s">
        <v>273</v>
      </c>
      <c r="T99" s="15"/>
      <c r="U99" s="15"/>
      <c r="V99" s="15"/>
      <c r="W99" s="15"/>
      <c r="X99" s="15"/>
    </row>
    <row r="100" spans="1:24" x14ac:dyDescent="0.35">
      <c r="A100" s="15" t="s">
        <v>125</v>
      </c>
      <c r="B100" s="15"/>
      <c r="C100" s="15" t="s">
        <v>281</v>
      </c>
      <c r="D100" s="15" t="s">
        <v>576</v>
      </c>
      <c r="E100" s="15" t="s">
        <v>961</v>
      </c>
      <c r="F100" s="15" t="s">
        <v>963</v>
      </c>
      <c r="G100" s="15">
        <v>35190</v>
      </c>
      <c r="H100" s="15" t="s">
        <v>233</v>
      </c>
      <c r="I100" s="15" t="s">
        <v>962</v>
      </c>
      <c r="J100" s="15"/>
      <c r="K100" s="15" t="s">
        <v>964</v>
      </c>
      <c r="L100" s="15" t="s">
        <v>963</v>
      </c>
      <c r="M100" s="15" t="s">
        <v>312</v>
      </c>
      <c r="N100" s="15" t="s">
        <v>962</v>
      </c>
      <c r="O100" s="15"/>
      <c r="P100" s="15"/>
      <c r="Q100" s="15" t="s">
        <v>965</v>
      </c>
      <c r="R100" s="15" t="s">
        <v>383</v>
      </c>
      <c r="S100" s="15" t="s">
        <v>312</v>
      </c>
      <c r="T100" s="15"/>
      <c r="U100" s="15"/>
      <c r="V100" s="15"/>
      <c r="W100" s="15"/>
      <c r="X100" s="15"/>
    </row>
    <row r="101" spans="1:24" x14ac:dyDescent="0.35">
      <c r="A101" s="15" t="s">
        <v>126</v>
      </c>
      <c r="B101" s="15" t="s">
        <v>296</v>
      </c>
      <c r="C101" s="15" t="s">
        <v>11</v>
      </c>
      <c r="D101" s="15" t="s">
        <v>297</v>
      </c>
      <c r="E101" s="15" t="s">
        <v>298</v>
      </c>
      <c r="F101" s="15" t="s">
        <v>299</v>
      </c>
      <c r="G101" s="15">
        <v>35000</v>
      </c>
      <c r="H101" s="15" t="s">
        <v>211</v>
      </c>
      <c r="I101" s="15" t="s">
        <v>300</v>
      </c>
      <c r="J101" s="16" t="s">
        <v>301</v>
      </c>
      <c r="K101" s="15" t="s">
        <v>966</v>
      </c>
      <c r="L101" s="15"/>
      <c r="M101" s="15"/>
      <c r="N101" s="15"/>
      <c r="O101" s="15"/>
      <c r="P101" s="15" t="s">
        <v>967</v>
      </c>
      <c r="Q101" s="15" t="s">
        <v>711</v>
      </c>
      <c r="R101" s="15" t="s">
        <v>968</v>
      </c>
      <c r="S101" s="15" t="s">
        <v>273</v>
      </c>
      <c r="T101" s="15" t="s">
        <v>969</v>
      </c>
      <c r="U101" s="15"/>
      <c r="V101" s="15"/>
      <c r="W101" s="15"/>
      <c r="X101" s="15"/>
    </row>
    <row r="102" spans="1:24" x14ac:dyDescent="0.35">
      <c r="A102" s="15" t="s">
        <v>970</v>
      </c>
      <c r="B102" s="15" t="s">
        <v>942</v>
      </c>
      <c r="C102" s="15"/>
      <c r="D102" s="15" t="s">
        <v>943</v>
      </c>
      <c r="E102" s="15" t="s">
        <v>944</v>
      </c>
      <c r="F102" s="15" t="s">
        <v>945</v>
      </c>
      <c r="G102" s="15">
        <v>35000</v>
      </c>
      <c r="H102" s="15" t="s">
        <v>211</v>
      </c>
      <c r="I102" s="15" t="s">
        <v>946</v>
      </c>
      <c r="J102" s="16" t="s">
        <v>947</v>
      </c>
      <c r="K102" s="76">
        <v>21070330000474</v>
      </c>
      <c r="L102" s="15"/>
      <c r="M102" s="15"/>
      <c r="N102" s="15"/>
      <c r="O102" s="15"/>
      <c r="P102" s="15" t="s">
        <v>1024</v>
      </c>
      <c r="Q102" s="15" t="s">
        <v>1025</v>
      </c>
      <c r="R102" s="15" t="s">
        <v>1026</v>
      </c>
      <c r="S102" s="15" t="s">
        <v>273</v>
      </c>
      <c r="T102" s="15" t="s">
        <v>1027</v>
      </c>
      <c r="U102" s="15"/>
      <c r="V102" s="15"/>
      <c r="W102" s="15"/>
      <c r="X102" s="15"/>
    </row>
    <row r="103" spans="1:24" x14ac:dyDescent="0.35">
      <c r="A103" s="15" t="s">
        <v>971</v>
      </c>
      <c r="B103" s="15" t="s">
        <v>1028</v>
      </c>
      <c r="C103" s="15" t="s">
        <v>12</v>
      </c>
      <c r="D103" s="15"/>
      <c r="E103" s="15" t="s">
        <v>1029</v>
      </c>
      <c r="F103" s="15" t="s">
        <v>1150</v>
      </c>
      <c r="G103" s="15">
        <v>35000</v>
      </c>
      <c r="H103" s="15" t="s">
        <v>211</v>
      </c>
      <c r="I103" s="15" t="s">
        <v>1030</v>
      </c>
      <c r="J103" s="16" t="s">
        <v>1031</v>
      </c>
      <c r="K103" s="15" t="s">
        <v>1032</v>
      </c>
      <c r="L103" s="15" t="s">
        <v>1150</v>
      </c>
      <c r="M103" s="15" t="s">
        <v>273</v>
      </c>
      <c r="N103" s="15" t="s">
        <v>1030</v>
      </c>
      <c r="O103" s="16" t="s">
        <v>1031</v>
      </c>
      <c r="P103" s="15" t="s">
        <v>1028</v>
      </c>
      <c r="Q103" s="15" t="s">
        <v>1150</v>
      </c>
      <c r="R103" s="15" t="s">
        <v>1033</v>
      </c>
      <c r="S103" s="15" t="s">
        <v>273</v>
      </c>
      <c r="T103" s="15" t="s">
        <v>1030</v>
      </c>
      <c r="U103" s="15"/>
      <c r="V103" s="15"/>
      <c r="W103" s="15"/>
      <c r="X103" s="15"/>
    </row>
    <row r="104" spans="1:24" x14ac:dyDescent="0.35">
      <c r="A104" s="15" t="s">
        <v>972</v>
      </c>
      <c r="B104" s="15"/>
      <c r="C104" s="15" t="s">
        <v>478</v>
      </c>
      <c r="D104" s="15"/>
      <c r="E104" s="15" t="s">
        <v>1029</v>
      </c>
      <c r="F104" s="15" t="s">
        <v>1150</v>
      </c>
      <c r="G104" s="15">
        <v>35000</v>
      </c>
      <c r="H104" s="15" t="s">
        <v>211</v>
      </c>
      <c r="I104" s="15" t="s">
        <v>1030</v>
      </c>
      <c r="J104" s="16" t="s">
        <v>1031</v>
      </c>
      <c r="K104" s="15" t="s">
        <v>1035</v>
      </c>
      <c r="L104" s="15" t="s">
        <v>1150</v>
      </c>
      <c r="M104" s="15" t="s">
        <v>273</v>
      </c>
      <c r="N104" s="15" t="s">
        <v>1030</v>
      </c>
      <c r="O104" s="16" t="s">
        <v>1031</v>
      </c>
      <c r="P104" s="15" t="s">
        <v>1035</v>
      </c>
      <c r="Q104" s="15" t="s">
        <v>1150</v>
      </c>
      <c r="R104" s="15" t="s">
        <v>1036</v>
      </c>
      <c r="S104" s="15" t="s">
        <v>273</v>
      </c>
      <c r="T104" s="15" t="s">
        <v>1030</v>
      </c>
      <c r="U104" s="15"/>
      <c r="V104" s="15"/>
      <c r="W104" s="15"/>
      <c r="X104" s="15"/>
    </row>
    <row r="105" spans="1:24" x14ac:dyDescent="0.35">
      <c r="A105" s="15" t="s">
        <v>973</v>
      </c>
      <c r="B105" s="15"/>
      <c r="C105" s="15" t="s">
        <v>478</v>
      </c>
      <c r="D105" s="15"/>
      <c r="E105" s="15" t="s">
        <v>1037</v>
      </c>
      <c r="F105" s="15" t="s">
        <v>1038</v>
      </c>
      <c r="G105" s="15">
        <v>35190</v>
      </c>
      <c r="H105" s="15" t="s">
        <v>233</v>
      </c>
      <c r="I105" s="15" t="s">
        <v>1039</v>
      </c>
      <c r="J105" s="16" t="s">
        <v>1040</v>
      </c>
      <c r="K105" s="15" t="s">
        <v>1041</v>
      </c>
      <c r="L105" s="15" t="s">
        <v>1038</v>
      </c>
      <c r="M105" s="15" t="s">
        <v>312</v>
      </c>
      <c r="N105" s="15" t="s">
        <v>1039</v>
      </c>
      <c r="O105" s="16" t="s">
        <v>1040</v>
      </c>
      <c r="P105" s="15" t="s">
        <v>1042</v>
      </c>
      <c r="Q105" s="15" t="s">
        <v>1043</v>
      </c>
      <c r="R105" s="15" t="s">
        <v>1044</v>
      </c>
      <c r="S105" s="15" t="s">
        <v>312</v>
      </c>
      <c r="T105" s="15"/>
      <c r="U105" s="15"/>
      <c r="V105" s="15"/>
      <c r="W105" s="15"/>
      <c r="X105" s="15"/>
    </row>
    <row r="106" spans="1:24" x14ac:dyDescent="0.35">
      <c r="A106" s="15" t="s">
        <v>974</v>
      </c>
      <c r="B106" s="15"/>
      <c r="C106" s="15" t="s">
        <v>12</v>
      </c>
      <c r="D106" s="15" t="s">
        <v>1049</v>
      </c>
      <c r="E106" s="15" t="s">
        <v>1045</v>
      </c>
      <c r="F106" s="15" t="s">
        <v>1046</v>
      </c>
      <c r="G106" s="15">
        <v>29880</v>
      </c>
      <c r="H106" s="15" t="s">
        <v>1047</v>
      </c>
      <c r="I106" s="15" t="s">
        <v>1048</v>
      </c>
      <c r="J106" s="15"/>
      <c r="K106" s="15" t="s">
        <v>1050</v>
      </c>
      <c r="L106" s="15" t="s">
        <v>1046</v>
      </c>
      <c r="M106" s="15" t="s">
        <v>1051</v>
      </c>
      <c r="N106" s="15" t="s">
        <v>1048</v>
      </c>
      <c r="O106" s="15"/>
      <c r="P106" s="15" t="s">
        <v>1042</v>
      </c>
      <c r="Q106" s="15" t="s">
        <v>522</v>
      </c>
      <c r="R106" s="15" t="s">
        <v>1052</v>
      </c>
      <c r="S106" s="15" t="s">
        <v>273</v>
      </c>
      <c r="T106" s="15"/>
      <c r="U106" s="15"/>
      <c r="V106" s="15"/>
      <c r="W106" s="15"/>
      <c r="X106" s="15"/>
    </row>
    <row r="107" spans="1:24" x14ac:dyDescent="0.35">
      <c r="A107" s="15" t="s">
        <v>975</v>
      </c>
      <c r="B107" s="15" t="s">
        <v>1053</v>
      </c>
      <c r="C107" s="15" t="s">
        <v>649</v>
      </c>
      <c r="D107" s="15" t="s">
        <v>1054</v>
      </c>
      <c r="E107" s="15" t="s">
        <v>1055</v>
      </c>
      <c r="F107" s="15" t="s">
        <v>1056</v>
      </c>
      <c r="G107" s="15">
        <v>35190</v>
      </c>
      <c r="H107" s="15" t="s">
        <v>233</v>
      </c>
      <c r="I107" s="15" t="s">
        <v>1057</v>
      </c>
      <c r="J107" s="16" t="s">
        <v>1058</v>
      </c>
      <c r="K107" s="15" t="s">
        <v>1059</v>
      </c>
      <c r="L107" s="15"/>
      <c r="M107" s="15"/>
      <c r="N107" s="15"/>
      <c r="O107" s="15"/>
      <c r="P107" s="15" t="s">
        <v>1062</v>
      </c>
      <c r="Q107" s="15" t="s">
        <v>1060</v>
      </c>
      <c r="R107" s="15" t="s">
        <v>383</v>
      </c>
      <c r="S107" s="15" t="s">
        <v>1061</v>
      </c>
      <c r="T107" s="15"/>
      <c r="U107" s="15"/>
      <c r="V107" s="15"/>
      <c r="W107" s="15"/>
      <c r="X107" s="15"/>
    </row>
    <row r="108" spans="1:24" x14ac:dyDescent="0.35">
      <c r="A108" s="15" t="s">
        <v>976</v>
      </c>
      <c r="B108" s="15" t="s">
        <v>1064</v>
      </c>
      <c r="C108" s="15" t="s">
        <v>649</v>
      </c>
      <c r="D108" s="15" t="s">
        <v>553</v>
      </c>
      <c r="E108" s="15" t="s">
        <v>737</v>
      </c>
      <c r="F108" s="15" t="s">
        <v>738</v>
      </c>
      <c r="G108" s="15">
        <v>35310</v>
      </c>
      <c r="H108" s="15" t="s">
        <v>739</v>
      </c>
      <c r="I108" s="15" t="s">
        <v>1075</v>
      </c>
      <c r="J108" s="16" t="s">
        <v>741</v>
      </c>
      <c r="K108" s="15" t="s">
        <v>1065</v>
      </c>
      <c r="L108" s="15" t="s">
        <v>1083</v>
      </c>
      <c r="M108" s="15" t="s">
        <v>1066</v>
      </c>
      <c r="N108" s="15" t="s">
        <v>1084</v>
      </c>
      <c r="O108" s="15"/>
      <c r="P108" s="15" t="s">
        <v>1067</v>
      </c>
      <c r="Q108" s="15" t="s">
        <v>1068</v>
      </c>
      <c r="R108" s="15" t="s">
        <v>383</v>
      </c>
      <c r="S108" s="15" t="s">
        <v>1069</v>
      </c>
      <c r="T108" s="15" t="s">
        <v>1070</v>
      </c>
      <c r="U108" s="15"/>
      <c r="V108" s="15"/>
      <c r="W108" s="15"/>
      <c r="X108" s="15"/>
    </row>
    <row r="109" spans="1:24" x14ac:dyDescent="0.35">
      <c r="A109" s="15" t="s">
        <v>977</v>
      </c>
      <c r="B109" s="15"/>
      <c r="C109" s="15" t="s">
        <v>478</v>
      </c>
      <c r="D109" s="15"/>
      <c r="E109" s="15" t="s">
        <v>1071</v>
      </c>
      <c r="F109" s="15" t="s">
        <v>1074</v>
      </c>
      <c r="G109" s="15">
        <v>35000</v>
      </c>
      <c r="H109" s="15" t="s">
        <v>211</v>
      </c>
      <c r="I109" s="15" t="s">
        <v>1072</v>
      </c>
      <c r="J109" s="16" t="s">
        <v>1076</v>
      </c>
      <c r="K109" s="15" t="s">
        <v>1073</v>
      </c>
      <c r="L109" s="15" t="s">
        <v>1074</v>
      </c>
      <c r="M109" s="15" t="s">
        <v>273</v>
      </c>
      <c r="N109" s="15" t="s">
        <v>1072</v>
      </c>
      <c r="O109" s="15"/>
      <c r="P109" s="15" t="s">
        <v>1073</v>
      </c>
      <c r="Q109" s="15" t="s">
        <v>1074</v>
      </c>
      <c r="R109" s="15" t="s">
        <v>383</v>
      </c>
      <c r="S109" s="15" t="s">
        <v>273</v>
      </c>
      <c r="T109" s="15"/>
      <c r="U109" s="15"/>
      <c r="V109" s="15"/>
      <c r="W109" s="15"/>
      <c r="X109" s="15"/>
    </row>
    <row r="110" spans="1:24" x14ac:dyDescent="0.35">
      <c r="A110" s="15" t="s">
        <v>978</v>
      </c>
      <c r="B110" s="15"/>
      <c r="C110" s="15" t="s">
        <v>478</v>
      </c>
      <c r="D110" s="15"/>
      <c r="E110" s="15" t="s">
        <v>1077</v>
      </c>
      <c r="F110" s="15" t="s">
        <v>1078</v>
      </c>
      <c r="G110" s="15">
        <v>78000</v>
      </c>
      <c r="H110" s="15" t="s">
        <v>1079</v>
      </c>
      <c r="I110" s="15" t="s">
        <v>1259</v>
      </c>
      <c r="J110" s="16" t="s">
        <v>594</v>
      </c>
      <c r="K110" s="15" t="s">
        <v>1080</v>
      </c>
      <c r="L110" s="15" t="s">
        <v>591</v>
      </c>
      <c r="M110" s="15" t="s">
        <v>592</v>
      </c>
      <c r="N110" s="15" t="s">
        <v>1259</v>
      </c>
      <c r="O110" s="16" t="s">
        <v>594</v>
      </c>
      <c r="P110" s="15" t="s">
        <v>1080</v>
      </c>
      <c r="Q110" s="15" t="s">
        <v>1082</v>
      </c>
      <c r="R110" s="15" t="s">
        <v>383</v>
      </c>
      <c r="S110" s="15" t="s">
        <v>1081</v>
      </c>
      <c r="T110" s="15" t="s">
        <v>1259</v>
      </c>
      <c r="U110" s="15"/>
      <c r="V110" s="15"/>
      <c r="W110" s="15"/>
      <c r="X110" s="15"/>
    </row>
    <row r="111" spans="1:24" x14ac:dyDescent="0.35">
      <c r="A111" s="15" t="s">
        <v>979</v>
      </c>
      <c r="B111" s="15" t="s">
        <v>1089</v>
      </c>
      <c r="C111" s="15" t="s">
        <v>11</v>
      </c>
      <c r="D111" s="15" t="s">
        <v>1090</v>
      </c>
      <c r="E111" s="15" t="s">
        <v>1091</v>
      </c>
      <c r="F111" s="15" t="s">
        <v>1092</v>
      </c>
      <c r="G111" s="15">
        <v>35220</v>
      </c>
      <c r="H111" s="15" t="s">
        <v>1093</v>
      </c>
      <c r="I111" s="15" t="s">
        <v>1094</v>
      </c>
      <c r="J111" s="16" t="s">
        <v>1095</v>
      </c>
      <c r="K111" s="15" t="s">
        <v>1096</v>
      </c>
      <c r="L111" s="15" t="s">
        <v>1097</v>
      </c>
      <c r="M111" s="15" t="s">
        <v>1098</v>
      </c>
      <c r="N111" s="15"/>
      <c r="O111" s="15"/>
      <c r="P111" s="15"/>
      <c r="Q111" s="15" t="s">
        <v>1099</v>
      </c>
      <c r="R111" s="15" t="s">
        <v>383</v>
      </c>
      <c r="S111" s="15" t="s">
        <v>1100</v>
      </c>
      <c r="T111" s="15"/>
      <c r="U111" s="15"/>
      <c r="V111" s="15"/>
      <c r="W111" s="15"/>
      <c r="X111" s="15"/>
    </row>
    <row r="112" spans="1:24" x14ac:dyDescent="0.35">
      <c r="A112" s="15" t="s">
        <v>980</v>
      </c>
      <c r="B112" s="15"/>
      <c r="C112" s="15" t="s">
        <v>478</v>
      </c>
      <c r="D112" s="15"/>
      <c r="E112" s="15" t="s">
        <v>1101</v>
      </c>
      <c r="F112" s="15" t="s">
        <v>1102</v>
      </c>
      <c r="G112" s="15">
        <v>35440</v>
      </c>
      <c r="H112" s="15" t="s">
        <v>1103</v>
      </c>
      <c r="I112" s="15" t="s">
        <v>1104</v>
      </c>
      <c r="J112" s="16" t="s">
        <v>1105</v>
      </c>
      <c r="K112" s="15" t="s">
        <v>1106</v>
      </c>
      <c r="L112" s="15" t="s">
        <v>1102</v>
      </c>
      <c r="M112" s="15" t="s">
        <v>1061</v>
      </c>
      <c r="N112" s="15" t="s">
        <v>1104</v>
      </c>
      <c r="O112" s="16" t="s">
        <v>1105</v>
      </c>
      <c r="P112" s="15" t="s">
        <v>1106</v>
      </c>
      <c r="Q112" s="15" t="s">
        <v>1102</v>
      </c>
      <c r="R112" s="15" t="s">
        <v>383</v>
      </c>
      <c r="S112" s="15" t="s">
        <v>1061</v>
      </c>
      <c r="T112" s="15" t="s">
        <v>1104</v>
      </c>
      <c r="U112" s="15"/>
      <c r="V112" s="15"/>
      <c r="W112" s="15"/>
      <c r="X112" s="15"/>
    </row>
    <row r="113" spans="1:24" x14ac:dyDescent="0.35">
      <c r="A113" s="15" t="s">
        <v>981</v>
      </c>
      <c r="B113" s="15" t="s">
        <v>1107</v>
      </c>
      <c r="C113" s="15" t="s">
        <v>12</v>
      </c>
      <c r="D113" s="15" t="s">
        <v>1108</v>
      </c>
      <c r="E113" s="15" t="s">
        <v>1109</v>
      </c>
      <c r="F113" s="15" t="s">
        <v>606</v>
      </c>
      <c r="G113" s="15">
        <v>35190</v>
      </c>
      <c r="H113" s="15" t="s">
        <v>233</v>
      </c>
      <c r="I113" s="15" t="s">
        <v>1114</v>
      </c>
      <c r="J113" s="16" t="s">
        <v>1110</v>
      </c>
      <c r="K113" s="15" t="s">
        <v>1111</v>
      </c>
      <c r="L113" s="15" t="s">
        <v>1112</v>
      </c>
      <c r="M113" s="15" t="s">
        <v>626</v>
      </c>
      <c r="N113" s="15"/>
      <c r="O113" s="15"/>
      <c r="P113" s="15" t="s">
        <v>544</v>
      </c>
      <c r="Q113" s="15" t="s">
        <v>1113</v>
      </c>
      <c r="R113" s="15" t="s">
        <v>383</v>
      </c>
      <c r="S113" s="15" t="s">
        <v>626</v>
      </c>
      <c r="T113" s="15"/>
      <c r="U113" s="15"/>
      <c r="V113" s="15"/>
      <c r="W113" s="15"/>
      <c r="X113" s="15"/>
    </row>
    <row r="114" spans="1:24" x14ac:dyDescent="0.35">
      <c r="A114" s="15" t="s">
        <v>982</v>
      </c>
      <c r="B114" s="15" t="s">
        <v>359</v>
      </c>
      <c r="C114" s="15" t="s">
        <v>11</v>
      </c>
      <c r="D114" s="15" t="s">
        <v>370</v>
      </c>
      <c r="E114" s="15" t="s">
        <v>371</v>
      </c>
      <c r="F114" s="15" t="s">
        <v>360</v>
      </c>
      <c r="G114" s="15">
        <v>35000</v>
      </c>
      <c r="H114" s="15" t="s">
        <v>211</v>
      </c>
      <c r="I114" s="15" t="s">
        <v>372</v>
      </c>
      <c r="J114" s="16" t="s">
        <v>368</v>
      </c>
      <c r="K114" s="76">
        <v>20170427000724</v>
      </c>
      <c r="L114" s="15"/>
      <c r="M114" s="15"/>
      <c r="N114" s="15"/>
      <c r="O114" s="15"/>
      <c r="P114" s="15" t="s">
        <v>1115</v>
      </c>
      <c r="Q114" s="15" t="s">
        <v>1116</v>
      </c>
      <c r="R114" s="15" t="s">
        <v>1117</v>
      </c>
      <c r="S114" s="15" t="s">
        <v>273</v>
      </c>
      <c r="T114" s="15" t="s">
        <v>1118</v>
      </c>
      <c r="U114" s="15"/>
      <c r="V114" s="15"/>
      <c r="W114" s="15"/>
      <c r="X114" s="15"/>
    </row>
    <row r="115" spans="1:24" x14ac:dyDescent="0.35">
      <c r="A115" s="15" t="s">
        <v>983</v>
      </c>
      <c r="B115" s="15" t="s">
        <v>1119</v>
      </c>
      <c r="C115" s="15" t="s">
        <v>12</v>
      </c>
      <c r="D115" s="15" t="s">
        <v>1120</v>
      </c>
      <c r="E115" s="15" t="s">
        <v>1121</v>
      </c>
      <c r="F115" s="15" t="s">
        <v>1122</v>
      </c>
      <c r="G115" s="15">
        <v>35740</v>
      </c>
      <c r="H115" s="15" t="s">
        <v>1123</v>
      </c>
      <c r="I115" s="15" t="s">
        <v>1136</v>
      </c>
      <c r="J115" s="16" t="s">
        <v>1124</v>
      </c>
      <c r="K115" s="15" t="s">
        <v>1125</v>
      </c>
      <c r="L115" s="15"/>
      <c r="M115" s="15"/>
      <c r="N115" s="15"/>
      <c r="O115" s="15"/>
      <c r="P115" s="15" t="s">
        <v>544</v>
      </c>
      <c r="Q115" s="15" t="s">
        <v>1126</v>
      </c>
      <c r="R115" s="15" t="s">
        <v>1127</v>
      </c>
      <c r="S115" s="15" t="s">
        <v>1128</v>
      </c>
      <c r="T115" s="15"/>
      <c r="U115" s="15"/>
      <c r="V115" s="15"/>
      <c r="W115" s="15"/>
      <c r="X115" s="15"/>
    </row>
    <row r="116" spans="1:24" x14ac:dyDescent="0.35">
      <c r="A116" s="15" t="s">
        <v>984</v>
      </c>
      <c r="B116" s="15" t="s">
        <v>296</v>
      </c>
      <c r="C116" s="15" t="s">
        <v>12</v>
      </c>
      <c r="D116" s="15" t="s">
        <v>390</v>
      </c>
      <c r="E116" s="15" t="s">
        <v>488</v>
      </c>
      <c r="F116" s="15" t="s">
        <v>299</v>
      </c>
      <c r="G116" s="15">
        <v>35000</v>
      </c>
      <c r="H116" s="15" t="s">
        <v>211</v>
      </c>
      <c r="I116" s="15" t="s">
        <v>300</v>
      </c>
      <c r="J116" s="16" t="s">
        <v>301</v>
      </c>
      <c r="K116" s="15" t="s">
        <v>1129</v>
      </c>
      <c r="L116" s="15" t="s">
        <v>1130</v>
      </c>
      <c r="M116" s="15" t="s">
        <v>1081</v>
      </c>
      <c r="N116" s="15"/>
      <c r="O116" s="15"/>
      <c r="P116" s="15" t="s">
        <v>544</v>
      </c>
      <c r="Q116" s="15" t="s">
        <v>1131</v>
      </c>
      <c r="R116" s="15" t="s">
        <v>1132</v>
      </c>
      <c r="S116" s="15" t="s">
        <v>273</v>
      </c>
      <c r="T116" s="15"/>
      <c r="U116" s="15"/>
      <c r="V116" s="15"/>
      <c r="W116" s="15"/>
      <c r="X116" s="15"/>
    </row>
    <row r="117" spans="1:24" x14ac:dyDescent="0.35">
      <c r="A117" s="15" t="s">
        <v>985</v>
      </c>
      <c r="B117" s="15"/>
      <c r="C117" s="15" t="s">
        <v>11</v>
      </c>
      <c r="D117" s="15" t="s">
        <v>1134</v>
      </c>
      <c r="E117" s="15" t="s">
        <v>1133</v>
      </c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 t="s">
        <v>1135</v>
      </c>
      <c r="Q117" s="15"/>
      <c r="R117" s="15"/>
      <c r="S117" s="15"/>
      <c r="T117" s="15"/>
      <c r="U117" s="15"/>
      <c r="V117" s="15"/>
      <c r="W117" s="15"/>
      <c r="X117" s="15"/>
    </row>
    <row r="118" spans="1:24" x14ac:dyDescent="0.35">
      <c r="A118" s="15" t="s">
        <v>986</v>
      </c>
      <c r="B118" s="15" t="s">
        <v>1137</v>
      </c>
      <c r="C118" s="15"/>
      <c r="D118" s="15"/>
      <c r="E118" s="15"/>
      <c r="F118" s="15" t="s">
        <v>1138</v>
      </c>
      <c r="G118" s="15">
        <v>35000</v>
      </c>
      <c r="H118" s="15" t="s">
        <v>211</v>
      </c>
      <c r="I118" s="15"/>
      <c r="J118" s="15"/>
      <c r="K118" s="15"/>
      <c r="L118" s="15"/>
      <c r="M118" s="15"/>
      <c r="N118" s="15"/>
      <c r="O118" s="15"/>
      <c r="P118" s="15"/>
      <c r="Q118" s="15" t="s">
        <v>1139</v>
      </c>
      <c r="R118" s="15" t="s">
        <v>1140</v>
      </c>
      <c r="S118" s="15" t="s">
        <v>273</v>
      </c>
      <c r="T118" s="15"/>
      <c r="U118" s="15"/>
      <c r="V118" s="15"/>
      <c r="W118" s="15"/>
      <c r="X118" s="15"/>
    </row>
    <row r="119" spans="1:24" x14ac:dyDescent="0.35">
      <c r="A119" s="15" t="s">
        <v>987</v>
      </c>
      <c r="B119" s="15" t="s">
        <v>296</v>
      </c>
      <c r="C119" s="15" t="s">
        <v>12</v>
      </c>
      <c r="D119" s="15" t="s">
        <v>390</v>
      </c>
      <c r="E119" s="15" t="s">
        <v>488</v>
      </c>
      <c r="F119" s="15" t="s">
        <v>299</v>
      </c>
      <c r="G119" s="15">
        <v>35000</v>
      </c>
      <c r="H119" s="15" t="s">
        <v>211</v>
      </c>
      <c r="I119" s="15" t="s">
        <v>300</v>
      </c>
      <c r="J119" s="16" t="s">
        <v>301</v>
      </c>
      <c r="K119" s="15" t="s">
        <v>1141</v>
      </c>
      <c r="L119" s="15" t="s">
        <v>1142</v>
      </c>
      <c r="M119" s="15" t="s">
        <v>1143</v>
      </c>
      <c r="N119" s="15"/>
      <c r="O119" s="15"/>
      <c r="P119" s="15" t="s">
        <v>1144</v>
      </c>
      <c r="Q119" s="15" t="s">
        <v>1145</v>
      </c>
      <c r="R119" s="15" t="s">
        <v>1146</v>
      </c>
      <c r="S119" s="15" t="s">
        <v>273</v>
      </c>
      <c r="T119" s="15" t="s">
        <v>1147</v>
      </c>
      <c r="U119" s="15"/>
      <c r="V119" s="15"/>
      <c r="W119" s="15"/>
      <c r="X119" s="15"/>
    </row>
    <row r="120" spans="1:24" x14ac:dyDescent="0.35">
      <c r="A120" s="15" t="s">
        <v>988</v>
      </c>
      <c r="B120" s="15" t="s">
        <v>1148</v>
      </c>
      <c r="C120" s="15"/>
      <c r="D120" s="15"/>
      <c r="E120" s="15"/>
      <c r="F120" s="15" t="s">
        <v>1149</v>
      </c>
      <c r="G120" s="15">
        <v>35190</v>
      </c>
      <c r="H120" s="15" t="s">
        <v>233</v>
      </c>
      <c r="I120" s="15"/>
      <c r="J120" s="15"/>
      <c r="K120" s="15" t="s">
        <v>1148</v>
      </c>
      <c r="L120" s="15" t="s">
        <v>1149</v>
      </c>
      <c r="M120" s="15" t="s">
        <v>312</v>
      </c>
      <c r="N120" s="15"/>
      <c r="O120" s="15"/>
      <c r="P120" s="15" t="s">
        <v>1148</v>
      </c>
      <c r="Q120" s="15" t="s">
        <v>1149</v>
      </c>
      <c r="R120" s="15"/>
      <c r="S120" s="15" t="s">
        <v>312</v>
      </c>
      <c r="T120" s="15"/>
      <c r="U120" s="15"/>
      <c r="V120" s="15"/>
      <c r="W120" s="15"/>
      <c r="X120" s="15"/>
    </row>
    <row r="121" spans="1:24" x14ac:dyDescent="0.35">
      <c r="A121" s="15" t="s">
        <v>989</v>
      </c>
      <c r="B121" s="15" t="s">
        <v>933</v>
      </c>
      <c r="C121" s="15" t="s">
        <v>11</v>
      </c>
      <c r="D121" s="15" t="s">
        <v>548</v>
      </c>
      <c r="E121" s="15" t="s">
        <v>934</v>
      </c>
      <c r="F121" s="15" t="s">
        <v>935</v>
      </c>
      <c r="G121" s="15">
        <v>35630</v>
      </c>
      <c r="H121" s="15" t="s">
        <v>936</v>
      </c>
      <c r="I121" s="15" t="s">
        <v>937</v>
      </c>
      <c r="J121" s="16" t="s">
        <v>938</v>
      </c>
      <c r="K121" s="15"/>
      <c r="L121" s="15"/>
      <c r="M121" s="15"/>
      <c r="N121" s="15"/>
      <c r="O121" s="15"/>
      <c r="P121" s="15"/>
      <c r="Q121" s="15"/>
      <c r="R121" s="15"/>
      <c r="S121" s="15" t="s">
        <v>1151</v>
      </c>
      <c r="T121" s="15"/>
      <c r="U121" s="15"/>
      <c r="V121" s="15"/>
      <c r="W121" s="15"/>
      <c r="X121" s="15"/>
    </row>
    <row r="122" spans="1:24" x14ac:dyDescent="0.35">
      <c r="A122" s="15" t="s">
        <v>990</v>
      </c>
      <c r="B122" s="15"/>
      <c r="C122" s="15" t="s">
        <v>478</v>
      </c>
      <c r="D122" s="15"/>
      <c r="E122" s="15" t="s">
        <v>1152</v>
      </c>
      <c r="F122" s="15" t="s">
        <v>1153</v>
      </c>
      <c r="G122" s="15">
        <v>61100</v>
      </c>
      <c r="H122" s="15" t="s">
        <v>1154</v>
      </c>
      <c r="I122" s="15" t="s">
        <v>1155</v>
      </c>
      <c r="J122" s="16" t="s">
        <v>1156</v>
      </c>
      <c r="K122" s="15" t="s">
        <v>1157</v>
      </c>
      <c r="L122" s="15" t="s">
        <v>1153</v>
      </c>
      <c r="M122" s="15" t="s">
        <v>1158</v>
      </c>
      <c r="N122" s="15" t="s">
        <v>1155</v>
      </c>
      <c r="O122" s="16" t="s">
        <v>1156</v>
      </c>
      <c r="P122" s="15" t="s">
        <v>544</v>
      </c>
      <c r="Q122" s="15" t="s">
        <v>1159</v>
      </c>
      <c r="R122" s="15" t="s">
        <v>1160</v>
      </c>
      <c r="S122" s="15" t="s">
        <v>273</v>
      </c>
      <c r="T122" s="15" t="s">
        <v>1147</v>
      </c>
      <c r="U122" s="15"/>
      <c r="V122" s="15"/>
      <c r="W122" s="15"/>
      <c r="X122" s="15"/>
    </row>
    <row r="123" spans="1:24" x14ac:dyDescent="0.35">
      <c r="A123" s="15" t="s">
        <v>991</v>
      </c>
      <c r="B123" s="15" t="s">
        <v>1161</v>
      </c>
      <c r="C123" s="15" t="s">
        <v>11</v>
      </c>
      <c r="D123" s="15" t="s">
        <v>1162</v>
      </c>
      <c r="E123" s="15" t="s">
        <v>1163</v>
      </c>
      <c r="F123" s="15" t="s">
        <v>1164</v>
      </c>
      <c r="G123" s="15">
        <v>35190</v>
      </c>
      <c r="H123" s="15" t="s">
        <v>1023</v>
      </c>
      <c r="I123" s="15" t="s">
        <v>1165</v>
      </c>
      <c r="J123" s="16" t="s">
        <v>1166</v>
      </c>
      <c r="K123" s="15" t="s">
        <v>1161</v>
      </c>
      <c r="L123" s="15" t="s">
        <v>1164</v>
      </c>
      <c r="M123" s="15" t="s">
        <v>626</v>
      </c>
      <c r="N123" s="15" t="s">
        <v>1165</v>
      </c>
      <c r="O123" s="16" t="s">
        <v>1166</v>
      </c>
      <c r="P123" s="15"/>
      <c r="Q123" s="15" t="s">
        <v>1167</v>
      </c>
      <c r="R123" s="15" t="s">
        <v>706</v>
      </c>
      <c r="S123" s="15" t="s">
        <v>626</v>
      </c>
      <c r="T123" s="15"/>
      <c r="U123" s="15"/>
      <c r="V123" s="15"/>
      <c r="W123" s="15"/>
      <c r="X123" s="15"/>
    </row>
    <row r="124" spans="1:24" x14ac:dyDescent="0.35">
      <c r="A124" s="15" t="s">
        <v>992</v>
      </c>
      <c r="B124" s="15" t="s">
        <v>209</v>
      </c>
      <c r="C124" s="15" t="s">
        <v>11</v>
      </c>
      <c r="D124" s="15" t="s">
        <v>447</v>
      </c>
      <c r="E124" s="15" t="s">
        <v>446</v>
      </c>
      <c r="F124" s="15" t="s">
        <v>210</v>
      </c>
      <c r="G124" s="15">
        <v>35000</v>
      </c>
      <c r="H124" s="15" t="s">
        <v>211</v>
      </c>
      <c r="I124" s="15" t="s">
        <v>448</v>
      </c>
      <c r="J124" s="16" t="s">
        <v>449</v>
      </c>
      <c r="K124" s="15"/>
      <c r="L124" s="15"/>
      <c r="M124" s="15"/>
      <c r="N124" s="15"/>
      <c r="O124" s="15"/>
      <c r="P124" s="15" t="s">
        <v>544</v>
      </c>
      <c r="Q124" s="15" t="s">
        <v>1168</v>
      </c>
      <c r="R124" s="15" t="s">
        <v>1169</v>
      </c>
      <c r="S124" s="15" t="s">
        <v>273</v>
      </c>
      <c r="T124" s="15"/>
      <c r="U124" s="15"/>
      <c r="V124" s="15"/>
      <c r="W124" s="15"/>
      <c r="X124" s="15"/>
    </row>
    <row r="125" spans="1:24" x14ac:dyDescent="0.35">
      <c r="A125" s="15" t="s">
        <v>993</v>
      </c>
      <c r="B125" s="15"/>
      <c r="C125" s="15" t="s">
        <v>281</v>
      </c>
      <c r="D125" s="15" t="s">
        <v>1170</v>
      </c>
      <c r="E125" s="15" t="s">
        <v>1171</v>
      </c>
      <c r="F125" s="15" t="s">
        <v>1172</v>
      </c>
      <c r="G125" s="15">
        <v>22630</v>
      </c>
      <c r="H125" s="15" t="s">
        <v>1173</v>
      </c>
      <c r="I125" s="15" t="s">
        <v>1174</v>
      </c>
      <c r="J125" s="16" t="s">
        <v>1183</v>
      </c>
      <c r="K125" s="15" t="s">
        <v>1175</v>
      </c>
      <c r="L125" s="15" t="s">
        <v>1172</v>
      </c>
      <c r="M125" s="15" t="s">
        <v>1176</v>
      </c>
      <c r="N125" s="15" t="s">
        <v>1174</v>
      </c>
      <c r="O125" s="16" t="s">
        <v>1183</v>
      </c>
      <c r="P125" s="15" t="s">
        <v>1175</v>
      </c>
      <c r="Q125" s="15" t="s">
        <v>1172</v>
      </c>
      <c r="R125" s="15" t="s">
        <v>383</v>
      </c>
      <c r="S125" s="15" t="s">
        <v>1176</v>
      </c>
      <c r="T125" s="15" t="s">
        <v>1174</v>
      </c>
      <c r="U125" s="15"/>
      <c r="V125" s="15"/>
      <c r="W125" s="15"/>
      <c r="X125" s="15"/>
    </row>
    <row r="126" spans="1:24" x14ac:dyDescent="0.35">
      <c r="A126" s="15" t="s">
        <v>994</v>
      </c>
      <c r="B126" s="15" t="s">
        <v>1177</v>
      </c>
      <c r="C126" s="15" t="s">
        <v>649</v>
      </c>
      <c r="D126" s="15"/>
      <c r="E126" s="15" t="s">
        <v>1178</v>
      </c>
      <c r="F126" s="15" t="s">
        <v>1179</v>
      </c>
      <c r="G126" s="15">
        <v>35190</v>
      </c>
      <c r="H126" s="15" t="s">
        <v>233</v>
      </c>
      <c r="I126" s="15" t="s">
        <v>1180</v>
      </c>
      <c r="J126" s="16" t="s">
        <v>1181</v>
      </c>
      <c r="K126" s="15"/>
      <c r="L126" s="15" t="s">
        <v>1179</v>
      </c>
      <c r="M126" s="15" t="s">
        <v>312</v>
      </c>
      <c r="N126" s="15"/>
      <c r="O126" s="15"/>
      <c r="P126" s="15" t="s">
        <v>1182</v>
      </c>
      <c r="Q126" s="15" t="s">
        <v>1179</v>
      </c>
      <c r="R126" s="15" t="s">
        <v>895</v>
      </c>
      <c r="S126" s="15" t="s">
        <v>312</v>
      </c>
      <c r="T126" s="15" t="s">
        <v>1180</v>
      </c>
      <c r="U126" s="15"/>
      <c r="V126" s="15"/>
      <c r="W126" s="15"/>
      <c r="X126" s="15"/>
    </row>
    <row r="127" spans="1:24" x14ac:dyDescent="0.35">
      <c r="A127" s="15" t="s">
        <v>995</v>
      </c>
      <c r="B127" s="15"/>
      <c r="C127" s="15" t="s">
        <v>11</v>
      </c>
      <c r="D127" s="15"/>
      <c r="E127" s="15" t="s">
        <v>1185</v>
      </c>
      <c r="F127" s="15" t="s">
        <v>1184</v>
      </c>
      <c r="G127" s="15">
        <v>35000</v>
      </c>
      <c r="H127" s="15" t="s">
        <v>211</v>
      </c>
      <c r="I127" s="15"/>
      <c r="J127" s="15"/>
      <c r="K127" s="15" t="s">
        <v>1186</v>
      </c>
      <c r="L127" s="15" t="s">
        <v>1184</v>
      </c>
      <c r="M127" s="15" t="s">
        <v>273</v>
      </c>
      <c r="N127" s="15"/>
      <c r="O127" s="15"/>
      <c r="P127" s="15" t="s">
        <v>1187</v>
      </c>
      <c r="Q127" s="15" t="s">
        <v>1184</v>
      </c>
      <c r="R127" s="15" t="s">
        <v>523</v>
      </c>
      <c r="S127" s="15" t="s">
        <v>273</v>
      </c>
      <c r="T127" s="15"/>
      <c r="U127" s="15"/>
      <c r="V127" s="15"/>
      <c r="W127" s="15"/>
      <c r="X127" s="15"/>
    </row>
    <row r="128" spans="1:24" x14ac:dyDescent="0.35">
      <c r="A128" s="15" t="s">
        <v>996</v>
      </c>
      <c r="B128" s="15" t="s">
        <v>209</v>
      </c>
      <c r="C128" s="15" t="s">
        <v>11</v>
      </c>
      <c r="D128" s="15" t="s">
        <v>447</v>
      </c>
      <c r="E128" s="15" t="s">
        <v>446</v>
      </c>
      <c r="F128" s="15" t="s">
        <v>210</v>
      </c>
      <c r="G128" s="15">
        <v>35000</v>
      </c>
      <c r="H128" s="15" t="s">
        <v>211</v>
      </c>
      <c r="I128" s="15" t="s">
        <v>448</v>
      </c>
      <c r="J128" s="16" t="s">
        <v>449</v>
      </c>
      <c r="K128" s="15"/>
      <c r="L128" s="15"/>
      <c r="M128" s="15"/>
      <c r="N128" s="15"/>
      <c r="O128" s="15"/>
      <c r="P128" s="15" t="s">
        <v>1188</v>
      </c>
      <c r="Q128" s="15" t="s">
        <v>1189</v>
      </c>
      <c r="R128" s="15" t="s">
        <v>1190</v>
      </c>
      <c r="S128" s="15" t="s">
        <v>273</v>
      </c>
      <c r="T128" s="15" t="s">
        <v>1191</v>
      </c>
      <c r="U128" s="15"/>
      <c r="V128" s="15"/>
      <c r="W128" s="15"/>
      <c r="X128" s="15"/>
    </row>
    <row r="129" spans="1:24" x14ac:dyDescent="0.35">
      <c r="A129" s="15" t="s">
        <v>997</v>
      </c>
      <c r="B129" s="15" t="s">
        <v>933</v>
      </c>
      <c r="C129" s="15" t="s">
        <v>11</v>
      </c>
      <c r="D129" s="15" t="s">
        <v>548</v>
      </c>
      <c r="E129" s="15" t="s">
        <v>934</v>
      </c>
      <c r="F129" s="15" t="s">
        <v>935</v>
      </c>
      <c r="G129" s="15">
        <v>35630</v>
      </c>
      <c r="H129" s="15" t="s">
        <v>936</v>
      </c>
      <c r="I129" s="15" t="s">
        <v>937</v>
      </c>
      <c r="J129" s="16" t="s">
        <v>938</v>
      </c>
      <c r="K129" s="15" t="s">
        <v>1193</v>
      </c>
      <c r="L129" s="15" t="s">
        <v>1192</v>
      </c>
      <c r="M129" s="15" t="s">
        <v>582</v>
      </c>
      <c r="N129" s="15"/>
      <c r="O129" s="15"/>
      <c r="P129" s="15" t="s">
        <v>1193</v>
      </c>
      <c r="Q129" s="15" t="s">
        <v>1192</v>
      </c>
      <c r="R129" s="15" t="s">
        <v>383</v>
      </c>
      <c r="S129" s="15" t="s">
        <v>582</v>
      </c>
      <c r="T129" s="15"/>
      <c r="U129" s="15"/>
      <c r="V129" s="15"/>
      <c r="W129" s="15"/>
      <c r="X129" s="15"/>
    </row>
    <row r="130" spans="1:24" x14ac:dyDescent="0.35">
      <c r="A130" s="15" t="s">
        <v>998</v>
      </c>
      <c r="B130" s="15" t="s">
        <v>296</v>
      </c>
      <c r="C130" s="15" t="s">
        <v>12</v>
      </c>
      <c r="D130" s="15" t="s">
        <v>390</v>
      </c>
      <c r="E130" s="15" t="s">
        <v>488</v>
      </c>
      <c r="F130" s="15" t="s">
        <v>299</v>
      </c>
      <c r="G130" s="15">
        <v>35000</v>
      </c>
      <c r="H130" s="15" t="s">
        <v>211</v>
      </c>
      <c r="I130" s="15" t="s">
        <v>300</v>
      </c>
      <c r="J130" s="16" t="s">
        <v>301</v>
      </c>
      <c r="K130" s="15" t="s">
        <v>1194</v>
      </c>
      <c r="L130" s="15" t="s">
        <v>1195</v>
      </c>
      <c r="M130" s="15" t="s">
        <v>1196</v>
      </c>
      <c r="N130" s="15"/>
      <c r="O130" s="15"/>
      <c r="P130" s="15" t="s">
        <v>544</v>
      </c>
      <c r="Q130" s="15" t="s">
        <v>1197</v>
      </c>
      <c r="R130" s="15" t="s">
        <v>1198</v>
      </c>
      <c r="S130" s="15" t="s">
        <v>1199</v>
      </c>
      <c r="T130" s="15"/>
      <c r="U130" s="15"/>
      <c r="V130" s="15"/>
      <c r="W130" s="15"/>
      <c r="X130" s="15"/>
    </row>
    <row r="131" spans="1:24" x14ac:dyDescent="0.35">
      <c r="A131" s="15" t="s">
        <v>999</v>
      </c>
      <c r="B131" s="15"/>
      <c r="C131" s="15" t="s">
        <v>11</v>
      </c>
      <c r="D131" s="15" t="s">
        <v>212</v>
      </c>
      <c r="E131" s="15" t="s">
        <v>213</v>
      </c>
      <c r="F131" s="15" t="s">
        <v>1200</v>
      </c>
      <c r="G131" s="15">
        <v>35000</v>
      </c>
      <c r="H131" s="15" t="s">
        <v>211</v>
      </c>
      <c r="I131" s="15" t="s">
        <v>1201</v>
      </c>
      <c r="J131" s="16" t="s">
        <v>1202</v>
      </c>
      <c r="K131" s="15" t="s">
        <v>1203</v>
      </c>
      <c r="L131" s="15" t="s">
        <v>1200</v>
      </c>
      <c r="M131" s="15" t="s">
        <v>273</v>
      </c>
      <c r="N131" s="15"/>
      <c r="O131" s="15"/>
      <c r="P131" s="15"/>
      <c r="Q131" s="15" t="s">
        <v>1200</v>
      </c>
      <c r="R131" s="15" t="s">
        <v>1204</v>
      </c>
      <c r="S131" s="15" t="s">
        <v>273</v>
      </c>
      <c r="T131" s="15"/>
      <c r="U131" s="15"/>
      <c r="V131" s="15"/>
      <c r="W131" s="15"/>
      <c r="X131" s="15"/>
    </row>
    <row r="132" spans="1:24" x14ac:dyDescent="0.35">
      <c r="A132" s="15" t="s">
        <v>1000</v>
      </c>
      <c r="B132" s="15" t="s">
        <v>296</v>
      </c>
      <c r="C132" s="15" t="s">
        <v>11</v>
      </c>
      <c r="D132" s="15" t="s">
        <v>297</v>
      </c>
      <c r="E132" s="15" t="s">
        <v>298</v>
      </c>
      <c r="F132" s="15" t="s">
        <v>299</v>
      </c>
      <c r="G132" s="15">
        <v>35000</v>
      </c>
      <c r="H132" s="15" t="s">
        <v>211</v>
      </c>
      <c r="I132" s="15" t="s">
        <v>300</v>
      </c>
      <c r="J132" s="16" t="s">
        <v>301</v>
      </c>
      <c r="K132" s="15" t="s">
        <v>1205</v>
      </c>
      <c r="L132" s="15"/>
      <c r="M132" s="15"/>
      <c r="N132" s="15"/>
      <c r="O132" s="15"/>
      <c r="P132" s="15" t="s">
        <v>1206</v>
      </c>
      <c r="Q132" s="15" t="s">
        <v>1207</v>
      </c>
      <c r="R132" s="15" t="s">
        <v>1208</v>
      </c>
      <c r="S132" s="15" t="s">
        <v>273</v>
      </c>
      <c r="T132" s="15" t="s">
        <v>1209</v>
      </c>
      <c r="U132" s="15"/>
      <c r="V132" s="15"/>
      <c r="W132" s="15"/>
      <c r="X132" s="15"/>
    </row>
    <row r="133" spans="1:24" x14ac:dyDescent="0.35">
      <c r="A133" s="15" t="s">
        <v>1001</v>
      </c>
      <c r="B133" s="15" t="s">
        <v>296</v>
      </c>
      <c r="C133" s="15" t="s">
        <v>12</v>
      </c>
      <c r="D133" s="15" t="s">
        <v>390</v>
      </c>
      <c r="E133" s="15" t="s">
        <v>488</v>
      </c>
      <c r="F133" s="15" t="s">
        <v>299</v>
      </c>
      <c r="G133" s="15">
        <v>35000</v>
      </c>
      <c r="H133" s="15" t="s">
        <v>211</v>
      </c>
      <c r="I133" s="15" t="s">
        <v>300</v>
      </c>
      <c r="J133" s="16" t="s">
        <v>301</v>
      </c>
      <c r="K133" s="15"/>
      <c r="L133" s="15"/>
      <c r="M133" s="15"/>
      <c r="N133" s="15"/>
      <c r="O133" s="15"/>
      <c r="P133" s="15" t="s">
        <v>1210</v>
      </c>
      <c r="Q133" s="15" t="s">
        <v>1211</v>
      </c>
      <c r="R133" s="15" t="s">
        <v>1212</v>
      </c>
      <c r="S133" s="15" t="s">
        <v>539</v>
      </c>
      <c r="T133" s="15"/>
      <c r="U133" s="15"/>
      <c r="V133" s="15"/>
      <c r="W133" s="15"/>
      <c r="X133" s="15"/>
    </row>
    <row r="134" spans="1:24" x14ac:dyDescent="0.35">
      <c r="A134" s="15" t="s">
        <v>1002</v>
      </c>
      <c r="B134" s="15" t="s">
        <v>296</v>
      </c>
      <c r="C134" s="15" t="s">
        <v>11</v>
      </c>
      <c r="D134" s="15" t="s">
        <v>297</v>
      </c>
      <c r="E134" s="15" t="s">
        <v>298</v>
      </c>
      <c r="F134" s="15" t="s">
        <v>299</v>
      </c>
      <c r="G134" s="15">
        <v>35000</v>
      </c>
      <c r="H134" s="15" t="s">
        <v>211</v>
      </c>
      <c r="I134" s="15" t="s">
        <v>300</v>
      </c>
      <c r="J134" s="16" t="s">
        <v>301</v>
      </c>
      <c r="K134" s="15" t="s">
        <v>1213</v>
      </c>
      <c r="L134" s="15"/>
      <c r="M134" s="15"/>
      <c r="N134" s="15"/>
      <c r="O134" s="15"/>
      <c r="P134" s="15" t="s">
        <v>1215</v>
      </c>
      <c r="Q134" s="15" t="s">
        <v>534</v>
      </c>
      <c r="R134" s="15" t="s">
        <v>1214</v>
      </c>
      <c r="S134" s="15" t="s">
        <v>273</v>
      </c>
      <c r="T134" s="15" t="s">
        <v>1216</v>
      </c>
      <c r="U134" s="15"/>
      <c r="V134" s="15"/>
      <c r="W134" s="15"/>
      <c r="X134" s="15"/>
    </row>
    <row r="135" spans="1:24" x14ac:dyDescent="0.35">
      <c r="A135" s="15" t="s">
        <v>1003</v>
      </c>
      <c r="B135" s="15" t="s">
        <v>296</v>
      </c>
      <c r="C135" s="15" t="s">
        <v>12</v>
      </c>
      <c r="D135" s="15" t="s">
        <v>390</v>
      </c>
      <c r="E135" s="15" t="s">
        <v>488</v>
      </c>
      <c r="F135" s="15" t="s">
        <v>299</v>
      </c>
      <c r="G135" s="15">
        <v>35000</v>
      </c>
      <c r="H135" s="15" t="s">
        <v>211</v>
      </c>
      <c r="I135" s="15" t="s">
        <v>300</v>
      </c>
      <c r="J135" s="16" t="s">
        <v>301</v>
      </c>
      <c r="K135" s="15" t="s">
        <v>1217</v>
      </c>
      <c r="L135" s="15" t="s">
        <v>1218</v>
      </c>
      <c r="M135" s="15" t="s">
        <v>1219</v>
      </c>
      <c r="N135" s="15"/>
      <c r="O135" s="15"/>
      <c r="P135" s="15" t="s">
        <v>544</v>
      </c>
      <c r="Q135" s="15" t="s">
        <v>1220</v>
      </c>
      <c r="R135" s="15" t="s">
        <v>1221</v>
      </c>
      <c r="S135" s="15" t="s">
        <v>273</v>
      </c>
      <c r="T135" s="15"/>
      <c r="U135" s="15"/>
      <c r="V135" s="15"/>
      <c r="W135" s="15"/>
      <c r="X135" s="15"/>
    </row>
    <row r="136" spans="1:24" x14ac:dyDescent="0.35">
      <c r="A136" s="15" t="s">
        <v>1004</v>
      </c>
      <c r="B136" s="15" t="s">
        <v>1222</v>
      </c>
      <c r="C136" s="15" t="s">
        <v>11</v>
      </c>
      <c r="D136" s="15" t="s">
        <v>1224</v>
      </c>
      <c r="E136" s="15" t="s">
        <v>1223</v>
      </c>
      <c r="F136" s="15" t="s">
        <v>1226</v>
      </c>
      <c r="G136" s="15">
        <v>35190</v>
      </c>
      <c r="H136" s="15" t="s">
        <v>1225</v>
      </c>
      <c r="I136" s="15" t="s">
        <v>1227</v>
      </c>
      <c r="J136" s="16" t="s">
        <v>1228</v>
      </c>
      <c r="K136" s="15" t="s">
        <v>1229</v>
      </c>
      <c r="L136" s="15" t="s">
        <v>1230</v>
      </c>
      <c r="M136" s="15" t="s">
        <v>409</v>
      </c>
      <c r="N136" s="15"/>
      <c r="O136" s="15"/>
      <c r="P136" s="15" t="s">
        <v>1229</v>
      </c>
      <c r="Q136" s="15" t="s">
        <v>1230</v>
      </c>
      <c r="R136" s="15"/>
      <c r="S136" s="15" t="s">
        <v>409</v>
      </c>
      <c r="T136" s="15"/>
      <c r="U136" s="15"/>
      <c r="V136" s="15"/>
      <c r="W136" s="15"/>
      <c r="X136" s="15"/>
    </row>
    <row r="137" spans="1:24" x14ac:dyDescent="0.35">
      <c r="A137" s="15" t="s">
        <v>1005</v>
      </c>
      <c r="B137" s="15" t="s">
        <v>1232</v>
      </c>
      <c r="C137" s="15" t="s">
        <v>12</v>
      </c>
      <c r="D137" s="15" t="s">
        <v>1231</v>
      </c>
      <c r="E137" s="15" t="s">
        <v>925</v>
      </c>
      <c r="F137" s="15" t="s">
        <v>1233</v>
      </c>
      <c r="G137" s="15">
        <v>35270</v>
      </c>
      <c r="H137" s="15" t="s">
        <v>729</v>
      </c>
      <c r="I137" s="15" t="s">
        <v>1234</v>
      </c>
      <c r="J137" s="16" t="s">
        <v>1235</v>
      </c>
      <c r="K137" s="15" t="s">
        <v>1236</v>
      </c>
      <c r="L137" s="15" t="s">
        <v>1237</v>
      </c>
      <c r="M137" s="15" t="s">
        <v>1238</v>
      </c>
      <c r="N137" s="15"/>
      <c r="O137" s="15"/>
      <c r="P137" s="15" t="s">
        <v>544</v>
      </c>
      <c r="Q137" s="15" t="s">
        <v>1239</v>
      </c>
      <c r="R137" s="15" t="s">
        <v>1240</v>
      </c>
      <c r="S137" s="15" t="s">
        <v>273</v>
      </c>
      <c r="T137" s="15"/>
      <c r="U137" s="15"/>
      <c r="V137" s="15"/>
      <c r="W137" s="15"/>
      <c r="X137" s="15"/>
    </row>
    <row r="138" spans="1:24" x14ac:dyDescent="0.35">
      <c r="A138" s="15" t="s">
        <v>1006</v>
      </c>
      <c r="B138" s="15"/>
      <c r="C138" s="15" t="s">
        <v>11</v>
      </c>
      <c r="D138" s="15" t="s">
        <v>1242</v>
      </c>
      <c r="E138" s="15" t="s">
        <v>1243</v>
      </c>
      <c r="F138" s="15" t="s">
        <v>1244</v>
      </c>
      <c r="G138" s="15">
        <v>35740</v>
      </c>
      <c r="H138" s="15" t="s">
        <v>1123</v>
      </c>
      <c r="I138" s="15" t="s">
        <v>1245</v>
      </c>
      <c r="J138" s="16" t="s">
        <v>1246</v>
      </c>
      <c r="K138" s="15" t="s">
        <v>1247</v>
      </c>
      <c r="L138" s="15" t="s">
        <v>1244</v>
      </c>
      <c r="M138" s="15" t="s">
        <v>1128</v>
      </c>
      <c r="N138" s="15" t="s">
        <v>1245</v>
      </c>
      <c r="O138" s="16" t="s">
        <v>1246</v>
      </c>
      <c r="P138" s="15" t="s">
        <v>544</v>
      </c>
      <c r="Q138" s="15" t="s">
        <v>1248</v>
      </c>
      <c r="R138" s="15" t="s">
        <v>383</v>
      </c>
      <c r="S138" s="15" t="s">
        <v>749</v>
      </c>
      <c r="T138" s="15" t="s">
        <v>1245</v>
      </c>
      <c r="U138" s="15"/>
      <c r="V138" s="15"/>
      <c r="W138" s="15"/>
      <c r="X138" s="15"/>
    </row>
    <row r="139" spans="1:24" x14ac:dyDescent="0.35">
      <c r="A139" s="15" t="s">
        <v>1007</v>
      </c>
      <c r="B139" s="15" t="s">
        <v>209</v>
      </c>
      <c r="C139" s="15" t="s">
        <v>11</v>
      </c>
      <c r="D139" s="15" t="s">
        <v>447</v>
      </c>
      <c r="E139" s="15" t="s">
        <v>446</v>
      </c>
      <c r="F139" s="15" t="s">
        <v>210</v>
      </c>
      <c r="G139" s="15">
        <v>35000</v>
      </c>
      <c r="H139" s="15" t="s">
        <v>211</v>
      </c>
      <c r="I139" s="15" t="s">
        <v>448</v>
      </c>
      <c r="J139" s="16" t="s">
        <v>449</v>
      </c>
      <c r="K139" s="15"/>
      <c r="L139" s="15"/>
      <c r="M139" s="15"/>
      <c r="N139" s="15"/>
      <c r="O139" s="15"/>
      <c r="P139" s="15" t="s">
        <v>1255</v>
      </c>
      <c r="Q139" s="15" t="s">
        <v>1256</v>
      </c>
      <c r="R139" s="15" t="s">
        <v>1257</v>
      </c>
      <c r="S139" s="15" t="s">
        <v>273</v>
      </c>
      <c r="T139" s="15" t="s">
        <v>1258</v>
      </c>
      <c r="U139" s="15"/>
      <c r="V139" s="15"/>
      <c r="W139" s="15"/>
      <c r="X139" s="15"/>
    </row>
    <row r="140" spans="1:24" x14ac:dyDescent="0.35">
      <c r="A140" s="15" t="s">
        <v>1008</v>
      </c>
      <c r="B140" s="15"/>
      <c r="C140" s="15" t="s">
        <v>478</v>
      </c>
      <c r="D140" s="15"/>
      <c r="E140" s="15" t="s">
        <v>1249</v>
      </c>
      <c r="F140" s="15" t="s">
        <v>1250</v>
      </c>
      <c r="G140" s="15">
        <v>35630</v>
      </c>
      <c r="H140" s="15" t="s">
        <v>1254</v>
      </c>
      <c r="I140" s="15" t="s">
        <v>1251</v>
      </c>
      <c r="J140" s="16" t="s">
        <v>1252</v>
      </c>
      <c r="K140" s="15" t="s">
        <v>1253</v>
      </c>
      <c r="L140" s="15" t="s">
        <v>1250</v>
      </c>
      <c r="M140" s="15" t="s">
        <v>720</v>
      </c>
      <c r="N140" s="15" t="s">
        <v>1251</v>
      </c>
      <c r="O140" s="15"/>
      <c r="P140" s="15" t="s">
        <v>1253</v>
      </c>
      <c r="Q140" s="15" t="s">
        <v>1250</v>
      </c>
      <c r="R140" s="15" t="s">
        <v>383</v>
      </c>
      <c r="S140" s="15" t="s">
        <v>720</v>
      </c>
      <c r="T140" s="15" t="s">
        <v>1251</v>
      </c>
      <c r="U140" s="15"/>
      <c r="V140" s="15"/>
      <c r="W140" s="15"/>
      <c r="X140" s="15"/>
    </row>
    <row r="141" spans="1:24" x14ac:dyDescent="0.35">
      <c r="A141" s="15" t="s">
        <v>1009</v>
      </c>
      <c r="B141" s="15"/>
      <c r="C141" s="15" t="s">
        <v>649</v>
      </c>
      <c r="D141" s="15" t="s">
        <v>1261</v>
      </c>
      <c r="E141" s="15" t="s">
        <v>1260</v>
      </c>
      <c r="F141" s="15" t="s">
        <v>1262</v>
      </c>
      <c r="G141" s="15">
        <v>35400</v>
      </c>
      <c r="H141" s="15" t="s">
        <v>202</v>
      </c>
      <c r="I141" s="15" t="s">
        <v>1263</v>
      </c>
      <c r="J141" s="16" t="s">
        <v>1264</v>
      </c>
      <c r="K141" s="15" t="s">
        <v>1265</v>
      </c>
      <c r="L141" s="15" t="s">
        <v>1262</v>
      </c>
      <c r="M141" s="15" t="s">
        <v>1081</v>
      </c>
      <c r="N141" s="15" t="s">
        <v>1263</v>
      </c>
      <c r="O141" s="16" t="s">
        <v>1264</v>
      </c>
      <c r="P141" s="15" t="s">
        <v>1265</v>
      </c>
      <c r="Q141" s="15" t="s">
        <v>1262</v>
      </c>
      <c r="R141" s="15" t="s">
        <v>383</v>
      </c>
      <c r="S141" s="15" t="s">
        <v>1081</v>
      </c>
      <c r="T141" s="15"/>
      <c r="U141" s="15"/>
      <c r="V141" s="15"/>
      <c r="W141" s="15"/>
      <c r="X141" s="15"/>
    </row>
    <row r="142" spans="1:24" x14ac:dyDescent="0.35">
      <c r="A142" s="15" t="s">
        <v>1010</v>
      </c>
      <c r="B142" s="15" t="s">
        <v>296</v>
      </c>
      <c r="C142" s="15"/>
      <c r="D142" s="15" t="s">
        <v>1266</v>
      </c>
      <c r="E142" s="15" t="s">
        <v>1267</v>
      </c>
      <c r="F142" s="15" t="s">
        <v>299</v>
      </c>
      <c r="G142" s="15">
        <v>35000</v>
      </c>
      <c r="H142" s="15" t="s">
        <v>211</v>
      </c>
      <c r="I142" s="15" t="s">
        <v>1269</v>
      </c>
      <c r="J142" s="16" t="s">
        <v>1268</v>
      </c>
      <c r="K142" s="15"/>
      <c r="L142" s="15"/>
      <c r="M142" s="15"/>
      <c r="N142" s="15"/>
      <c r="O142" s="15"/>
      <c r="P142" s="15" t="s">
        <v>544</v>
      </c>
      <c r="Q142" s="15" t="s">
        <v>1270</v>
      </c>
      <c r="R142" s="15" t="s">
        <v>1271</v>
      </c>
      <c r="S142" s="15" t="s">
        <v>273</v>
      </c>
      <c r="T142" s="15"/>
      <c r="U142" s="15"/>
      <c r="V142" s="15"/>
      <c r="W142" s="15"/>
      <c r="X142" s="15"/>
    </row>
    <row r="143" spans="1:24" x14ac:dyDescent="0.35">
      <c r="A143" s="15" t="s">
        <v>1011</v>
      </c>
      <c r="B143" s="15" t="s">
        <v>359</v>
      </c>
      <c r="C143" s="15"/>
      <c r="D143" s="15"/>
      <c r="E143" s="15"/>
      <c r="F143" s="15" t="s">
        <v>360</v>
      </c>
      <c r="G143" s="15">
        <v>35000</v>
      </c>
      <c r="H143" s="15" t="s">
        <v>211</v>
      </c>
      <c r="I143" s="15"/>
      <c r="J143" s="16" t="s">
        <v>1272</v>
      </c>
      <c r="K143" s="76">
        <v>20170711000832</v>
      </c>
      <c r="L143" s="15"/>
      <c r="M143" s="15"/>
      <c r="N143" s="15"/>
      <c r="O143" s="15"/>
      <c r="P143" s="15" t="s">
        <v>544</v>
      </c>
      <c r="Q143" s="15" t="s">
        <v>1273</v>
      </c>
      <c r="R143" s="15" t="s">
        <v>1274</v>
      </c>
      <c r="S143" s="15" t="s">
        <v>273</v>
      </c>
      <c r="T143" s="15"/>
      <c r="U143" s="15"/>
      <c r="V143" s="15"/>
      <c r="W143" s="15"/>
      <c r="X143" s="15"/>
    </row>
    <row r="144" spans="1:24" x14ac:dyDescent="0.35">
      <c r="A144" s="15" t="s">
        <v>1012</v>
      </c>
      <c r="B144" s="15"/>
      <c r="C144" s="15" t="s">
        <v>12</v>
      </c>
      <c r="D144" s="15"/>
      <c r="E144" s="15" t="s">
        <v>1029</v>
      </c>
      <c r="F144" s="15" t="s">
        <v>1150</v>
      </c>
      <c r="G144" s="15">
        <v>35000</v>
      </c>
      <c r="H144" s="15" t="s">
        <v>211</v>
      </c>
      <c r="I144" s="15" t="s">
        <v>1030</v>
      </c>
      <c r="J144" s="16" t="s">
        <v>1031</v>
      </c>
      <c r="K144" s="15" t="s">
        <v>1032</v>
      </c>
      <c r="L144" s="15" t="s">
        <v>1150</v>
      </c>
      <c r="M144" s="15" t="s">
        <v>273</v>
      </c>
      <c r="N144" s="15" t="s">
        <v>1030</v>
      </c>
      <c r="O144" s="16" t="s">
        <v>1031</v>
      </c>
      <c r="P144" s="15" t="s">
        <v>1032</v>
      </c>
      <c r="Q144" s="15" t="s">
        <v>1150</v>
      </c>
      <c r="R144" s="15" t="s">
        <v>383</v>
      </c>
      <c r="S144" s="15" t="s">
        <v>273</v>
      </c>
      <c r="T144" s="15"/>
      <c r="U144" s="15"/>
      <c r="V144" s="15"/>
      <c r="W144" s="15"/>
      <c r="X144" s="15"/>
    </row>
    <row r="145" spans="1:24" x14ac:dyDescent="0.35">
      <c r="A145" s="15" t="s">
        <v>1013</v>
      </c>
      <c r="B145" s="15"/>
      <c r="C145" s="15" t="s">
        <v>924</v>
      </c>
      <c r="D145" s="15"/>
      <c r="E145" s="15" t="s">
        <v>1275</v>
      </c>
      <c r="F145" s="15" t="s">
        <v>1276</v>
      </c>
      <c r="G145" s="15">
        <v>35270</v>
      </c>
      <c r="H145" s="15" t="s">
        <v>729</v>
      </c>
      <c r="I145" s="15" t="s">
        <v>1277</v>
      </c>
      <c r="J145" s="16" t="s">
        <v>1278</v>
      </c>
      <c r="K145" s="15" t="s">
        <v>1279</v>
      </c>
      <c r="L145" s="15" t="s">
        <v>1276</v>
      </c>
      <c r="M145" s="15" t="s">
        <v>1280</v>
      </c>
      <c r="N145" s="15" t="s">
        <v>1277</v>
      </c>
      <c r="O145" s="15"/>
      <c r="P145" s="15" t="s">
        <v>1279</v>
      </c>
      <c r="Q145" s="15" t="s">
        <v>1276</v>
      </c>
      <c r="R145" s="15" t="s">
        <v>383</v>
      </c>
      <c r="S145" s="15" t="s">
        <v>1280</v>
      </c>
      <c r="T145" s="15" t="s">
        <v>1277</v>
      </c>
      <c r="U145" s="15"/>
      <c r="V145" s="15"/>
      <c r="W145" s="15"/>
      <c r="X145" s="15"/>
    </row>
    <row r="146" spans="1:24" x14ac:dyDescent="0.35">
      <c r="A146" s="15" t="s">
        <v>1014</v>
      </c>
      <c r="B146" s="15"/>
      <c r="C146" s="15" t="s">
        <v>281</v>
      </c>
      <c r="D146" s="15"/>
      <c r="E146" s="15" t="s">
        <v>1310</v>
      </c>
      <c r="F146" s="15" t="s">
        <v>1311</v>
      </c>
      <c r="G146" s="15">
        <v>35000</v>
      </c>
      <c r="H146" s="15" t="s">
        <v>211</v>
      </c>
      <c r="I146" s="15"/>
      <c r="J146" s="15"/>
      <c r="K146" s="15" t="s">
        <v>1312</v>
      </c>
      <c r="L146" s="15" t="s">
        <v>1311</v>
      </c>
      <c r="M146" s="15" t="s">
        <v>273</v>
      </c>
      <c r="N146" s="15"/>
      <c r="O146" s="15"/>
      <c r="P146" s="15" t="s">
        <v>1312</v>
      </c>
      <c r="Q146" s="15" t="s">
        <v>1311</v>
      </c>
      <c r="R146" s="15" t="s">
        <v>1271</v>
      </c>
      <c r="S146" s="15" t="s">
        <v>273</v>
      </c>
      <c r="T146" s="15"/>
      <c r="U146" s="15"/>
      <c r="V146" s="15"/>
      <c r="W146" s="15"/>
      <c r="X146" s="15"/>
    </row>
    <row r="147" spans="1:24" x14ac:dyDescent="0.35">
      <c r="A147" s="15" t="s">
        <v>1015</v>
      </c>
      <c r="B147" s="15"/>
      <c r="C147" s="15" t="s">
        <v>478</v>
      </c>
      <c r="D147" s="15"/>
      <c r="E147" s="15" t="s">
        <v>1316</v>
      </c>
      <c r="F147" s="15" t="s">
        <v>1313</v>
      </c>
      <c r="G147" s="15">
        <v>35760</v>
      </c>
      <c r="H147" s="15" t="s">
        <v>219</v>
      </c>
      <c r="I147" s="15" t="s">
        <v>1314</v>
      </c>
      <c r="J147" s="16" t="s">
        <v>1315</v>
      </c>
      <c r="K147" s="15" t="s">
        <v>1317</v>
      </c>
      <c r="L147" s="15" t="s">
        <v>1313</v>
      </c>
      <c r="M147" s="15" t="s">
        <v>1199</v>
      </c>
      <c r="N147" s="15" t="s">
        <v>1314</v>
      </c>
      <c r="O147" s="16" t="s">
        <v>1315</v>
      </c>
      <c r="P147" s="15" t="s">
        <v>1317</v>
      </c>
      <c r="Q147" s="15" t="s">
        <v>1313</v>
      </c>
      <c r="R147" s="15" t="s">
        <v>383</v>
      </c>
      <c r="S147" s="15" t="s">
        <v>1199</v>
      </c>
      <c r="T147" s="15" t="s">
        <v>1314</v>
      </c>
      <c r="U147" s="15"/>
      <c r="V147" s="15"/>
      <c r="W147" s="15"/>
      <c r="X147" s="15"/>
    </row>
    <row r="148" spans="1:24" x14ac:dyDescent="0.35">
      <c r="A148" s="15" t="s">
        <v>1016</v>
      </c>
      <c r="B148" s="15" t="s">
        <v>1318</v>
      </c>
      <c r="C148" s="15" t="s">
        <v>12</v>
      </c>
      <c r="D148" s="15" t="s">
        <v>1319</v>
      </c>
      <c r="E148" s="15" t="s">
        <v>1320</v>
      </c>
      <c r="F148" s="15" t="s">
        <v>1321</v>
      </c>
      <c r="G148" s="15">
        <v>35340</v>
      </c>
      <c r="H148" s="15" t="s">
        <v>1322</v>
      </c>
      <c r="I148" s="15" t="s">
        <v>1323</v>
      </c>
      <c r="J148" s="16" t="s">
        <v>1324</v>
      </c>
      <c r="K148" s="15" t="s">
        <v>1325</v>
      </c>
      <c r="L148" s="15"/>
      <c r="M148" s="15"/>
      <c r="N148" s="15"/>
      <c r="O148" s="15"/>
      <c r="P148" s="15" t="s">
        <v>1326</v>
      </c>
      <c r="Q148" s="15"/>
      <c r="R148" s="15"/>
      <c r="S148" s="15"/>
      <c r="T148" s="15"/>
      <c r="U148" s="15"/>
      <c r="V148" s="15"/>
      <c r="W148" s="15"/>
      <c r="X148" s="15"/>
    </row>
    <row r="149" spans="1:24" x14ac:dyDescent="0.35">
      <c r="A149" s="15" t="s">
        <v>1017</v>
      </c>
      <c r="B149" s="15" t="s">
        <v>1327</v>
      </c>
      <c r="C149" s="15" t="s">
        <v>11</v>
      </c>
      <c r="D149" s="15" t="s">
        <v>1328</v>
      </c>
      <c r="E149" s="15" t="s">
        <v>1329</v>
      </c>
      <c r="F149" s="15" t="s">
        <v>1333</v>
      </c>
      <c r="G149" s="15">
        <v>35190</v>
      </c>
      <c r="H149" s="15" t="s">
        <v>1330</v>
      </c>
      <c r="I149" s="15" t="s">
        <v>1331</v>
      </c>
      <c r="J149" s="16" t="s">
        <v>1332</v>
      </c>
      <c r="K149" s="15" t="s">
        <v>1327</v>
      </c>
      <c r="L149" s="15" t="s">
        <v>1333</v>
      </c>
      <c r="M149" s="15" t="s">
        <v>1334</v>
      </c>
      <c r="N149" s="15" t="s">
        <v>1331</v>
      </c>
      <c r="O149" s="15"/>
      <c r="P149" s="15" t="s">
        <v>1335</v>
      </c>
      <c r="Q149" s="15" t="s">
        <v>1333</v>
      </c>
      <c r="R149" s="15" t="s">
        <v>1336</v>
      </c>
      <c r="S149" s="15" t="s">
        <v>1334</v>
      </c>
      <c r="T149" s="15" t="s">
        <v>1331</v>
      </c>
      <c r="U149" s="15"/>
      <c r="V149" s="15"/>
      <c r="W149" s="15"/>
      <c r="X149" s="15"/>
    </row>
    <row r="150" spans="1:24" x14ac:dyDescent="0.35">
      <c r="A150" s="15" t="s">
        <v>1018</v>
      </c>
      <c r="B150" s="15" t="s">
        <v>1327</v>
      </c>
      <c r="C150" s="15" t="s">
        <v>11</v>
      </c>
      <c r="D150" s="15" t="s">
        <v>1328</v>
      </c>
      <c r="E150" s="15" t="s">
        <v>1329</v>
      </c>
      <c r="F150" s="15" t="s">
        <v>1333</v>
      </c>
      <c r="G150" s="15">
        <v>35190</v>
      </c>
      <c r="H150" s="15" t="s">
        <v>1330</v>
      </c>
      <c r="I150" s="15" t="s">
        <v>1331</v>
      </c>
      <c r="J150" s="16" t="s">
        <v>1332</v>
      </c>
      <c r="K150" s="15" t="s">
        <v>1327</v>
      </c>
      <c r="L150" s="15" t="s">
        <v>1333</v>
      </c>
      <c r="M150" s="15" t="s">
        <v>1334</v>
      </c>
      <c r="N150" s="15" t="s">
        <v>1331</v>
      </c>
      <c r="O150" s="15"/>
      <c r="P150" s="15" t="s">
        <v>1337</v>
      </c>
      <c r="Q150" s="15" t="s">
        <v>1333</v>
      </c>
      <c r="R150" s="15" t="s">
        <v>1336</v>
      </c>
      <c r="S150" s="15" t="s">
        <v>1334</v>
      </c>
      <c r="T150" s="15" t="s">
        <v>1331</v>
      </c>
      <c r="U150" s="15"/>
      <c r="V150" s="15"/>
      <c r="W150" s="15"/>
      <c r="X150" s="15"/>
    </row>
    <row r="151" spans="1:24" x14ac:dyDescent="0.35">
      <c r="A151" s="15" t="s">
        <v>1019</v>
      </c>
      <c r="B151" s="15" t="s">
        <v>1327</v>
      </c>
      <c r="C151" s="15" t="s">
        <v>11</v>
      </c>
      <c r="D151" s="15" t="s">
        <v>1328</v>
      </c>
      <c r="E151" s="15" t="s">
        <v>1329</v>
      </c>
      <c r="F151" s="15" t="s">
        <v>1333</v>
      </c>
      <c r="G151" s="15">
        <v>35190</v>
      </c>
      <c r="H151" s="15" t="s">
        <v>1330</v>
      </c>
      <c r="I151" s="15" t="s">
        <v>1331</v>
      </c>
      <c r="J151" s="16" t="s">
        <v>1332</v>
      </c>
      <c r="K151" s="15" t="s">
        <v>1327</v>
      </c>
      <c r="L151" s="15" t="s">
        <v>1333</v>
      </c>
      <c r="M151" s="15" t="s">
        <v>1334</v>
      </c>
      <c r="N151" s="15" t="s">
        <v>1331</v>
      </c>
      <c r="O151" s="15"/>
      <c r="P151" s="15" t="s">
        <v>1338</v>
      </c>
      <c r="Q151" s="15" t="s">
        <v>1333</v>
      </c>
      <c r="R151" s="15" t="s">
        <v>1336</v>
      </c>
      <c r="S151" s="15" t="s">
        <v>1334</v>
      </c>
      <c r="T151" s="15" t="s">
        <v>1331</v>
      </c>
      <c r="U151" s="15"/>
      <c r="V151" s="15"/>
      <c r="W151" s="15"/>
      <c r="X151" s="15"/>
    </row>
    <row r="152" spans="1:24" x14ac:dyDescent="0.35">
      <c r="A152" s="15" t="s">
        <v>1281</v>
      </c>
      <c r="B152" s="15" t="s">
        <v>296</v>
      </c>
      <c r="C152" s="15" t="s">
        <v>12</v>
      </c>
      <c r="D152" s="15" t="s">
        <v>390</v>
      </c>
      <c r="E152" s="15" t="s">
        <v>488</v>
      </c>
      <c r="F152" s="15" t="s">
        <v>299</v>
      </c>
      <c r="G152" s="15">
        <v>35000</v>
      </c>
      <c r="H152" s="15" t="s">
        <v>211</v>
      </c>
      <c r="I152" s="15" t="s">
        <v>300</v>
      </c>
      <c r="J152" s="16" t="s">
        <v>301</v>
      </c>
      <c r="K152" s="15" t="s">
        <v>1339</v>
      </c>
      <c r="L152" s="15" t="s">
        <v>1340</v>
      </c>
      <c r="M152" s="15" t="s">
        <v>1341</v>
      </c>
      <c r="N152" s="15"/>
      <c r="O152" s="15"/>
      <c r="P152" s="15" t="s">
        <v>1339</v>
      </c>
      <c r="Q152" s="15" t="s">
        <v>1342</v>
      </c>
      <c r="R152" s="15" t="s">
        <v>1343</v>
      </c>
      <c r="S152" s="15" t="s">
        <v>273</v>
      </c>
      <c r="T152" s="15"/>
      <c r="U152" s="15"/>
      <c r="V152" s="15"/>
      <c r="W152" s="15"/>
      <c r="X152" s="15"/>
    </row>
    <row r="153" spans="1:24" x14ac:dyDescent="0.35">
      <c r="A153" s="15" t="s">
        <v>1282</v>
      </c>
      <c r="B153" s="15"/>
      <c r="C153" s="15" t="s">
        <v>649</v>
      </c>
      <c r="D153" s="15" t="s">
        <v>1344</v>
      </c>
      <c r="E153" s="15" t="s">
        <v>1345</v>
      </c>
      <c r="F153" s="15" t="s">
        <v>1349</v>
      </c>
      <c r="G153" s="15">
        <v>35000</v>
      </c>
      <c r="H153" s="15" t="s">
        <v>211</v>
      </c>
      <c r="I153" s="15" t="s">
        <v>1346</v>
      </c>
      <c r="J153" s="16" t="s">
        <v>1347</v>
      </c>
      <c r="K153" s="15" t="s">
        <v>1348</v>
      </c>
      <c r="L153" s="15" t="s">
        <v>1349</v>
      </c>
      <c r="M153" s="15" t="s">
        <v>273</v>
      </c>
      <c r="N153" s="15" t="s">
        <v>1346</v>
      </c>
      <c r="O153" s="15"/>
      <c r="P153" s="15"/>
      <c r="Q153" s="15" t="s">
        <v>1349</v>
      </c>
      <c r="R153" s="15" t="s">
        <v>1350</v>
      </c>
      <c r="S153" s="15" t="s">
        <v>273</v>
      </c>
      <c r="T153" s="15" t="s">
        <v>1346</v>
      </c>
      <c r="U153" s="15"/>
      <c r="V153" s="15"/>
      <c r="W153" s="15"/>
      <c r="X153" s="15"/>
    </row>
    <row r="154" spans="1:24" x14ac:dyDescent="0.35">
      <c r="A154" s="15" t="s">
        <v>1283</v>
      </c>
      <c r="B154" s="15"/>
      <c r="C154" s="15" t="s">
        <v>649</v>
      </c>
      <c r="D154" s="15"/>
      <c r="E154" s="15" t="s">
        <v>1351</v>
      </c>
      <c r="F154" s="15" t="s">
        <v>1352</v>
      </c>
      <c r="G154" s="15">
        <v>35190</v>
      </c>
      <c r="H154" s="15" t="s">
        <v>233</v>
      </c>
      <c r="I154" s="15" t="s">
        <v>1353</v>
      </c>
      <c r="J154" s="15"/>
      <c r="K154" s="15" t="s">
        <v>1354</v>
      </c>
      <c r="L154" s="15" t="s">
        <v>1352</v>
      </c>
      <c r="M154" s="15" t="s">
        <v>312</v>
      </c>
      <c r="N154" s="15" t="s">
        <v>1353</v>
      </c>
      <c r="O154" s="15"/>
      <c r="P154" s="15" t="s">
        <v>1354</v>
      </c>
      <c r="Q154" s="15" t="s">
        <v>1352</v>
      </c>
      <c r="R154" s="15" t="s">
        <v>383</v>
      </c>
      <c r="S154" s="15" t="s">
        <v>312</v>
      </c>
      <c r="T154" s="15" t="s">
        <v>1353</v>
      </c>
      <c r="U154" s="15"/>
      <c r="V154" s="15"/>
      <c r="W154" s="15"/>
      <c r="X154" s="15"/>
    </row>
    <row r="155" spans="1:24" x14ac:dyDescent="0.35">
      <c r="A155" s="15" t="s">
        <v>1284</v>
      </c>
      <c r="B155" s="15" t="s">
        <v>359</v>
      </c>
      <c r="C155" s="15" t="s">
        <v>12</v>
      </c>
      <c r="D155" s="15" t="s">
        <v>1355</v>
      </c>
      <c r="E155" s="15" t="s">
        <v>1356</v>
      </c>
      <c r="F155" s="15" t="s">
        <v>360</v>
      </c>
      <c r="G155" s="15">
        <v>35000</v>
      </c>
      <c r="H155" s="15" t="s">
        <v>211</v>
      </c>
      <c r="I155" s="15" t="s">
        <v>1357</v>
      </c>
      <c r="J155" s="16" t="s">
        <v>1358</v>
      </c>
      <c r="K155" s="76">
        <v>20170728000877</v>
      </c>
      <c r="L155" s="15" t="s">
        <v>360</v>
      </c>
      <c r="M155" s="15" t="s">
        <v>273</v>
      </c>
      <c r="N155" s="15" t="s">
        <v>1357</v>
      </c>
      <c r="O155" s="15"/>
      <c r="P155" s="15" t="s">
        <v>544</v>
      </c>
      <c r="Q155" s="15" t="s">
        <v>1359</v>
      </c>
      <c r="R155" s="15" t="s">
        <v>1360</v>
      </c>
      <c r="S155" s="15" t="s">
        <v>273</v>
      </c>
      <c r="T155" s="15"/>
      <c r="U155" s="15"/>
      <c r="V155" s="15"/>
      <c r="W155" s="15"/>
      <c r="X155" s="15"/>
    </row>
    <row r="156" spans="1:24" x14ac:dyDescent="0.35">
      <c r="A156" s="15" t="s">
        <v>1285</v>
      </c>
      <c r="B156" s="15"/>
      <c r="C156" s="15" t="s">
        <v>478</v>
      </c>
      <c r="D156" s="15" t="s">
        <v>1242</v>
      </c>
      <c r="E156" s="15" t="s">
        <v>1361</v>
      </c>
      <c r="F156" s="15" t="s">
        <v>1365</v>
      </c>
      <c r="G156" s="15">
        <v>35150</v>
      </c>
      <c r="H156" s="15" t="s">
        <v>1362</v>
      </c>
      <c r="I156" s="15" t="s">
        <v>1363</v>
      </c>
      <c r="J156" s="16" t="s">
        <v>1364</v>
      </c>
      <c r="K156" s="15" t="s">
        <v>1366</v>
      </c>
      <c r="L156" s="15" t="s">
        <v>1365</v>
      </c>
      <c r="M156" s="15" t="s">
        <v>1367</v>
      </c>
      <c r="N156" s="15" t="s">
        <v>1363</v>
      </c>
      <c r="O156" s="15"/>
      <c r="P156" s="15" t="s">
        <v>1366</v>
      </c>
      <c r="Q156" s="15" t="s">
        <v>1368</v>
      </c>
      <c r="R156" s="15" t="s">
        <v>1369</v>
      </c>
      <c r="S156" s="15" t="s">
        <v>273</v>
      </c>
      <c r="T156" s="15" t="s">
        <v>1363</v>
      </c>
      <c r="U156" s="15"/>
      <c r="V156" s="15"/>
      <c r="W156" s="15"/>
      <c r="X156" s="15"/>
    </row>
    <row r="157" spans="1:24" x14ac:dyDescent="0.35">
      <c r="A157" s="15" t="s">
        <v>1286</v>
      </c>
      <c r="B157" s="15"/>
      <c r="C157" s="15" t="s">
        <v>12</v>
      </c>
      <c r="D157" s="15"/>
      <c r="E157" s="15" t="s">
        <v>1370</v>
      </c>
      <c r="F157" s="15" t="s">
        <v>1372</v>
      </c>
      <c r="G157" s="15">
        <v>35350</v>
      </c>
      <c r="H157" s="15" t="s">
        <v>1371</v>
      </c>
      <c r="I157" s="15" t="s">
        <v>1373</v>
      </c>
      <c r="J157" s="15"/>
      <c r="K157" s="15" t="s">
        <v>1374</v>
      </c>
      <c r="L157" s="15" t="s">
        <v>1372</v>
      </c>
      <c r="M157" s="15" t="s">
        <v>1375</v>
      </c>
      <c r="N157" s="15" t="s">
        <v>1373</v>
      </c>
      <c r="O157" s="15"/>
      <c r="P157" s="15" t="s">
        <v>1374</v>
      </c>
      <c r="Q157" s="15" t="s">
        <v>1372</v>
      </c>
      <c r="R157" s="15" t="s">
        <v>383</v>
      </c>
      <c r="S157" s="15" t="s">
        <v>1375</v>
      </c>
      <c r="T157" s="15" t="s">
        <v>1373</v>
      </c>
      <c r="U157" s="15"/>
      <c r="V157" s="15"/>
      <c r="W157" s="15"/>
      <c r="X157" s="15"/>
    </row>
    <row r="158" spans="1:24" x14ac:dyDescent="0.35">
      <c r="A158" s="15" t="s">
        <v>1287</v>
      </c>
      <c r="B158" s="15"/>
      <c r="C158" s="15" t="s">
        <v>12</v>
      </c>
      <c r="D158" s="15" t="s">
        <v>313</v>
      </c>
      <c r="E158" s="15" t="s">
        <v>314</v>
      </c>
      <c r="F158" s="15" t="s">
        <v>315</v>
      </c>
      <c r="G158" s="15">
        <v>35000</v>
      </c>
      <c r="H158" s="15" t="s">
        <v>211</v>
      </c>
      <c r="I158" s="15" t="s">
        <v>473</v>
      </c>
      <c r="J158" s="16" t="s">
        <v>474</v>
      </c>
      <c r="K158" s="15" t="s">
        <v>316</v>
      </c>
      <c r="L158" s="15" t="s">
        <v>315</v>
      </c>
      <c r="M158" s="15" t="s">
        <v>273</v>
      </c>
      <c r="N158" s="15" t="s">
        <v>473</v>
      </c>
      <c r="O158" s="16" t="s">
        <v>474</v>
      </c>
      <c r="P158" s="15" t="s">
        <v>544</v>
      </c>
      <c r="Q158" s="15" t="s">
        <v>318</v>
      </c>
      <c r="R158" s="15" t="s">
        <v>319</v>
      </c>
      <c r="S158" s="15" t="s">
        <v>273</v>
      </c>
      <c r="T158" s="15"/>
      <c r="U158" s="15"/>
      <c r="V158" s="15"/>
      <c r="W158" s="15"/>
      <c r="X158" s="15"/>
    </row>
    <row r="159" spans="1:24" x14ac:dyDescent="0.35">
      <c r="A159" s="15" t="s">
        <v>1288</v>
      </c>
      <c r="B159" s="15"/>
      <c r="C159" s="15" t="s">
        <v>478</v>
      </c>
      <c r="D159" s="15"/>
      <c r="E159" s="15" t="s">
        <v>1376</v>
      </c>
      <c r="F159" s="15" t="s">
        <v>1377</v>
      </c>
      <c r="G159" s="15">
        <v>35630</v>
      </c>
      <c r="H159" s="15" t="s">
        <v>1378</v>
      </c>
      <c r="I159" s="15" t="s">
        <v>1380</v>
      </c>
      <c r="J159" s="16" t="s">
        <v>1379</v>
      </c>
      <c r="K159" s="15" t="s">
        <v>1381</v>
      </c>
      <c r="L159" s="15" t="s">
        <v>1377</v>
      </c>
      <c r="M159" s="15" t="s">
        <v>1382</v>
      </c>
      <c r="N159" s="15" t="s">
        <v>1380</v>
      </c>
      <c r="O159" s="16" t="s">
        <v>1379</v>
      </c>
      <c r="P159" s="15" t="s">
        <v>1381</v>
      </c>
      <c r="Q159" s="15" t="s">
        <v>1377</v>
      </c>
      <c r="R159" s="15" t="s">
        <v>383</v>
      </c>
      <c r="S159" s="15" t="s">
        <v>1382</v>
      </c>
      <c r="T159" s="15" t="s">
        <v>1380</v>
      </c>
      <c r="U159" s="15"/>
      <c r="V159" s="15"/>
      <c r="W159" s="15"/>
      <c r="X159" s="15"/>
    </row>
    <row r="160" spans="1:24" x14ac:dyDescent="0.35">
      <c r="A160" s="15" t="s">
        <v>1289</v>
      </c>
      <c r="B160" s="15"/>
      <c r="C160" s="15" t="s">
        <v>478</v>
      </c>
      <c r="D160" s="15" t="s">
        <v>259</v>
      </c>
      <c r="E160" s="15" t="s">
        <v>1383</v>
      </c>
      <c r="F160" s="15" t="s">
        <v>1384</v>
      </c>
      <c r="G160" s="15">
        <v>35190</v>
      </c>
      <c r="H160" s="15" t="s">
        <v>623</v>
      </c>
      <c r="I160" s="15" t="s">
        <v>1385</v>
      </c>
      <c r="J160" s="16" t="s">
        <v>1386</v>
      </c>
      <c r="K160" s="15" t="s">
        <v>1387</v>
      </c>
      <c r="L160" s="15" t="s">
        <v>1384</v>
      </c>
      <c r="M160" s="15" t="s">
        <v>626</v>
      </c>
      <c r="N160" s="15" t="s">
        <v>1385</v>
      </c>
      <c r="O160" s="16" t="s">
        <v>1386</v>
      </c>
      <c r="P160" s="15" t="s">
        <v>1387</v>
      </c>
      <c r="Q160" s="15" t="s">
        <v>1384</v>
      </c>
      <c r="R160" s="15" t="s">
        <v>383</v>
      </c>
      <c r="S160" s="15" t="s">
        <v>626</v>
      </c>
      <c r="T160" s="15" t="s">
        <v>1385</v>
      </c>
      <c r="U160" s="15"/>
      <c r="V160" s="15"/>
      <c r="W160" s="15"/>
      <c r="X160" s="15"/>
    </row>
    <row r="161" spans="1:24" x14ac:dyDescent="0.35">
      <c r="A161" s="15" t="s">
        <v>1290</v>
      </c>
      <c r="B161" s="15"/>
      <c r="C161" s="15" t="s">
        <v>12</v>
      </c>
      <c r="D161" s="15" t="s">
        <v>1388</v>
      </c>
      <c r="E161" s="15" t="s">
        <v>1389</v>
      </c>
      <c r="F161" s="15" t="s">
        <v>1390</v>
      </c>
      <c r="G161" s="15">
        <v>35000</v>
      </c>
      <c r="H161" s="15" t="s">
        <v>211</v>
      </c>
      <c r="I161" s="15" t="s">
        <v>1391</v>
      </c>
      <c r="J161" s="16" t="s">
        <v>1392</v>
      </c>
      <c r="K161" s="15" t="s">
        <v>1393</v>
      </c>
      <c r="L161" s="15" t="s">
        <v>1390</v>
      </c>
      <c r="M161" s="15" t="s">
        <v>273</v>
      </c>
      <c r="N161" s="15" t="s">
        <v>1391</v>
      </c>
      <c r="O161" s="16" t="s">
        <v>1392</v>
      </c>
      <c r="P161" s="15" t="s">
        <v>1393</v>
      </c>
      <c r="Q161" s="15" t="s">
        <v>1394</v>
      </c>
      <c r="R161" s="15" t="s">
        <v>1395</v>
      </c>
      <c r="S161" s="15" t="s">
        <v>273</v>
      </c>
      <c r="T161" s="15" t="s">
        <v>1391</v>
      </c>
      <c r="U161" s="15"/>
      <c r="V161" s="15"/>
      <c r="W161" s="15"/>
      <c r="X161" s="15"/>
    </row>
    <row r="162" spans="1:24" x14ac:dyDescent="0.35">
      <c r="A162" s="15" t="s">
        <v>1291</v>
      </c>
      <c r="B162" s="15"/>
      <c r="C162" s="15" t="s">
        <v>11</v>
      </c>
      <c r="D162" s="15" t="s">
        <v>764</v>
      </c>
      <c r="E162" s="15" t="s">
        <v>1396</v>
      </c>
      <c r="F162" s="15" t="s">
        <v>1397</v>
      </c>
      <c r="G162" s="15">
        <v>35000</v>
      </c>
      <c r="H162" s="15" t="s">
        <v>211</v>
      </c>
      <c r="I162" s="15" t="s">
        <v>1398</v>
      </c>
      <c r="J162" s="16" t="s">
        <v>1399</v>
      </c>
      <c r="K162" s="15" t="s">
        <v>1400</v>
      </c>
      <c r="L162" s="15" t="s">
        <v>1397</v>
      </c>
      <c r="M162" s="15" t="s">
        <v>273</v>
      </c>
      <c r="N162" s="15" t="s">
        <v>1398</v>
      </c>
      <c r="O162" s="16" t="s">
        <v>1399</v>
      </c>
      <c r="P162" s="15" t="s">
        <v>1400</v>
      </c>
      <c r="Q162" s="15" t="s">
        <v>1402</v>
      </c>
      <c r="R162" s="15" t="s">
        <v>1401</v>
      </c>
      <c r="S162" s="15" t="s">
        <v>273</v>
      </c>
      <c r="T162" s="15" t="s">
        <v>1398</v>
      </c>
      <c r="U162" s="15"/>
      <c r="V162" s="15"/>
      <c r="W162" s="15"/>
      <c r="X162" s="15"/>
    </row>
    <row r="163" spans="1:24" x14ac:dyDescent="0.35">
      <c r="A163" s="15" t="s">
        <v>1292</v>
      </c>
      <c r="B163" s="15" t="s">
        <v>1403</v>
      </c>
      <c r="C163" s="15" t="s">
        <v>11</v>
      </c>
      <c r="D163" s="15"/>
      <c r="E163" s="15" t="s">
        <v>1404</v>
      </c>
      <c r="F163" s="15" t="s">
        <v>1405</v>
      </c>
      <c r="G163" s="15">
        <v>53000</v>
      </c>
      <c r="H163" s="15" t="s">
        <v>1406</v>
      </c>
      <c r="I163" s="15"/>
      <c r="J163" s="16" t="s">
        <v>1407</v>
      </c>
      <c r="K163" s="15" t="s">
        <v>1403</v>
      </c>
      <c r="L163" s="15" t="s">
        <v>1405</v>
      </c>
      <c r="M163" s="15" t="s">
        <v>1408</v>
      </c>
      <c r="N163" s="15"/>
      <c r="O163" s="16" t="s">
        <v>1407</v>
      </c>
      <c r="P163" s="15"/>
      <c r="Q163" s="15" t="s">
        <v>1409</v>
      </c>
      <c r="R163" s="15" t="s">
        <v>383</v>
      </c>
      <c r="S163" s="15" t="s">
        <v>749</v>
      </c>
      <c r="T163" s="15"/>
      <c r="U163" s="15"/>
      <c r="V163" s="15"/>
      <c r="W163" s="15"/>
      <c r="X163" s="15"/>
    </row>
    <row r="164" spans="1:24" x14ac:dyDescent="0.35">
      <c r="A164" s="15" t="s">
        <v>1293</v>
      </c>
      <c r="B164" s="15"/>
      <c r="C164" s="15" t="s">
        <v>478</v>
      </c>
      <c r="D164" s="15" t="s">
        <v>576</v>
      </c>
      <c r="E164" s="15" t="s">
        <v>1410</v>
      </c>
      <c r="F164" s="15" t="s">
        <v>1415</v>
      </c>
      <c r="G164" s="15">
        <v>35190</v>
      </c>
      <c r="H164" s="15" t="s">
        <v>233</v>
      </c>
      <c r="I164" s="15" t="s">
        <v>1411</v>
      </c>
      <c r="J164" s="16" t="s">
        <v>1413</v>
      </c>
      <c r="K164" s="15" t="s">
        <v>1412</v>
      </c>
      <c r="L164" s="15" t="s">
        <v>1415</v>
      </c>
      <c r="M164" s="15" t="s">
        <v>312</v>
      </c>
      <c r="N164" s="15" t="s">
        <v>1411</v>
      </c>
      <c r="O164" s="16" t="s">
        <v>1413</v>
      </c>
      <c r="P164" s="15" t="s">
        <v>1412</v>
      </c>
      <c r="Q164" s="15" t="s">
        <v>1416</v>
      </c>
      <c r="R164" s="15" t="s">
        <v>1414</v>
      </c>
      <c r="S164" s="15" t="s">
        <v>312</v>
      </c>
      <c r="T164" s="15" t="s">
        <v>1411</v>
      </c>
      <c r="U164" s="15"/>
      <c r="V164" s="15"/>
      <c r="W164" s="15"/>
      <c r="X164" s="15"/>
    </row>
    <row r="165" spans="1:24" x14ac:dyDescent="0.35">
      <c r="A165" s="15" t="s">
        <v>1294</v>
      </c>
      <c r="B165" s="15"/>
      <c r="C165" s="15" t="s">
        <v>11</v>
      </c>
      <c r="D165" s="15" t="s">
        <v>915</v>
      </c>
      <c r="E165" s="15" t="s">
        <v>480</v>
      </c>
      <c r="F165" s="15" t="s">
        <v>1022</v>
      </c>
      <c r="G165" s="15">
        <v>35190</v>
      </c>
      <c r="H165" s="15" t="s">
        <v>1023</v>
      </c>
      <c r="I165" s="15" t="s">
        <v>483</v>
      </c>
      <c r="J165" s="16" t="s">
        <v>482</v>
      </c>
      <c r="K165" s="15" t="s">
        <v>484</v>
      </c>
      <c r="L165" s="15" t="s">
        <v>1417</v>
      </c>
      <c r="M165" s="15" t="s">
        <v>582</v>
      </c>
      <c r="N165" s="15" t="s">
        <v>483</v>
      </c>
      <c r="O165" s="16" t="s">
        <v>482</v>
      </c>
      <c r="P165" s="15"/>
      <c r="Q165" s="15" t="s">
        <v>1417</v>
      </c>
      <c r="R165" s="15" t="s">
        <v>383</v>
      </c>
      <c r="S165" s="15" t="s">
        <v>582</v>
      </c>
      <c r="T165" s="15" t="s">
        <v>483</v>
      </c>
      <c r="U165" s="15"/>
      <c r="V165" s="15"/>
      <c r="W165" s="15"/>
      <c r="X165" s="15"/>
    </row>
    <row r="166" spans="1:24" x14ac:dyDescent="0.35">
      <c r="A166" s="15" t="s">
        <v>1295</v>
      </c>
      <c r="B166" s="15"/>
      <c r="C166" s="15" t="s">
        <v>478</v>
      </c>
      <c r="D166" s="15" t="s">
        <v>1418</v>
      </c>
      <c r="E166" s="15" t="s">
        <v>1419</v>
      </c>
      <c r="F166" s="15" t="s">
        <v>1420</v>
      </c>
      <c r="G166" s="15">
        <v>35000</v>
      </c>
      <c r="H166" s="15" t="s">
        <v>211</v>
      </c>
      <c r="I166" s="15" t="s">
        <v>1421</v>
      </c>
      <c r="J166" s="16" t="s">
        <v>1422</v>
      </c>
      <c r="K166" s="15" t="s">
        <v>1423</v>
      </c>
      <c r="L166" s="15" t="s">
        <v>1420</v>
      </c>
      <c r="M166" s="15" t="s">
        <v>273</v>
      </c>
      <c r="N166" s="15" t="s">
        <v>1421</v>
      </c>
      <c r="O166" s="16" t="s">
        <v>1422</v>
      </c>
      <c r="P166" s="15" t="s">
        <v>1423</v>
      </c>
      <c r="Q166" s="15" t="s">
        <v>1424</v>
      </c>
      <c r="R166" s="15" t="s">
        <v>383</v>
      </c>
      <c r="S166" s="15" t="s">
        <v>273</v>
      </c>
      <c r="T166" s="15" t="s">
        <v>1421</v>
      </c>
      <c r="U166" s="15"/>
      <c r="V166" s="15"/>
      <c r="W166" s="15"/>
      <c r="X166" s="15"/>
    </row>
    <row r="167" spans="1:24" x14ac:dyDescent="0.35">
      <c r="A167" s="15" t="s">
        <v>1296</v>
      </c>
      <c r="B167" s="15"/>
      <c r="C167" s="15" t="s">
        <v>478</v>
      </c>
      <c r="D167" s="15" t="s">
        <v>1425</v>
      </c>
      <c r="E167" s="15" t="s">
        <v>404</v>
      </c>
      <c r="F167" s="15" t="s">
        <v>1426</v>
      </c>
      <c r="G167" s="15">
        <v>22100</v>
      </c>
      <c r="H167" s="15" t="s">
        <v>1427</v>
      </c>
      <c r="I167" s="15"/>
      <c r="J167" s="16"/>
      <c r="K167" s="15" t="s">
        <v>1429</v>
      </c>
      <c r="L167" s="15" t="s">
        <v>1426</v>
      </c>
      <c r="M167" s="15" t="s">
        <v>620</v>
      </c>
      <c r="N167" s="15"/>
      <c r="O167" s="15"/>
      <c r="P167" s="15" t="s">
        <v>1430</v>
      </c>
      <c r="Q167" s="15" t="s">
        <v>1431</v>
      </c>
      <c r="R167" s="15" t="s">
        <v>383</v>
      </c>
      <c r="S167" s="15" t="s">
        <v>312</v>
      </c>
      <c r="T167" s="15"/>
      <c r="U167" s="16" t="s">
        <v>1428</v>
      </c>
      <c r="V167" s="15"/>
      <c r="W167" s="15"/>
      <c r="X167" s="15"/>
    </row>
    <row r="168" spans="1:24" x14ac:dyDescent="0.35">
      <c r="A168" s="15" t="s">
        <v>1297</v>
      </c>
      <c r="B168" s="15"/>
      <c r="C168" s="15" t="s">
        <v>11</v>
      </c>
      <c r="D168" s="15" t="s">
        <v>355</v>
      </c>
      <c r="E168" s="15" t="s">
        <v>1432</v>
      </c>
      <c r="F168" s="15" t="s">
        <v>1433</v>
      </c>
      <c r="G168" s="15">
        <v>35190</v>
      </c>
      <c r="H168" s="15" t="s">
        <v>233</v>
      </c>
      <c r="I168" s="15" t="s">
        <v>1434</v>
      </c>
      <c r="J168" s="16" t="s">
        <v>1455</v>
      </c>
      <c r="K168" s="15" t="s">
        <v>1435</v>
      </c>
      <c r="L168" s="15" t="s">
        <v>1433</v>
      </c>
      <c r="M168" s="15" t="s">
        <v>312</v>
      </c>
      <c r="N168" s="15" t="s">
        <v>1434</v>
      </c>
      <c r="O168" s="16" t="s">
        <v>1455</v>
      </c>
      <c r="P168" s="15" t="s">
        <v>1435</v>
      </c>
      <c r="Q168" s="15" t="s">
        <v>1433</v>
      </c>
      <c r="R168" s="15" t="s">
        <v>383</v>
      </c>
      <c r="S168" s="15" t="s">
        <v>312</v>
      </c>
      <c r="T168" s="15" t="s">
        <v>1434</v>
      </c>
      <c r="U168" s="15"/>
      <c r="V168" s="15"/>
      <c r="W168" s="15"/>
      <c r="X168" s="15"/>
    </row>
    <row r="169" spans="1:24" x14ac:dyDescent="0.35">
      <c r="A169" s="15" t="s">
        <v>1298</v>
      </c>
      <c r="B169" s="15" t="s">
        <v>1436</v>
      </c>
      <c r="C169" s="15" t="s">
        <v>12</v>
      </c>
      <c r="D169" s="15" t="s">
        <v>1438</v>
      </c>
      <c r="E169" s="15" t="s">
        <v>1437</v>
      </c>
      <c r="F169" s="15" t="s">
        <v>1439</v>
      </c>
      <c r="G169" s="15">
        <v>35520</v>
      </c>
      <c r="H169" s="15" t="s">
        <v>1440</v>
      </c>
      <c r="I169" s="15" t="s">
        <v>1441</v>
      </c>
      <c r="J169" s="16" t="s">
        <v>1442</v>
      </c>
      <c r="K169" s="15" t="s">
        <v>1443</v>
      </c>
      <c r="L169" s="15" t="s">
        <v>1444</v>
      </c>
      <c r="M169" s="15" t="s">
        <v>582</v>
      </c>
      <c r="N169" s="15"/>
      <c r="O169" s="15"/>
      <c r="P169" s="15"/>
      <c r="Q169" s="15" t="s">
        <v>1445</v>
      </c>
      <c r="R169" s="15" t="s">
        <v>383</v>
      </c>
      <c r="S169" s="15" t="s">
        <v>939</v>
      </c>
      <c r="T169" s="15"/>
      <c r="U169" s="15"/>
      <c r="V169" s="15"/>
      <c r="W169" s="15"/>
      <c r="X169" s="15"/>
    </row>
    <row r="170" spans="1:24" x14ac:dyDescent="0.35">
      <c r="A170" s="15" t="s">
        <v>1299</v>
      </c>
      <c r="B170" s="15" t="s">
        <v>1436</v>
      </c>
      <c r="C170" s="15" t="s">
        <v>12</v>
      </c>
      <c r="D170" s="15" t="s">
        <v>1438</v>
      </c>
      <c r="E170" s="15" t="s">
        <v>1437</v>
      </c>
      <c r="F170" s="15" t="s">
        <v>1439</v>
      </c>
      <c r="G170" s="15">
        <v>35520</v>
      </c>
      <c r="H170" s="15" t="s">
        <v>1440</v>
      </c>
      <c r="I170" s="15" t="s">
        <v>1441</v>
      </c>
      <c r="J170" s="16" t="s">
        <v>1442</v>
      </c>
      <c r="K170" s="15" t="s">
        <v>1446</v>
      </c>
      <c r="L170" s="15" t="s">
        <v>1448</v>
      </c>
      <c r="M170" s="15" t="s">
        <v>582</v>
      </c>
      <c r="N170" s="15"/>
      <c r="O170" s="15"/>
      <c r="P170" s="15"/>
      <c r="Q170" s="15" t="s">
        <v>1447</v>
      </c>
      <c r="R170" s="15" t="s">
        <v>383</v>
      </c>
      <c r="S170" s="15" t="s">
        <v>1449</v>
      </c>
      <c r="T170" s="15"/>
      <c r="U170" s="15"/>
      <c r="V170" s="15"/>
      <c r="W170" s="15"/>
      <c r="X170" s="15"/>
    </row>
    <row r="171" spans="1:24" x14ac:dyDescent="0.35">
      <c r="A171" s="15" t="s">
        <v>1300</v>
      </c>
      <c r="B171" s="15"/>
      <c r="C171" s="15" t="s">
        <v>11</v>
      </c>
      <c r="D171" s="15" t="s">
        <v>1450</v>
      </c>
      <c r="E171" s="15" t="s">
        <v>1451</v>
      </c>
      <c r="F171" s="15" t="s">
        <v>2203</v>
      </c>
      <c r="G171" s="15">
        <v>35410</v>
      </c>
      <c r="H171" s="15" t="s">
        <v>1452</v>
      </c>
      <c r="I171" s="15" t="s">
        <v>2204</v>
      </c>
      <c r="J171" s="16" t="s">
        <v>2205</v>
      </c>
      <c r="K171" s="15" t="s">
        <v>1453</v>
      </c>
      <c r="L171" s="15" t="s">
        <v>2203</v>
      </c>
      <c r="M171" s="15" t="s">
        <v>1454</v>
      </c>
      <c r="N171" s="15" t="s">
        <v>2204</v>
      </c>
      <c r="O171" s="16" t="s">
        <v>2205</v>
      </c>
      <c r="P171" s="15" t="s">
        <v>1453</v>
      </c>
      <c r="Q171" s="15"/>
      <c r="R171" s="15" t="s">
        <v>1335</v>
      </c>
      <c r="S171" s="15" t="s">
        <v>1454</v>
      </c>
      <c r="T171" s="15"/>
      <c r="U171" s="15"/>
      <c r="V171" s="15"/>
      <c r="W171" s="15"/>
      <c r="X171" s="15"/>
    </row>
    <row r="172" spans="1:24" x14ac:dyDescent="0.35">
      <c r="A172" s="15" t="s">
        <v>1301</v>
      </c>
      <c r="B172" s="15"/>
      <c r="C172" s="15" t="s">
        <v>478</v>
      </c>
      <c r="D172" s="15"/>
      <c r="E172" s="15" t="s">
        <v>1456</v>
      </c>
      <c r="F172" s="15" t="s">
        <v>1457</v>
      </c>
      <c r="G172" s="15">
        <v>35190</v>
      </c>
      <c r="H172" s="15" t="s">
        <v>1023</v>
      </c>
      <c r="I172" s="15" t="s">
        <v>1458</v>
      </c>
      <c r="J172" s="16" t="s">
        <v>1459</v>
      </c>
      <c r="K172" s="15" t="s">
        <v>1460</v>
      </c>
      <c r="L172" s="15" t="s">
        <v>1457</v>
      </c>
      <c r="M172" s="15" t="s">
        <v>626</v>
      </c>
      <c r="N172" s="15" t="s">
        <v>1458</v>
      </c>
      <c r="O172" s="16" t="s">
        <v>1459</v>
      </c>
      <c r="P172" s="15" t="s">
        <v>1460</v>
      </c>
      <c r="Q172" s="15" t="s">
        <v>1457</v>
      </c>
      <c r="R172" s="15" t="s">
        <v>383</v>
      </c>
      <c r="S172" s="15" t="s">
        <v>626</v>
      </c>
      <c r="T172" s="15" t="s">
        <v>1458</v>
      </c>
      <c r="U172" s="15"/>
      <c r="V172" s="15"/>
      <c r="W172" s="15"/>
      <c r="X172" s="15"/>
    </row>
    <row r="173" spans="1:24" x14ac:dyDescent="0.35">
      <c r="A173" s="15" t="s">
        <v>1302</v>
      </c>
      <c r="B173" s="15"/>
      <c r="C173" s="15" t="s">
        <v>373</v>
      </c>
      <c r="D173" s="15" t="s">
        <v>374</v>
      </c>
      <c r="E173" s="15" t="s">
        <v>375</v>
      </c>
      <c r="F173" s="15" t="s">
        <v>376</v>
      </c>
      <c r="G173" s="15">
        <v>35190</v>
      </c>
      <c r="H173" s="15" t="s">
        <v>233</v>
      </c>
      <c r="I173" s="15" t="s">
        <v>700</v>
      </c>
      <c r="J173" s="15"/>
      <c r="K173" s="15" t="s">
        <v>377</v>
      </c>
      <c r="L173" s="15" t="s">
        <v>376</v>
      </c>
      <c r="M173" s="15" t="s">
        <v>312</v>
      </c>
      <c r="N173" s="15" t="s">
        <v>700</v>
      </c>
      <c r="O173" s="15"/>
      <c r="P173" s="15"/>
      <c r="Q173" s="15" t="s">
        <v>1461</v>
      </c>
      <c r="R173" s="15" t="s">
        <v>1462</v>
      </c>
      <c r="S173" s="15" t="s">
        <v>273</v>
      </c>
      <c r="T173" s="15"/>
      <c r="U173" s="15"/>
      <c r="V173" s="15"/>
      <c r="W173" s="15"/>
      <c r="X173" s="15"/>
    </row>
    <row r="174" spans="1:24" x14ac:dyDescent="0.35">
      <c r="A174" s="15" t="s">
        <v>1303</v>
      </c>
      <c r="B174" s="15"/>
      <c r="C174" s="15" t="s">
        <v>11</v>
      </c>
      <c r="D174" s="15" t="s">
        <v>878</v>
      </c>
      <c r="E174" s="15" t="s">
        <v>1463</v>
      </c>
      <c r="F174" s="15" t="s">
        <v>1464</v>
      </c>
      <c r="G174" s="15">
        <v>35170</v>
      </c>
      <c r="H174" s="15" t="s">
        <v>1465</v>
      </c>
      <c r="I174" s="15" t="s">
        <v>1466</v>
      </c>
      <c r="J174" s="16" t="s">
        <v>1523</v>
      </c>
      <c r="K174" s="15" t="s">
        <v>1467</v>
      </c>
      <c r="L174" s="15" t="s">
        <v>1464</v>
      </c>
      <c r="M174" s="15" t="s">
        <v>539</v>
      </c>
      <c r="N174" s="15" t="s">
        <v>1466</v>
      </c>
      <c r="O174" s="16" t="s">
        <v>1523</v>
      </c>
      <c r="P174" s="15" t="s">
        <v>1467</v>
      </c>
      <c r="Q174" s="15" t="s">
        <v>1464</v>
      </c>
      <c r="R174" s="15" t="s">
        <v>1468</v>
      </c>
      <c r="S174" s="15" t="s">
        <v>539</v>
      </c>
      <c r="T174" s="15" t="s">
        <v>1466</v>
      </c>
      <c r="U174" s="15"/>
      <c r="V174" s="15"/>
      <c r="W174" s="15"/>
      <c r="X174" s="15"/>
    </row>
    <row r="175" spans="1:24" x14ac:dyDescent="0.35">
      <c r="A175" s="15" t="s">
        <v>1304</v>
      </c>
      <c r="B175" s="15"/>
      <c r="C175" s="15" t="s">
        <v>281</v>
      </c>
      <c r="D175" s="15" t="s">
        <v>816</v>
      </c>
      <c r="E175" s="15" t="s">
        <v>815</v>
      </c>
      <c r="F175" s="15" t="s">
        <v>817</v>
      </c>
      <c r="G175" s="15">
        <v>35700</v>
      </c>
      <c r="H175" s="15" t="s">
        <v>211</v>
      </c>
      <c r="I175" s="15" t="s">
        <v>818</v>
      </c>
      <c r="J175" s="16" t="s">
        <v>819</v>
      </c>
      <c r="K175" s="15" t="s">
        <v>820</v>
      </c>
      <c r="L175" s="15" t="s">
        <v>817</v>
      </c>
      <c r="M175" s="15" t="s">
        <v>821</v>
      </c>
      <c r="N175" s="15" t="s">
        <v>818</v>
      </c>
      <c r="O175" s="16" t="s">
        <v>819</v>
      </c>
      <c r="P175" s="15"/>
      <c r="Q175" s="15" t="s">
        <v>1469</v>
      </c>
      <c r="R175" s="15" t="s">
        <v>383</v>
      </c>
      <c r="S175" s="15" t="s">
        <v>1470</v>
      </c>
      <c r="T175" s="15" t="s">
        <v>818</v>
      </c>
      <c r="U175" s="15"/>
      <c r="V175" s="15"/>
      <c r="W175" s="15"/>
      <c r="X175" s="15"/>
    </row>
    <row r="176" spans="1:24" x14ac:dyDescent="0.35">
      <c r="A176" s="15" t="s">
        <v>1305</v>
      </c>
      <c r="B176" s="15" t="s">
        <v>1471</v>
      </c>
      <c r="C176" s="15" t="s">
        <v>11</v>
      </c>
      <c r="D176" s="15" t="s">
        <v>1472</v>
      </c>
      <c r="E176" s="15" t="s">
        <v>1473</v>
      </c>
      <c r="F176" s="15" t="s">
        <v>1474</v>
      </c>
      <c r="G176" s="15">
        <v>29170</v>
      </c>
      <c r="H176" s="15" t="s">
        <v>1475</v>
      </c>
      <c r="I176" s="15" t="s">
        <v>1476</v>
      </c>
      <c r="J176" s="16" t="s">
        <v>1477</v>
      </c>
      <c r="K176" s="15" t="s">
        <v>1483</v>
      </c>
      <c r="L176" s="15" t="s">
        <v>1474</v>
      </c>
      <c r="M176" s="15" t="s">
        <v>1479</v>
      </c>
      <c r="N176" s="15" t="s">
        <v>1476</v>
      </c>
      <c r="O176" s="16" t="s">
        <v>1477</v>
      </c>
      <c r="P176" s="15" t="s">
        <v>1482</v>
      </c>
      <c r="Q176" s="15" t="s">
        <v>1481</v>
      </c>
      <c r="R176" s="15" t="s">
        <v>1480</v>
      </c>
      <c r="S176" s="15" t="s">
        <v>273</v>
      </c>
      <c r="T176" s="15" t="s">
        <v>1476</v>
      </c>
      <c r="U176" s="15"/>
      <c r="V176" s="15"/>
      <c r="W176" s="15"/>
      <c r="X176" s="15"/>
    </row>
    <row r="177" spans="1:24" x14ac:dyDescent="0.35">
      <c r="A177" s="15" t="s">
        <v>1306</v>
      </c>
      <c r="B177" s="15"/>
      <c r="C177" s="15" t="s">
        <v>373</v>
      </c>
      <c r="D177" s="15"/>
      <c r="E177" s="15" t="s">
        <v>1486</v>
      </c>
      <c r="F177" s="15" t="s">
        <v>1484</v>
      </c>
      <c r="G177" s="15">
        <v>35190</v>
      </c>
      <c r="H177" s="15" t="s">
        <v>233</v>
      </c>
      <c r="I177" s="15" t="s">
        <v>1700</v>
      </c>
      <c r="J177" s="15"/>
      <c r="K177" s="15" t="s">
        <v>1485</v>
      </c>
      <c r="L177" s="15" t="s">
        <v>1484</v>
      </c>
      <c r="M177" s="15" t="s">
        <v>312</v>
      </c>
      <c r="N177" s="15" t="s">
        <v>1700</v>
      </c>
      <c r="O177" s="15"/>
      <c r="P177" s="15" t="s">
        <v>1485</v>
      </c>
      <c r="Q177" s="15" t="s">
        <v>1484</v>
      </c>
      <c r="R177" s="15" t="s">
        <v>383</v>
      </c>
      <c r="S177" s="15" t="s">
        <v>312</v>
      </c>
      <c r="T177" s="15" t="s">
        <v>1700</v>
      </c>
      <c r="U177" s="15"/>
      <c r="V177" s="15"/>
      <c r="W177" s="15"/>
      <c r="X177" s="15"/>
    </row>
    <row r="178" spans="1:24" x14ac:dyDescent="0.35">
      <c r="A178" s="15" t="s">
        <v>1307</v>
      </c>
      <c r="B178" s="15"/>
      <c r="C178" s="15" t="s">
        <v>373</v>
      </c>
      <c r="D178" s="15"/>
      <c r="E178" s="15" t="s">
        <v>1487</v>
      </c>
      <c r="F178" s="15" t="s">
        <v>1488</v>
      </c>
      <c r="G178" s="15">
        <v>35190</v>
      </c>
      <c r="H178" s="15" t="s">
        <v>233</v>
      </c>
      <c r="I178" s="15" t="s">
        <v>1489</v>
      </c>
      <c r="J178" s="16" t="s">
        <v>1490</v>
      </c>
      <c r="K178" s="15" t="s">
        <v>1491</v>
      </c>
      <c r="L178" s="15" t="s">
        <v>1488</v>
      </c>
      <c r="M178" s="15" t="s">
        <v>312</v>
      </c>
      <c r="N178" s="15" t="s">
        <v>1489</v>
      </c>
      <c r="O178" s="16" t="s">
        <v>1490</v>
      </c>
      <c r="P178" s="15" t="s">
        <v>1491</v>
      </c>
      <c r="Q178" s="15" t="s">
        <v>1488</v>
      </c>
      <c r="R178" s="15" t="s">
        <v>383</v>
      </c>
      <c r="S178" s="15" t="s">
        <v>312</v>
      </c>
      <c r="T178" s="15" t="s">
        <v>1489</v>
      </c>
      <c r="U178" s="15"/>
      <c r="V178" s="15"/>
      <c r="W178" s="15"/>
      <c r="X178" s="15"/>
    </row>
    <row r="179" spans="1:24" x14ac:dyDescent="0.35">
      <c r="A179" s="15" t="s">
        <v>1308</v>
      </c>
      <c r="B179" s="15"/>
      <c r="C179" s="15" t="s">
        <v>373</v>
      </c>
      <c r="D179" s="15"/>
      <c r="E179" s="15" t="s">
        <v>1492</v>
      </c>
      <c r="F179" s="15" t="s">
        <v>1493</v>
      </c>
      <c r="G179" s="15">
        <v>35190</v>
      </c>
      <c r="H179" s="15" t="s">
        <v>1023</v>
      </c>
      <c r="I179" s="15"/>
      <c r="J179" s="15"/>
      <c r="K179" s="15" t="s">
        <v>1494</v>
      </c>
      <c r="L179" s="15" t="s">
        <v>1493</v>
      </c>
      <c r="M179" s="15" t="s">
        <v>626</v>
      </c>
      <c r="N179" s="15"/>
      <c r="O179" s="15"/>
      <c r="P179" s="15" t="s">
        <v>1494</v>
      </c>
      <c r="Q179" s="15" t="s">
        <v>1493</v>
      </c>
      <c r="R179" s="15" t="s">
        <v>383</v>
      </c>
      <c r="S179" s="15" t="s">
        <v>626</v>
      </c>
      <c r="T179" s="15"/>
      <c r="U179" s="15"/>
      <c r="V179" s="15"/>
      <c r="W179" s="15"/>
      <c r="X179" s="15"/>
    </row>
    <row r="180" spans="1:24" x14ac:dyDescent="0.35">
      <c r="A180" s="15" t="s">
        <v>1309</v>
      </c>
      <c r="B180" s="15" t="s">
        <v>1516</v>
      </c>
      <c r="C180" s="15" t="s">
        <v>12</v>
      </c>
      <c r="D180" s="15" t="s">
        <v>1319</v>
      </c>
      <c r="E180" s="15" t="s">
        <v>317</v>
      </c>
      <c r="F180" s="15" t="s">
        <v>1517</v>
      </c>
      <c r="G180" s="15">
        <v>35400</v>
      </c>
      <c r="H180" s="15" t="s">
        <v>202</v>
      </c>
      <c r="I180" s="15" t="s">
        <v>1518</v>
      </c>
      <c r="J180" s="16" t="s">
        <v>1519</v>
      </c>
      <c r="K180" s="15" t="s">
        <v>1520</v>
      </c>
      <c r="L180" s="15"/>
      <c r="M180" s="15"/>
      <c r="N180" s="15"/>
      <c r="O180" s="15"/>
      <c r="P180" s="15" t="s">
        <v>544</v>
      </c>
      <c r="Q180" s="15" t="s">
        <v>1521</v>
      </c>
      <c r="R180" s="15" t="s">
        <v>1522</v>
      </c>
      <c r="S180" s="15" t="s">
        <v>1081</v>
      </c>
      <c r="T180" s="15" t="s">
        <v>1518</v>
      </c>
      <c r="U180" s="15"/>
      <c r="V180" s="15"/>
      <c r="W180" s="15"/>
      <c r="X180" s="15"/>
    </row>
    <row r="181" spans="1:24" x14ac:dyDescent="0.35">
      <c r="A181" s="15" t="s">
        <v>1495</v>
      </c>
      <c r="B181" s="15"/>
      <c r="C181" s="15" t="s">
        <v>373</v>
      </c>
      <c r="D181" s="15"/>
      <c r="E181" s="15" t="s">
        <v>1527</v>
      </c>
      <c r="F181" s="15" t="s">
        <v>1524</v>
      </c>
      <c r="G181" s="15">
        <v>35400</v>
      </c>
      <c r="H181" s="15" t="s">
        <v>202</v>
      </c>
      <c r="I181" s="15" t="s">
        <v>1525</v>
      </c>
      <c r="J181" s="16" t="s">
        <v>1526</v>
      </c>
      <c r="K181" s="15" t="s">
        <v>1528</v>
      </c>
      <c r="L181" s="15" t="s">
        <v>1524</v>
      </c>
      <c r="M181" s="15" t="s">
        <v>1081</v>
      </c>
      <c r="N181" s="15" t="s">
        <v>1525</v>
      </c>
      <c r="O181" s="16" t="s">
        <v>1526</v>
      </c>
      <c r="P181" s="15" t="s">
        <v>1528</v>
      </c>
      <c r="Q181" s="15" t="s">
        <v>1524</v>
      </c>
      <c r="R181" s="15" t="s">
        <v>383</v>
      </c>
      <c r="S181" s="15" t="s">
        <v>1081</v>
      </c>
      <c r="T181" s="15" t="s">
        <v>1525</v>
      </c>
      <c r="U181" s="15"/>
      <c r="V181" s="15"/>
      <c r="W181" s="15"/>
      <c r="X181" s="15"/>
    </row>
    <row r="182" spans="1:24" x14ac:dyDescent="0.35">
      <c r="A182" s="15" t="s">
        <v>1496</v>
      </c>
      <c r="B182" s="15"/>
      <c r="C182" s="15" t="s">
        <v>11</v>
      </c>
      <c r="D182" s="15" t="s">
        <v>1472</v>
      </c>
      <c r="E182" s="15" t="s">
        <v>1473</v>
      </c>
      <c r="F182" s="15" t="s">
        <v>1529</v>
      </c>
      <c r="G182" s="15">
        <v>35000</v>
      </c>
      <c r="H182" s="15" t="s">
        <v>211</v>
      </c>
      <c r="I182" s="15" t="s">
        <v>1476</v>
      </c>
      <c r="J182" s="16" t="s">
        <v>1477</v>
      </c>
      <c r="K182" s="15" t="s">
        <v>1530</v>
      </c>
      <c r="L182" s="15" t="s">
        <v>1529</v>
      </c>
      <c r="M182" s="15" t="s">
        <v>273</v>
      </c>
      <c r="N182" s="15" t="s">
        <v>1476</v>
      </c>
      <c r="O182" s="16" t="s">
        <v>1477</v>
      </c>
      <c r="P182" s="15" t="s">
        <v>1530</v>
      </c>
      <c r="Q182" s="15" t="s">
        <v>1529</v>
      </c>
      <c r="R182" s="15" t="s">
        <v>1531</v>
      </c>
      <c r="S182" s="15" t="s">
        <v>273</v>
      </c>
      <c r="T182" s="15" t="s">
        <v>1476</v>
      </c>
      <c r="U182" s="15"/>
      <c r="V182" s="15"/>
      <c r="W182" s="15"/>
      <c r="X182" s="15"/>
    </row>
    <row r="183" spans="1:24" x14ac:dyDescent="0.35">
      <c r="A183" s="15" t="s">
        <v>1497</v>
      </c>
      <c r="B183" s="15" t="s">
        <v>296</v>
      </c>
      <c r="C183" s="15" t="s">
        <v>12</v>
      </c>
      <c r="D183" s="15" t="s">
        <v>390</v>
      </c>
      <c r="E183" s="15" t="s">
        <v>488</v>
      </c>
      <c r="F183" s="15" t="s">
        <v>299</v>
      </c>
      <c r="G183" s="15">
        <v>35000</v>
      </c>
      <c r="H183" s="15" t="s">
        <v>211</v>
      </c>
      <c r="I183" s="15" t="s">
        <v>300</v>
      </c>
      <c r="J183" s="16" t="s">
        <v>301</v>
      </c>
      <c r="K183" s="15" t="s">
        <v>1532</v>
      </c>
      <c r="L183" s="15" t="s">
        <v>1533</v>
      </c>
      <c r="M183" s="15" t="s">
        <v>1534</v>
      </c>
      <c r="N183" s="15"/>
      <c r="O183" s="15"/>
      <c r="P183" s="15" t="s">
        <v>544</v>
      </c>
      <c r="Q183" s="15" t="s">
        <v>1535</v>
      </c>
      <c r="R183" s="15" t="s">
        <v>1522</v>
      </c>
      <c r="S183" s="15" t="s">
        <v>273</v>
      </c>
      <c r="T183" s="15"/>
      <c r="U183" s="15"/>
      <c r="V183" s="15"/>
      <c r="W183" s="15"/>
      <c r="X183" s="15"/>
    </row>
    <row r="184" spans="1:24" x14ac:dyDescent="0.35">
      <c r="A184" s="15" t="s">
        <v>1498</v>
      </c>
      <c r="B184" s="15"/>
      <c r="C184" s="15" t="s">
        <v>11</v>
      </c>
      <c r="D184" s="15" t="s">
        <v>885</v>
      </c>
      <c r="E184" s="15" t="s">
        <v>1536</v>
      </c>
      <c r="F184" s="15" t="s">
        <v>1537</v>
      </c>
      <c r="G184" s="15">
        <v>35000</v>
      </c>
      <c r="H184" s="15" t="s">
        <v>211</v>
      </c>
      <c r="I184" s="15" t="s">
        <v>1538</v>
      </c>
      <c r="J184" s="16" t="s">
        <v>1539</v>
      </c>
      <c r="K184" s="15" t="s">
        <v>1540</v>
      </c>
      <c r="L184" s="15" t="s">
        <v>1537</v>
      </c>
      <c r="M184" s="15" t="s">
        <v>273</v>
      </c>
      <c r="N184" s="15" t="s">
        <v>1538</v>
      </c>
      <c r="O184" s="16" t="s">
        <v>1539</v>
      </c>
      <c r="P184" s="15" t="s">
        <v>1540</v>
      </c>
      <c r="Q184" s="15" t="s">
        <v>1537</v>
      </c>
      <c r="R184" s="15" t="s">
        <v>1160</v>
      </c>
      <c r="S184" s="15" t="s">
        <v>273</v>
      </c>
      <c r="T184" s="15" t="s">
        <v>1538</v>
      </c>
      <c r="U184" s="15"/>
      <c r="V184" s="15"/>
      <c r="W184" s="15"/>
      <c r="X184" s="15"/>
    </row>
    <row r="185" spans="1:24" x14ac:dyDescent="0.35">
      <c r="A185" s="15" t="s">
        <v>1499</v>
      </c>
      <c r="B185" s="15"/>
      <c r="C185" s="15" t="s">
        <v>12</v>
      </c>
      <c r="D185" s="15" t="s">
        <v>1546</v>
      </c>
      <c r="E185" s="15" t="s">
        <v>1541</v>
      </c>
      <c r="F185" s="15" t="s">
        <v>1544</v>
      </c>
      <c r="G185" s="15">
        <v>75015</v>
      </c>
      <c r="H185" s="15" t="s">
        <v>1545</v>
      </c>
      <c r="I185" s="5" t="s">
        <v>1550</v>
      </c>
      <c r="J185" s="16" t="s">
        <v>1547</v>
      </c>
      <c r="K185" s="15" t="s">
        <v>1548</v>
      </c>
      <c r="L185" s="15" t="s">
        <v>1544</v>
      </c>
      <c r="M185" s="15" t="s">
        <v>1549</v>
      </c>
      <c r="N185" s="5" t="s">
        <v>1550</v>
      </c>
      <c r="O185" s="16" t="s">
        <v>1547</v>
      </c>
      <c r="P185" s="15" t="s">
        <v>1542</v>
      </c>
      <c r="Q185" s="15" t="s">
        <v>1116</v>
      </c>
      <c r="R185" s="15" t="s">
        <v>1117</v>
      </c>
      <c r="S185" s="15" t="s">
        <v>273</v>
      </c>
      <c r="T185" s="15" t="s">
        <v>1543</v>
      </c>
      <c r="U185" s="15"/>
      <c r="V185" s="15"/>
      <c r="W185" s="15"/>
      <c r="X185" s="15"/>
    </row>
    <row r="186" spans="1:24" x14ac:dyDescent="0.35">
      <c r="A186" s="15" t="s">
        <v>1500</v>
      </c>
      <c r="B186" s="15" t="s">
        <v>1551</v>
      </c>
      <c r="C186" s="15"/>
      <c r="D186" s="15"/>
      <c r="E186" s="15"/>
      <c r="F186" s="15" t="s">
        <v>1552</v>
      </c>
      <c r="G186" s="15">
        <v>35190</v>
      </c>
      <c r="H186" s="15" t="s">
        <v>233</v>
      </c>
      <c r="I186" s="15"/>
      <c r="J186" s="15"/>
      <c r="K186" s="15" t="s">
        <v>1553</v>
      </c>
      <c r="L186" s="15" t="s">
        <v>1552</v>
      </c>
      <c r="M186" s="15" t="s">
        <v>312</v>
      </c>
      <c r="N186" s="15"/>
      <c r="O186" s="15"/>
      <c r="P186" s="15" t="s">
        <v>544</v>
      </c>
      <c r="Q186" s="15" t="s">
        <v>1554</v>
      </c>
      <c r="R186" s="15"/>
      <c r="S186" s="15" t="s">
        <v>312</v>
      </c>
      <c r="T186" s="15"/>
      <c r="U186" s="15"/>
      <c r="V186" s="15"/>
      <c r="W186" s="15"/>
      <c r="X186" s="15"/>
    </row>
    <row r="187" spans="1:24" x14ac:dyDescent="0.35">
      <c r="A187" s="15" t="s">
        <v>1501</v>
      </c>
      <c r="B187" s="15" t="s">
        <v>296</v>
      </c>
      <c r="C187" s="15" t="s">
        <v>12</v>
      </c>
      <c r="D187" s="15" t="s">
        <v>390</v>
      </c>
      <c r="E187" s="15" t="s">
        <v>488</v>
      </c>
      <c r="F187" s="15" t="s">
        <v>299</v>
      </c>
      <c r="G187" s="15">
        <v>35000</v>
      </c>
      <c r="H187" s="15" t="s">
        <v>211</v>
      </c>
      <c r="I187" s="15" t="s">
        <v>300</v>
      </c>
      <c r="J187" s="16" t="s">
        <v>301</v>
      </c>
      <c r="K187" s="15" t="s">
        <v>1555</v>
      </c>
      <c r="L187" s="15" t="s">
        <v>1556</v>
      </c>
      <c r="M187" s="15" t="s">
        <v>273</v>
      </c>
      <c r="N187" s="15"/>
      <c r="O187" s="15"/>
      <c r="P187" s="15"/>
      <c r="Q187" s="15" t="s">
        <v>1557</v>
      </c>
      <c r="R187" s="15" t="s">
        <v>1558</v>
      </c>
      <c r="S187" s="15" t="s">
        <v>273</v>
      </c>
      <c r="T187" s="15"/>
      <c r="U187" s="15"/>
      <c r="V187" s="15"/>
      <c r="W187" s="15"/>
      <c r="X187" s="15"/>
    </row>
    <row r="188" spans="1:24" x14ac:dyDescent="0.35">
      <c r="A188" s="15" t="s">
        <v>1502</v>
      </c>
      <c r="B188" s="15"/>
      <c r="C188" s="15" t="s">
        <v>478</v>
      </c>
      <c r="D188" s="15" t="s">
        <v>1563</v>
      </c>
      <c r="E188" s="15" t="s">
        <v>1559</v>
      </c>
      <c r="F188" s="15" t="s">
        <v>1560</v>
      </c>
      <c r="G188" s="15">
        <v>35190</v>
      </c>
      <c r="H188" s="15" t="s">
        <v>747</v>
      </c>
      <c r="I188" s="15" t="s">
        <v>1561</v>
      </c>
      <c r="J188" s="16" t="s">
        <v>1562</v>
      </c>
      <c r="K188" s="15" t="s">
        <v>1564</v>
      </c>
      <c r="L188" s="15" t="s">
        <v>1560</v>
      </c>
      <c r="M188" s="15" t="s">
        <v>749</v>
      </c>
      <c r="N188" s="15" t="s">
        <v>1561</v>
      </c>
      <c r="O188" s="16" t="s">
        <v>1562</v>
      </c>
      <c r="P188" s="15" t="s">
        <v>1564</v>
      </c>
      <c r="Q188" s="15" t="s">
        <v>1560</v>
      </c>
      <c r="R188" s="15" t="s">
        <v>383</v>
      </c>
      <c r="S188" s="15" t="s">
        <v>749</v>
      </c>
      <c r="T188" s="15" t="s">
        <v>1561</v>
      </c>
      <c r="U188" s="15"/>
      <c r="V188" s="15"/>
      <c r="W188" s="15"/>
      <c r="X188" s="15"/>
    </row>
    <row r="189" spans="1:24" x14ac:dyDescent="0.35">
      <c r="A189" s="15" t="s">
        <v>1503</v>
      </c>
      <c r="B189" s="15"/>
      <c r="C189" s="15" t="s">
        <v>11</v>
      </c>
      <c r="D189" s="15" t="s">
        <v>915</v>
      </c>
      <c r="E189" s="15" t="s">
        <v>480</v>
      </c>
      <c r="F189" s="15" t="s">
        <v>1022</v>
      </c>
      <c r="G189" s="15">
        <v>35190</v>
      </c>
      <c r="H189" s="15" t="s">
        <v>1023</v>
      </c>
      <c r="I189" s="15" t="s">
        <v>483</v>
      </c>
      <c r="J189" s="16" t="s">
        <v>482</v>
      </c>
      <c r="K189" s="15" t="s">
        <v>484</v>
      </c>
      <c r="L189" s="15" t="s">
        <v>1565</v>
      </c>
      <c r="M189" s="15" t="s">
        <v>1566</v>
      </c>
      <c r="N189" s="15" t="s">
        <v>483</v>
      </c>
      <c r="O189" s="16" t="s">
        <v>482</v>
      </c>
      <c r="P189" s="15" t="s">
        <v>544</v>
      </c>
      <c r="Q189" s="15" t="s">
        <v>1565</v>
      </c>
      <c r="R189" s="15" t="s">
        <v>1480</v>
      </c>
      <c r="S189" s="15" t="s">
        <v>1566</v>
      </c>
      <c r="T189" s="15" t="s">
        <v>483</v>
      </c>
      <c r="U189" s="15"/>
      <c r="V189" s="15"/>
      <c r="W189" s="15"/>
      <c r="X189" s="15"/>
    </row>
    <row r="190" spans="1:24" x14ac:dyDescent="0.35">
      <c r="A190" s="15" t="s">
        <v>1504</v>
      </c>
      <c r="B190" s="15"/>
      <c r="C190" s="15" t="s">
        <v>373</v>
      </c>
      <c r="D190" s="15" t="s">
        <v>212</v>
      </c>
      <c r="E190" s="15" t="s">
        <v>1567</v>
      </c>
      <c r="F190" s="15" t="s">
        <v>1568</v>
      </c>
      <c r="G190" s="15">
        <v>35610</v>
      </c>
      <c r="H190" s="15" t="s">
        <v>1569</v>
      </c>
      <c r="I190" s="15" t="s">
        <v>1571</v>
      </c>
      <c r="J190" s="16" t="s">
        <v>1570</v>
      </c>
      <c r="K190" s="15" t="s">
        <v>1572</v>
      </c>
      <c r="L190" s="15" t="s">
        <v>1568</v>
      </c>
      <c r="M190" s="15" t="s">
        <v>1573</v>
      </c>
      <c r="N190" s="15" t="s">
        <v>1571</v>
      </c>
      <c r="O190" s="16" t="s">
        <v>1570</v>
      </c>
      <c r="P190" s="15" t="s">
        <v>1572</v>
      </c>
      <c r="Q190" s="15" t="s">
        <v>1568</v>
      </c>
      <c r="R190" s="15" t="s">
        <v>383</v>
      </c>
      <c r="S190" s="15" t="s">
        <v>1573</v>
      </c>
      <c r="T190" s="15" t="s">
        <v>1571</v>
      </c>
      <c r="U190" s="15"/>
      <c r="V190" s="15"/>
      <c r="W190" s="15"/>
      <c r="X190" s="15"/>
    </row>
    <row r="191" spans="1:24" x14ac:dyDescent="0.35">
      <c r="A191" s="15" t="s">
        <v>1505</v>
      </c>
      <c r="B191" s="15"/>
      <c r="C191" s="15" t="s">
        <v>12</v>
      </c>
      <c r="D191" s="15" t="s">
        <v>553</v>
      </c>
      <c r="E191" s="15" t="s">
        <v>1574</v>
      </c>
      <c r="F191" s="15" t="s">
        <v>1575</v>
      </c>
      <c r="G191" s="15">
        <v>35520</v>
      </c>
      <c r="H191" s="15" t="s">
        <v>1576</v>
      </c>
      <c r="I191" s="15" t="s">
        <v>1577</v>
      </c>
      <c r="J191" s="16" t="s">
        <v>1578</v>
      </c>
      <c r="K191" s="15" t="s">
        <v>1579</v>
      </c>
      <c r="L191" s="15" t="s">
        <v>1575</v>
      </c>
      <c r="M191" s="15" t="s">
        <v>1580</v>
      </c>
      <c r="N191" s="15" t="s">
        <v>1577</v>
      </c>
      <c r="O191" s="16" t="s">
        <v>1578</v>
      </c>
      <c r="P191" s="15" t="s">
        <v>1579</v>
      </c>
      <c r="Q191" s="15" t="s">
        <v>1575</v>
      </c>
      <c r="R191" s="15" t="s">
        <v>383</v>
      </c>
      <c r="S191" s="15" t="s">
        <v>1580</v>
      </c>
      <c r="T191" s="15" t="s">
        <v>1577</v>
      </c>
      <c r="U191" s="15"/>
      <c r="V191" s="15"/>
      <c r="W191" s="15"/>
      <c r="X191" s="15"/>
    </row>
    <row r="192" spans="1:24" x14ac:dyDescent="0.35">
      <c r="A192" s="15" t="s">
        <v>1506</v>
      </c>
      <c r="B192" s="15"/>
      <c r="C192" s="15" t="s">
        <v>924</v>
      </c>
      <c r="D192" s="15"/>
      <c r="E192" s="15" t="s">
        <v>1581</v>
      </c>
      <c r="F192" s="15" t="s">
        <v>1582</v>
      </c>
      <c r="G192" s="15">
        <v>35270</v>
      </c>
      <c r="H192" s="15" t="s">
        <v>929</v>
      </c>
      <c r="I192" s="15" t="s">
        <v>1583</v>
      </c>
      <c r="J192" s="16" t="s">
        <v>1585</v>
      </c>
      <c r="K192" s="15" t="s">
        <v>1584</v>
      </c>
      <c r="L192" s="15" t="s">
        <v>1582</v>
      </c>
      <c r="M192" s="15" t="s">
        <v>931</v>
      </c>
      <c r="N192" s="15" t="s">
        <v>1583</v>
      </c>
      <c r="O192" s="16" t="s">
        <v>1585</v>
      </c>
      <c r="P192" s="15" t="s">
        <v>1584</v>
      </c>
      <c r="Q192" s="15" t="s">
        <v>1582</v>
      </c>
      <c r="R192" s="15" t="s">
        <v>383</v>
      </c>
      <c r="S192" s="15" t="s">
        <v>931</v>
      </c>
      <c r="T192" s="15" t="s">
        <v>1583</v>
      </c>
      <c r="U192" s="15"/>
      <c r="V192" s="15"/>
      <c r="W192" s="15"/>
      <c r="X192" s="15"/>
    </row>
    <row r="193" spans="1:24" x14ac:dyDescent="0.35">
      <c r="A193" s="15" t="s">
        <v>1507</v>
      </c>
      <c r="B193" s="15" t="s">
        <v>1586</v>
      </c>
      <c r="C193" s="15" t="s">
        <v>281</v>
      </c>
      <c r="D193" s="15" t="s">
        <v>1590</v>
      </c>
      <c r="E193" s="15" t="s">
        <v>1591</v>
      </c>
      <c r="F193" s="15" t="s">
        <v>1587</v>
      </c>
      <c r="G193" s="15">
        <v>35700</v>
      </c>
      <c r="H193" s="15" t="s">
        <v>211</v>
      </c>
      <c r="I193" s="15" t="s">
        <v>1588</v>
      </c>
      <c r="J193" s="16" t="s">
        <v>1589</v>
      </c>
      <c r="K193" s="15" t="s">
        <v>1592</v>
      </c>
      <c r="L193" s="15" t="s">
        <v>1587</v>
      </c>
      <c r="M193" s="15" t="s">
        <v>821</v>
      </c>
      <c r="N193" s="15" t="s">
        <v>1588</v>
      </c>
      <c r="O193" s="16" t="s">
        <v>1589</v>
      </c>
      <c r="P193" s="15" t="s">
        <v>1593</v>
      </c>
      <c r="Q193" s="15" t="s">
        <v>1587</v>
      </c>
      <c r="R193" s="15" t="s">
        <v>1594</v>
      </c>
      <c r="S193" s="15" t="s">
        <v>821</v>
      </c>
      <c r="T193" s="15" t="s">
        <v>1588</v>
      </c>
      <c r="U193" s="15"/>
      <c r="V193" s="15"/>
      <c r="W193" s="15"/>
      <c r="X193" s="15"/>
    </row>
    <row r="194" spans="1:24" x14ac:dyDescent="0.35">
      <c r="A194" s="15" t="s">
        <v>1508</v>
      </c>
      <c r="B194" s="15" t="s">
        <v>1595</v>
      </c>
      <c r="C194" s="15" t="s">
        <v>11</v>
      </c>
      <c r="D194" s="15" t="s">
        <v>497</v>
      </c>
      <c r="E194" s="15" t="s">
        <v>1596</v>
      </c>
      <c r="F194" s="15" t="s">
        <v>1597</v>
      </c>
      <c r="G194" s="15">
        <v>35510</v>
      </c>
      <c r="H194" s="15" t="s">
        <v>418</v>
      </c>
      <c r="I194" s="15" t="s">
        <v>1598</v>
      </c>
      <c r="J194" s="16" t="s">
        <v>1599</v>
      </c>
      <c r="K194" s="15" t="s">
        <v>1595</v>
      </c>
      <c r="L194" s="15" t="s">
        <v>1597</v>
      </c>
      <c r="M194" s="15" t="s">
        <v>420</v>
      </c>
      <c r="N194" s="15" t="s">
        <v>1598</v>
      </c>
      <c r="O194" s="16" t="s">
        <v>1599</v>
      </c>
      <c r="P194" s="15"/>
      <c r="Q194" s="15" t="s">
        <v>1600</v>
      </c>
      <c r="R194" s="15" t="s">
        <v>1052</v>
      </c>
      <c r="S194" s="15" t="s">
        <v>1601</v>
      </c>
      <c r="T194" s="15"/>
      <c r="U194" s="15"/>
      <c r="V194" s="15"/>
      <c r="W194" s="15"/>
      <c r="X194" s="15"/>
    </row>
    <row r="195" spans="1:24" x14ac:dyDescent="0.35">
      <c r="A195" s="15" t="s">
        <v>1509</v>
      </c>
      <c r="B195" s="15"/>
      <c r="C195" s="15" t="s">
        <v>12</v>
      </c>
      <c r="D195" s="15"/>
      <c r="E195" s="15" t="s">
        <v>1602</v>
      </c>
      <c r="F195" s="15" t="s">
        <v>1603</v>
      </c>
      <c r="G195" s="15">
        <v>35630</v>
      </c>
      <c r="H195" s="15" t="s">
        <v>328</v>
      </c>
      <c r="I195" s="15" t="s">
        <v>1604</v>
      </c>
      <c r="J195" s="16" t="s">
        <v>1605</v>
      </c>
      <c r="K195" s="15" t="s">
        <v>1606</v>
      </c>
      <c r="L195" s="15" t="s">
        <v>1603</v>
      </c>
      <c r="M195" s="15" t="s">
        <v>331</v>
      </c>
      <c r="N195" s="15" t="s">
        <v>1604</v>
      </c>
      <c r="O195" s="16" t="s">
        <v>1605</v>
      </c>
      <c r="P195" s="15" t="s">
        <v>1606</v>
      </c>
      <c r="Q195" s="15" t="s">
        <v>1603</v>
      </c>
      <c r="R195" s="15" t="s">
        <v>383</v>
      </c>
      <c r="S195" s="15" t="s">
        <v>331</v>
      </c>
      <c r="T195" s="15" t="s">
        <v>1604</v>
      </c>
      <c r="U195" s="15"/>
      <c r="V195" s="15"/>
      <c r="W195" s="15"/>
      <c r="X195" s="15"/>
    </row>
    <row r="196" spans="1:24" x14ac:dyDescent="0.35">
      <c r="A196" s="15" t="s">
        <v>1510</v>
      </c>
      <c r="B196" s="15"/>
      <c r="C196" s="15" t="s">
        <v>11</v>
      </c>
      <c r="D196" s="15" t="s">
        <v>1640</v>
      </c>
      <c r="E196" s="15" t="s">
        <v>1641</v>
      </c>
      <c r="F196" s="15" t="s">
        <v>1642</v>
      </c>
      <c r="G196" s="15">
        <v>35540</v>
      </c>
      <c r="H196" s="15" t="s">
        <v>1643</v>
      </c>
      <c r="I196" s="15" t="s">
        <v>1644</v>
      </c>
      <c r="J196" s="16" t="s">
        <v>1645</v>
      </c>
      <c r="K196" s="15" t="s">
        <v>1646</v>
      </c>
      <c r="L196" s="15" t="s">
        <v>1642</v>
      </c>
      <c r="M196" s="15" t="s">
        <v>1647</v>
      </c>
      <c r="N196" s="15" t="s">
        <v>1644</v>
      </c>
      <c r="O196" s="16" t="s">
        <v>1645</v>
      </c>
      <c r="P196" s="15" t="s">
        <v>1646</v>
      </c>
      <c r="Q196" s="15" t="s">
        <v>1642</v>
      </c>
      <c r="R196" s="15" t="s">
        <v>383</v>
      </c>
      <c r="S196" s="15" t="s">
        <v>1647</v>
      </c>
      <c r="T196" s="15" t="s">
        <v>1644</v>
      </c>
      <c r="U196" s="15"/>
      <c r="V196" s="15"/>
      <c r="W196" s="15"/>
      <c r="X196" s="15"/>
    </row>
    <row r="197" spans="1:24" x14ac:dyDescent="0.35">
      <c r="A197" s="15" t="s">
        <v>1511</v>
      </c>
      <c r="B197" s="15"/>
      <c r="C197" s="15" t="s">
        <v>924</v>
      </c>
      <c r="D197" s="15"/>
      <c r="E197" s="15" t="s">
        <v>1651</v>
      </c>
      <c r="F197" s="15" t="s">
        <v>1652</v>
      </c>
      <c r="G197" s="15">
        <v>35630</v>
      </c>
      <c r="H197" s="15" t="s">
        <v>1653</v>
      </c>
      <c r="I197" s="5" t="s">
        <v>1648</v>
      </c>
      <c r="J197" s="16" t="s">
        <v>1649</v>
      </c>
      <c r="K197" s="15" t="s">
        <v>1650</v>
      </c>
      <c r="L197" s="15" t="s">
        <v>1652</v>
      </c>
      <c r="M197" s="15" t="s">
        <v>1654</v>
      </c>
      <c r="N197" s="5" t="s">
        <v>1648</v>
      </c>
      <c r="O197" s="16" t="s">
        <v>1649</v>
      </c>
      <c r="P197" s="15" t="s">
        <v>1650</v>
      </c>
      <c r="Q197" s="15" t="s">
        <v>1652</v>
      </c>
      <c r="R197" s="15" t="s">
        <v>383</v>
      </c>
      <c r="S197" s="15" t="s">
        <v>1654</v>
      </c>
      <c r="T197" s="15"/>
      <c r="U197" s="15"/>
      <c r="V197" s="15"/>
      <c r="W197" s="15"/>
      <c r="X197" s="15"/>
    </row>
    <row r="198" spans="1:24" x14ac:dyDescent="0.35">
      <c r="A198" s="15" t="s">
        <v>1512</v>
      </c>
      <c r="B198" s="15" t="s">
        <v>1658</v>
      </c>
      <c r="C198" s="15" t="s">
        <v>12</v>
      </c>
      <c r="D198" s="15" t="s">
        <v>1659</v>
      </c>
      <c r="E198" s="15" t="s">
        <v>1660</v>
      </c>
      <c r="F198" s="15" t="s">
        <v>1661</v>
      </c>
      <c r="G198" s="15">
        <v>35650</v>
      </c>
      <c r="H198" s="15" t="s">
        <v>1662</v>
      </c>
      <c r="I198" t="s">
        <v>1663</v>
      </c>
      <c r="J198" s="16" t="s">
        <v>1664</v>
      </c>
      <c r="K198" s="15" t="s">
        <v>1665</v>
      </c>
      <c r="L198" s="15" t="s">
        <v>1666</v>
      </c>
      <c r="M198" s="15" t="s">
        <v>1667</v>
      </c>
      <c r="N198" s="15"/>
      <c r="O198" s="15"/>
      <c r="P198" s="15" t="s">
        <v>544</v>
      </c>
      <c r="Q198" t="s">
        <v>1669</v>
      </c>
      <c r="R198" s="15" t="s">
        <v>1668</v>
      </c>
      <c r="S198" s="15" t="s">
        <v>1670</v>
      </c>
      <c r="T198" s="15"/>
      <c r="U198" s="15"/>
      <c r="V198" s="15"/>
      <c r="W198" s="15"/>
      <c r="X198" s="15"/>
    </row>
    <row r="199" spans="1:24" x14ac:dyDescent="0.35">
      <c r="A199" s="15" t="s">
        <v>1513</v>
      </c>
      <c r="B199" s="15" t="s">
        <v>1658</v>
      </c>
      <c r="C199" s="15" t="s">
        <v>12</v>
      </c>
      <c r="D199" s="15" t="s">
        <v>1671</v>
      </c>
      <c r="E199" s="15" t="s">
        <v>1672</v>
      </c>
      <c r="F199" s="15" t="s">
        <v>360</v>
      </c>
      <c r="G199" s="15">
        <v>35000</v>
      </c>
      <c r="H199" s="15" t="s">
        <v>211</v>
      </c>
      <c r="I199" s="15" t="s">
        <v>1357</v>
      </c>
      <c r="J199" s="16" t="s">
        <v>1673</v>
      </c>
      <c r="K199" s="15" t="s">
        <v>1674</v>
      </c>
      <c r="L199" s="15"/>
      <c r="M199" s="15"/>
      <c r="N199" s="15"/>
      <c r="O199" s="15"/>
      <c r="P199" s="15" t="s">
        <v>1675</v>
      </c>
      <c r="Q199" s="15" t="s">
        <v>1676</v>
      </c>
      <c r="R199" s="15" t="s">
        <v>383</v>
      </c>
      <c r="S199" s="15" t="s">
        <v>273</v>
      </c>
      <c r="T199" s="15" t="s">
        <v>1677</v>
      </c>
      <c r="U199" s="15"/>
      <c r="V199" s="15"/>
      <c r="W199" s="15"/>
      <c r="X199" s="15"/>
    </row>
    <row r="200" spans="1:24" x14ac:dyDescent="0.35">
      <c r="A200" s="15" t="s">
        <v>1514</v>
      </c>
      <c r="B200" s="15"/>
      <c r="C200" s="15" t="s">
        <v>478</v>
      </c>
      <c r="D200" s="15" t="s">
        <v>1678</v>
      </c>
      <c r="E200" s="15" t="s">
        <v>1679</v>
      </c>
      <c r="F200" s="15" t="s">
        <v>1683</v>
      </c>
      <c r="G200" s="15">
        <v>35000</v>
      </c>
      <c r="H200" s="15" t="s">
        <v>211</v>
      </c>
      <c r="I200" s="15" t="s">
        <v>1680</v>
      </c>
      <c r="J200" s="16" t="s">
        <v>1681</v>
      </c>
      <c r="K200" s="15" t="s">
        <v>1682</v>
      </c>
      <c r="L200" s="15" t="s">
        <v>1683</v>
      </c>
      <c r="M200" s="15" t="s">
        <v>273</v>
      </c>
      <c r="N200" s="15" t="s">
        <v>1680</v>
      </c>
      <c r="O200" s="16" t="s">
        <v>1681</v>
      </c>
      <c r="P200" s="15" t="s">
        <v>1682</v>
      </c>
      <c r="Q200" s="15" t="s">
        <v>1683</v>
      </c>
      <c r="R200" s="15" t="s">
        <v>1684</v>
      </c>
      <c r="S200" s="15" t="s">
        <v>273</v>
      </c>
      <c r="T200" s="15" t="s">
        <v>1680</v>
      </c>
      <c r="U200" s="15"/>
      <c r="V200" s="15"/>
      <c r="W200" s="15"/>
      <c r="X200" s="15"/>
    </row>
    <row r="201" spans="1:24" x14ac:dyDescent="0.35">
      <c r="A201" s="15" t="s">
        <v>1515</v>
      </c>
      <c r="B201" s="15"/>
      <c r="C201" s="15" t="s">
        <v>478</v>
      </c>
      <c r="D201" s="15" t="s">
        <v>1690</v>
      </c>
      <c r="E201" s="15" t="s">
        <v>1687</v>
      </c>
      <c r="F201" s="15" t="s">
        <v>1691</v>
      </c>
      <c r="G201" s="15">
        <v>17220</v>
      </c>
      <c r="H201" s="15" t="s">
        <v>1692</v>
      </c>
      <c r="I201" s="15" t="s">
        <v>1688</v>
      </c>
      <c r="J201" s="16" t="s">
        <v>1689</v>
      </c>
      <c r="K201" s="15" t="s">
        <v>1693</v>
      </c>
      <c r="L201" s="15" t="s">
        <v>1691</v>
      </c>
      <c r="M201" s="15" t="s">
        <v>1694</v>
      </c>
      <c r="N201" s="15" t="s">
        <v>1688</v>
      </c>
      <c r="O201" s="16" t="s">
        <v>1689</v>
      </c>
      <c r="P201" s="15" t="s">
        <v>544</v>
      </c>
      <c r="Q201" s="15" t="s">
        <v>1685</v>
      </c>
      <c r="R201" s="15" t="s">
        <v>1686</v>
      </c>
      <c r="S201" s="15" t="s">
        <v>1081</v>
      </c>
      <c r="T201" s="15" t="s">
        <v>1688</v>
      </c>
      <c r="U201" s="15"/>
      <c r="V201" s="15"/>
      <c r="W201" s="15"/>
      <c r="X201" s="15"/>
    </row>
    <row r="202" spans="1:24" x14ac:dyDescent="0.35">
      <c r="A202" s="15" t="s">
        <v>1607</v>
      </c>
      <c r="B202" s="15"/>
      <c r="C202" s="15" t="s">
        <v>478</v>
      </c>
      <c r="D202" s="15"/>
      <c r="E202" s="15" t="s">
        <v>1695</v>
      </c>
      <c r="F202" s="15" t="s">
        <v>1696</v>
      </c>
      <c r="G202" s="15">
        <v>35190</v>
      </c>
      <c r="H202" s="15" t="s">
        <v>747</v>
      </c>
      <c r="I202" s="15" t="s">
        <v>1697</v>
      </c>
      <c r="J202" s="16" t="s">
        <v>1698</v>
      </c>
      <c r="K202" s="15" t="s">
        <v>1699</v>
      </c>
      <c r="L202" s="15" t="s">
        <v>1696</v>
      </c>
      <c r="M202" s="15" t="s">
        <v>749</v>
      </c>
      <c r="N202" s="15" t="s">
        <v>1697</v>
      </c>
      <c r="O202" s="16" t="s">
        <v>1698</v>
      </c>
      <c r="P202" s="15" t="s">
        <v>1699</v>
      </c>
      <c r="Q202" s="15" t="s">
        <v>1696</v>
      </c>
      <c r="R202" s="15" t="s">
        <v>383</v>
      </c>
      <c r="S202" s="15" t="s">
        <v>749</v>
      </c>
      <c r="T202" s="15" t="s">
        <v>1697</v>
      </c>
      <c r="U202" s="15"/>
      <c r="V202" s="15"/>
      <c r="W202" s="15"/>
      <c r="X202" s="15"/>
    </row>
    <row r="203" spans="1:24" x14ac:dyDescent="0.35">
      <c r="A203" s="15" t="s">
        <v>1608</v>
      </c>
      <c r="B203" s="15"/>
      <c r="C203" s="15" t="s">
        <v>649</v>
      </c>
      <c r="D203" s="15" t="s">
        <v>1701</v>
      </c>
      <c r="E203" s="15" t="s">
        <v>1702</v>
      </c>
      <c r="F203" s="15" t="s">
        <v>1703</v>
      </c>
      <c r="G203" s="15">
        <v>22690</v>
      </c>
      <c r="H203" s="15" t="s">
        <v>1708</v>
      </c>
      <c r="I203" s="15" t="s">
        <v>1704</v>
      </c>
      <c r="J203" s="16" t="s">
        <v>1705</v>
      </c>
      <c r="K203" s="15" t="s">
        <v>1706</v>
      </c>
      <c r="L203" s="15" t="s">
        <v>1703</v>
      </c>
      <c r="M203" t="s">
        <v>1707</v>
      </c>
      <c r="N203" s="15" t="s">
        <v>1704</v>
      </c>
      <c r="O203" s="16" t="s">
        <v>1705</v>
      </c>
      <c r="P203" s="15" t="s">
        <v>1706</v>
      </c>
      <c r="Q203" s="15" t="s">
        <v>1703</v>
      </c>
      <c r="R203" s="15" t="s">
        <v>383</v>
      </c>
      <c r="S203" t="s">
        <v>1707</v>
      </c>
      <c r="T203" s="15" t="s">
        <v>1704</v>
      </c>
      <c r="U203" s="15"/>
      <c r="V203" s="15"/>
      <c r="W203" s="15"/>
      <c r="X203" s="15"/>
    </row>
    <row r="204" spans="1:24" x14ac:dyDescent="0.35">
      <c r="A204" s="15" t="s">
        <v>1609</v>
      </c>
      <c r="B204" s="15"/>
      <c r="C204" s="15" t="s">
        <v>478</v>
      </c>
      <c r="D204" s="15"/>
      <c r="E204" s="15" t="s">
        <v>1709</v>
      </c>
      <c r="F204" s="15" t="s">
        <v>1710</v>
      </c>
      <c r="G204" s="15">
        <v>35000</v>
      </c>
      <c r="H204" s="15" t="s">
        <v>211</v>
      </c>
      <c r="I204" s="15" t="s">
        <v>1711</v>
      </c>
      <c r="J204" s="16" t="s">
        <v>1712</v>
      </c>
      <c r="K204" s="15" t="s">
        <v>1713</v>
      </c>
      <c r="L204" s="15" t="s">
        <v>1710</v>
      </c>
      <c r="M204" s="15" t="s">
        <v>273</v>
      </c>
      <c r="N204" s="15" t="s">
        <v>1711</v>
      </c>
      <c r="O204" s="16" t="s">
        <v>1712</v>
      </c>
      <c r="P204" s="15" t="s">
        <v>1713</v>
      </c>
      <c r="Q204" s="15" t="s">
        <v>1710</v>
      </c>
      <c r="R204" s="15" t="s">
        <v>383</v>
      </c>
      <c r="S204" s="15" t="s">
        <v>273</v>
      </c>
      <c r="T204" s="15" t="s">
        <v>1711</v>
      </c>
      <c r="U204" s="15"/>
      <c r="V204" s="15"/>
      <c r="W204" s="15"/>
      <c r="X204" s="15"/>
    </row>
    <row r="205" spans="1:24" x14ac:dyDescent="0.35">
      <c r="A205" s="15" t="s">
        <v>1610</v>
      </c>
      <c r="B205" s="15"/>
      <c r="C205" s="15" t="s">
        <v>478</v>
      </c>
      <c r="D205" s="15" t="s">
        <v>1563</v>
      </c>
      <c r="E205" s="15" t="s">
        <v>1714</v>
      </c>
      <c r="F205" s="15" t="s">
        <v>1715</v>
      </c>
      <c r="G205" s="15">
        <v>35000</v>
      </c>
      <c r="H205" s="15" t="s">
        <v>211</v>
      </c>
      <c r="I205" s="15" t="s">
        <v>1716</v>
      </c>
      <c r="J205" s="16" t="s">
        <v>1717</v>
      </c>
      <c r="K205" s="15" t="s">
        <v>1718</v>
      </c>
      <c r="L205" s="15" t="s">
        <v>1715</v>
      </c>
      <c r="M205" s="15" t="s">
        <v>273</v>
      </c>
      <c r="N205" s="15" t="s">
        <v>1716</v>
      </c>
      <c r="O205" s="16" t="s">
        <v>1717</v>
      </c>
      <c r="P205" s="15" t="s">
        <v>1718</v>
      </c>
      <c r="Q205" s="15" t="s">
        <v>1715</v>
      </c>
      <c r="R205" s="15" t="s">
        <v>1719</v>
      </c>
      <c r="S205" s="15" t="s">
        <v>273</v>
      </c>
      <c r="T205" s="15" t="s">
        <v>1716</v>
      </c>
      <c r="U205" s="15"/>
      <c r="V205" s="15"/>
      <c r="W205" s="15"/>
      <c r="X205" s="15"/>
    </row>
    <row r="206" spans="1:24" x14ac:dyDescent="0.35">
      <c r="A206" s="15" t="s">
        <v>1611</v>
      </c>
      <c r="B206" s="15" t="s">
        <v>296</v>
      </c>
      <c r="C206" s="15" t="s">
        <v>649</v>
      </c>
      <c r="D206" s="15" t="s">
        <v>553</v>
      </c>
      <c r="E206" s="15" t="s">
        <v>554</v>
      </c>
      <c r="F206" s="15" t="s">
        <v>299</v>
      </c>
      <c r="G206" s="15">
        <v>35000</v>
      </c>
      <c r="H206" s="15" t="s">
        <v>211</v>
      </c>
      <c r="I206" s="15" t="s">
        <v>300</v>
      </c>
      <c r="J206" s="16" t="s">
        <v>301</v>
      </c>
      <c r="K206" s="15" t="s">
        <v>1721</v>
      </c>
      <c r="L206" s="15" t="s">
        <v>1722</v>
      </c>
      <c r="M206" s="15" t="s">
        <v>1723</v>
      </c>
      <c r="N206" s="15" t="s">
        <v>1818</v>
      </c>
      <c r="O206" s="16" t="s">
        <v>1819</v>
      </c>
      <c r="P206" s="15" t="s">
        <v>1724</v>
      </c>
      <c r="Q206" s="15" t="s">
        <v>1725</v>
      </c>
      <c r="R206" s="15" t="s">
        <v>1726</v>
      </c>
      <c r="S206" s="15" t="s">
        <v>273</v>
      </c>
      <c r="T206" s="15" t="s">
        <v>1727</v>
      </c>
      <c r="U206" s="15"/>
      <c r="V206" s="15"/>
      <c r="W206" s="15"/>
      <c r="X206" s="15"/>
    </row>
    <row r="207" spans="1:24" x14ac:dyDescent="0.35">
      <c r="A207" s="15" t="s">
        <v>1612</v>
      </c>
      <c r="B207" s="15"/>
      <c r="C207" s="15" t="s">
        <v>478</v>
      </c>
      <c r="D207" s="15" t="s">
        <v>829</v>
      </c>
      <c r="E207" s="15" t="s">
        <v>1728</v>
      </c>
      <c r="F207" s="15" t="s">
        <v>1729</v>
      </c>
      <c r="G207" s="15">
        <v>35400</v>
      </c>
      <c r="H207" s="15" t="s">
        <v>202</v>
      </c>
      <c r="I207" s="15" t="s">
        <v>1730</v>
      </c>
      <c r="J207" s="16" t="s">
        <v>1731</v>
      </c>
      <c r="K207" s="15" t="s">
        <v>1732</v>
      </c>
      <c r="L207" s="15" t="s">
        <v>1729</v>
      </c>
      <c r="M207" s="15" t="s">
        <v>1081</v>
      </c>
      <c r="N207" s="15" t="s">
        <v>1730</v>
      </c>
      <c r="O207" s="16" t="s">
        <v>1731</v>
      </c>
      <c r="P207" s="15" t="s">
        <v>1732</v>
      </c>
      <c r="Q207" s="15" t="s">
        <v>1729</v>
      </c>
      <c r="R207" s="15" t="s">
        <v>1160</v>
      </c>
      <c r="S207" s="15" t="s">
        <v>1081</v>
      </c>
      <c r="T207" s="15" t="s">
        <v>1730</v>
      </c>
      <c r="U207" s="15"/>
      <c r="V207" s="15"/>
      <c r="W207" s="15"/>
      <c r="X207" s="15"/>
    </row>
    <row r="208" spans="1:24" x14ac:dyDescent="0.35">
      <c r="A208" s="15" t="s">
        <v>1613</v>
      </c>
      <c r="B208" s="15" t="s">
        <v>1733</v>
      </c>
      <c r="C208" s="15" t="s">
        <v>11</v>
      </c>
      <c r="D208" s="15"/>
      <c r="E208" s="15" t="s">
        <v>1734</v>
      </c>
      <c r="F208" s="15" t="s">
        <v>1735</v>
      </c>
      <c r="G208" s="15">
        <v>35190</v>
      </c>
      <c r="H208" s="15" t="s">
        <v>1736</v>
      </c>
      <c r="I208" s="15" t="s">
        <v>1737</v>
      </c>
      <c r="J208" s="16" t="s">
        <v>1738</v>
      </c>
      <c r="K208" s="15" t="s">
        <v>1733</v>
      </c>
      <c r="L208" s="15" t="s">
        <v>1735</v>
      </c>
      <c r="M208" s="15" t="s">
        <v>409</v>
      </c>
      <c r="N208" s="15" t="s">
        <v>1737</v>
      </c>
      <c r="O208" s="16" t="s">
        <v>1738</v>
      </c>
      <c r="P208" s="15" t="s">
        <v>1733</v>
      </c>
      <c r="Q208" s="15" t="s">
        <v>1735</v>
      </c>
      <c r="R208" s="15" t="s">
        <v>1739</v>
      </c>
      <c r="S208" s="15" t="s">
        <v>409</v>
      </c>
      <c r="T208" s="15" t="s">
        <v>1737</v>
      </c>
      <c r="U208" s="15"/>
      <c r="V208" s="15"/>
      <c r="W208" s="15"/>
      <c r="X208" s="15"/>
    </row>
    <row r="209" spans="1:24" x14ac:dyDescent="0.35">
      <c r="A209" s="15" t="s">
        <v>1614</v>
      </c>
      <c r="B209" s="15"/>
      <c r="C209" s="15" t="s">
        <v>649</v>
      </c>
      <c r="D209" s="15" t="s">
        <v>1261</v>
      </c>
      <c r="E209" s="15" t="s">
        <v>1260</v>
      </c>
      <c r="F209" s="15" t="s">
        <v>1262</v>
      </c>
      <c r="G209" s="15">
        <v>35400</v>
      </c>
      <c r="H209" s="15" t="s">
        <v>202</v>
      </c>
      <c r="I209" s="15" t="s">
        <v>1263</v>
      </c>
      <c r="J209" s="16" t="s">
        <v>1264</v>
      </c>
      <c r="K209" s="15" t="s">
        <v>1265</v>
      </c>
      <c r="L209" s="15" t="s">
        <v>1262</v>
      </c>
      <c r="M209" s="15" t="s">
        <v>1081</v>
      </c>
      <c r="N209" s="15" t="s">
        <v>1263</v>
      </c>
      <c r="O209" s="16" t="s">
        <v>1264</v>
      </c>
      <c r="P209" s="15" t="s">
        <v>1265</v>
      </c>
      <c r="Q209" s="15" t="s">
        <v>1742</v>
      </c>
      <c r="R209" s="15" t="s">
        <v>383</v>
      </c>
      <c r="S209" s="15" t="s">
        <v>1081</v>
      </c>
      <c r="T209" s="15" t="s">
        <v>1263</v>
      </c>
      <c r="U209" s="15"/>
      <c r="V209" s="15"/>
      <c r="W209" s="15"/>
      <c r="X209" s="15"/>
    </row>
    <row r="210" spans="1:24" x14ac:dyDescent="0.35">
      <c r="A210" s="15" t="s">
        <v>1615</v>
      </c>
      <c r="B210" s="15" t="s">
        <v>296</v>
      </c>
      <c r="C210" s="15" t="s">
        <v>11</v>
      </c>
      <c r="D210" s="15" t="s">
        <v>297</v>
      </c>
      <c r="E210" s="15" t="s">
        <v>298</v>
      </c>
      <c r="F210" s="15" t="s">
        <v>299</v>
      </c>
      <c r="G210" s="15">
        <v>35000</v>
      </c>
      <c r="H210" s="15" t="s">
        <v>211</v>
      </c>
      <c r="I210" s="15" t="s">
        <v>300</v>
      </c>
      <c r="J210" s="16" t="s">
        <v>301</v>
      </c>
      <c r="K210" s="15" t="s">
        <v>1743</v>
      </c>
      <c r="L210" s="15"/>
      <c r="M210" s="15"/>
      <c r="N210" s="15"/>
      <c r="O210" s="15"/>
      <c r="P210" s="15" t="s">
        <v>1744</v>
      </c>
      <c r="Q210" s="15" t="s">
        <v>1745</v>
      </c>
      <c r="R210" s="15" t="s">
        <v>1746</v>
      </c>
      <c r="S210" s="15" t="s">
        <v>273</v>
      </c>
      <c r="T210" s="15" t="s">
        <v>1747</v>
      </c>
      <c r="U210" s="15"/>
      <c r="V210" s="15"/>
      <c r="W210" s="15"/>
      <c r="X210" s="15"/>
    </row>
    <row r="211" spans="1:24" x14ac:dyDescent="0.35">
      <c r="A211" s="15" t="s">
        <v>1616</v>
      </c>
      <c r="B211" s="15" t="s">
        <v>1754</v>
      </c>
      <c r="C211" s="15" t="s">
        <v>11</v>
      </c>
      <c r="D211" s="15" t="s">
        <v>1748</v>
      </c>
      <c r="E211" s="15" t="s">
        <v>1749</v>
      </c>
      <c r="F211" s="15" t="s">
        <v>1750</v>
      </c>
      <c r="G211" s="15">
        <v>35190</v>
      </c>
      <c r="H211" s="15" t="s">
        <v>1751</v>
      </c>
      <c r="I211" s="15" t="s">
        <v>1752</v>
      </c>
      <c r="J211" s="16" t="s">
        <v>1753</v>
      </c>
      <c r="K211" s="15" t="s">
        <v>1754</v>
      </c>
      <c r="L211" s="15" t="s">
        <v>1750</v>
      </c>
      <c r="M211" s="15" t="s">
        <v>1755</v>
      </c>
      <c r="N211" s="15" t="s">
        <v>1752</v>
      </c>
      <c r="O211" s="16" t="s">
        <v>1753</v>
      </c>
      <c r="P211" s="15" t="s">
        <v>1754</v>
      </c>
      <c r="Q211" s="15" t="s">
        <v>1750</v>
      </c>
      <c r="R211" s="15" t="s">
        <v>1756</v>
      </c>
      <c r="S211" s="15" t="s">
        <v>1755</v>
      </c>
      <c r="T211" s="15" t="s">
        <v>1752</v>
      </c>
      <c r="U211" s="15"/>
      <c r="V211" s="15"/>
      <c r="W211" s="15"/>
      <c r="X211" s="15"/>
    </row>
    <row r="212" spans="1:24" x14ac:dyDescent="0.35">
      <c r="A212" s="15" t="s">
        <v>1617</v>
      </c>
      <c r="B212" s="15"/>
      <c r="C212" s="15" t="s">
        <v>478</v>
      </c>
      <c r="D212" s="15"/>
      <c r="E212" s="15" t="s">
        <v>1757</v>
      </c>
      <c r="F212" s="15" t="s">
        <v>1758</v>
      </c>
      <c r="G212" s="15">
        <v>35000</v>
      </c>
      <c r="H212" s="15" t="s">
        <v>211</v>
      </c>
      <c r="I212" s="15" t="s">
        <v>1759</v>
      </c>
      <c r="J212" s="16" t="s">
        <v>1760</v>
      </c>
      <c r="K212" s="15" t="s">
        <v>1761</v>
      </c>
      <c r="L212" s="15" t="s">
        <v>1758</v>
      </c>
      <c r="M212" s="15" t="s">
        <v>273</v>
      </c>
      <c r="N212" s="15" t="s">
        <v>1759</v>
      </c>
      <c r="O212" s="16" t="s">
        <v>1760</v>
      </c>
      <c r="P212" s="15" t="s">
        <v>1761</v>
      </c>
      <c r="Q212" s="15" t="s">
        <v>1758</v>
      </c>
      <c r="R212" s="15" t="s">
        <v>383</v>
      </c>
      <c r="S212" s="15" t="s">
        <v>273</v>
      </c>
      <c r="T212" s="15" t="s">
        <v>1759</v>
      </c>
      <c r="U212" s="15"/>
      <c r="V212" s="15"/>
      <c r="W212" s="15"/>
      <c r="X212" s="15"/>
    </row>
    <row r="213" spans="1:24" x14ac:dyDescent="0.35">
      <c r="A213" s="15" t="s">
        <v>1618</v>
      </c>
      <c r="B213" s="15" t="s">
        <v>359</v>
      </c>
      <c r="C213" s="15" t="s">
        <v>12</v>
      </c>
      <c r="D213" s="15" t="s">
        <v>1355</v>
      </c>
      <c r="E213" s="15" t="s">
        <v>1356</v>
      </c>
      <c r="F213" s="15" t="s">
        <v>360</v>
      </c>
      <c r="G213" s="15">
        <v>35000</v>
      </c>
      <c r="H213" s="15" t="s">
        <v>211</v>
      </c>
      <c r="I213" s="15" t="s">
        <v>1357</v>
      </c>
      <c r="J213" s="16" t="s">
        <v>1358</v>
      </c>
      <c r="K213" s="15" t="s">
        <v>1762</v>
      </c>
      <c r="L213" s="15"/>
      <c r="M213" s="15"/>
      <c r="N213" s="15"/>
      <c r="O213" s="15"/>
      <c r="P213" s="15" t="s">
        <v>544</v>
      </c>
      <c r="Q213" s="15" t="s">
        <v>1763</v>
      </c>
      <c r="R213" s="15" t="s">
        <v>1764</v>
      </c>
      <c r="S213" s="15" t="s">
        <v>273</v>
      </c>
      <c r="T213" s="15"/>
      <c r="U213" s="15"/>
      <c r="V213" s="15"/>
      <c r="W213" s="15"/>
      <c r="X213" s="15"/>
    </row>
    <row r="214" spans="1:24" x14ac:dyDescent="0.35">
      <c r="A214" s="15" t="s">
        <v>1619</v>
      </c>
      <c r="B214" s="15"/>
      <c r="C214" s="15" t="s">
        <v>478</v>
      </c>
      <c r="D214" s="15"/>
      <c r="E214" s="15" t="s">
        <v>1765</v>
      </c>
      <c r="F214" s="15" t="s">
        <v>1552</v>
      </c>
      <c r="G214" s="15">
        <v>35190</v>
      </c>
      <c r="H214" s="15" t="s">
        <v>233</v>
      </c>
      <c r="I214" s="15" t="s">
        <v>1766</v>
      </c>
      <c r="J214" s="16" t="s">
        <v>1767</v>
      </c>
      <c r="K214" s="15" t="s">
        <v>1553</v>
      </c>
      <c r="L214" s="15" t="s">
        <v>1552</v>
      </c>
      <c r="M214" s="15" t="s">
        <v>312</v>
      </c>
      <c r="N214" s="15" t="s">
        <v>1766</v>
      </c>
      <c r="O214" s="16" t="s">
        <v>1767</v>
      </c>
      <c r="P214" s="15" t="s">
        <v>1553</v>
      </c>
      <c r="Q214" s="15" t="s">
        <v>1552</v>
      </c>
      <c r="R214" s="15" t="s">
        <v>383</v>
      </c>
      <c r="S214" s="15" t="s">
        <v>312</v>
      </c>
      <c r="T214" s="15" t="s">
        <v>1766</v>
      </c>
      <c r="U214" s="15"/>
      <c r="V214" s="15"/>
      <c r="W214" s="15"/>
      <c r="X214" s="15"/>
    </row>
    <row r="215" spans="1:24" x14ac:dyDescent="0.35">
      <c r="A215" s="15" t="s">
        <v>1620</v>
      </c>
      <c r="B215" s="15"/>
      <c r="C215" s="15" t="s">
        <v>12</v>
      </c>
      <c r="D215" s="15" t="s">
        <v>1768</v>
      </c>
      <c r="E215" s="15" t="s">
        <v>1769</v>
      </c>
      <c r="F215" s="15" t="s">
        <v>1771</v>
      </c>
      <c r="G215" s="15">
        <v>35190</v>
      </c>
      <c r="H215" s="15" t="s">
        <v>1736</v>
      </c>
      <c r="I215" s="15" t="s">
        <v>1770</v>
      </c>
      <c r="J215" s="15"/>
      <c r="K215" s="15" t="s">
        <v>1772</v>
      </c>
      <c r="L215" s="15" t="s">
        <v>1771</v>
      </c>
      <c r="M215" s="15" t="s">
        <v>409</v>
      </c>
      <c r="N215" s="15" t="s">
        <v>1770</v>
      </c>
      <c r="O215" s="15"/>
      <c r="P215" s="15" t="s">
        <v>1772</v>
      </c>
      <c r="Q215" s="15" t="s">
        <v>1771</v>
      </c>
      <c r="R215" s="15" t="s">
        <v>383</v>
      </c>
      <c r="S215" s="15" t="s">
        <v>409</v>
      </c>
      <c r="T215" s="15" t="s">
        <v>1770</v>
      </c>
      <c r="U215" s="15"/>
      <c r="V215" s="15"/>
      <c r="W215" s="15"/>
      <c r="X215" s="15"/>
    </row>
    <row r="216" spans="1:24" x14ac:dyDescent="0.35">
      <c r="A216" s="15" t="s">
        <v>1621</v>
      </c>
      <c r="B216" s="15"/>
      <c r="C216" s="15" t="s">
        <v>478</v>
      </c>
      <c r="D216" s="15"/>
      <c r="E216" s="15" t="s">
        <v>1773</v>
      </c>
      <c r="F216" s="15" t="s">
        <v>1774</v>
      </c>
      <c r="G216" s="15">
        <v>35740</v>
      </c>
      <c r="H216" s="15" t="s">
        <v>1123</v>
      </c>
      <c r="I216" s="15" t="s">
        <v>1775</v>
      </c>
      <c r="J216" s="16" t="s">
        <v>1776</v>
      </c>
      <c r="K216" s="15" t="s">
        <v>1777</v>
      </c>
      <c r="L216" s="15" t="s">
        <v>1774</v>
      </c>
      <c r="M216" s="15" t="s">
        <v>1128</v>
      </c>
      <c r="N216" s="15" t="s">
        <v>1775</v>
      </c>
      <c r="O216" s="16" t="s">
        <v>1776</v>
      </c>
      <c r="P216" s="15" t="s">
        <v>1042</v>
      </c>
      <c r="Q216" s="15" t="s">
        <v>1778</v>
      </c>
      <c r="R216" s="15" t="s">
        <v>1726</v>
      </c>
      <c r="S216" s="15" t="s">
        <v>273</v>
      </c>
      <c r="T216" s="15" t="s">
        <v>1775</v>
      </c>
      <c r="U216" s="15"/>
      <c r="V216" s="15"/>
      <c r="W216" s="15"/>
      <c r="X216" s="15"/>
    </row>
    <row r="217" spans="1:24" x14ac:dyDescent="0.35">
      <c r="A217" s="15" t="s">
        <v>1622</v>
      </c>
      <c r="B217" s="15" t="s">
        <v>511</v>
      </c>
      <c r="C217" s="15" t="s">
        <v>11</v>
      </c>
      <c r="D217" s="15" t="s">
        <v>548</v>
      </c>
      <c r="E217" s="15" t="s">
        <v>411</v>
      </c>
      <c r="F217" s="15" t="s">
        <v>512</v>
      </c>
      <c r="G217" s="15">
        <v>35190</v>
      </c>
      <c r="H217" s="15" t="s">
        <v>233</v>
      </c>
      <c r="I217" s="15" t="s">
        <v>568</v>
      </c>
      <c r="J217" s="16" t="s">
        <v>567</v>
      </c>
      <c r="K217" s="15" t="s">
        <v>511</v>
      </c>
      <c r="L217" s="15" t="s">
        <v>512</v>
      </c>
      <c r="M217" s="15" t="s">
        <v>312</v>
      </c>
      <c r="N217" s="15"/>
      <c r="O217" s="15"/>
      <c r="P217" s="15" t="s">
        <v>1779</v>
      </c>
      <c r="Q217" s="15"/>
      <c r="R217" s="15"/>
      <c r="S217" s="15" t="s">
        <v>312</v>
      </c>
      <c r="T217" s="15"/>
      <c r="U217" s="15"/>
      <c r="V217" s="15"/>
      <c r="W217" s="15"/>
      <c r="X217" s="15"/>
    </row>
    <row r="218" spans="1:24" x14ac:dyDescent="0.35">
      <c r="A218" s="15" t="s">
        <v>1623</v>
      </c>
      <c r="B218" s="15" t="s">
        <v>1780</v>
      </c>
      <c r="C218" s="15" t="s">
        <v>12</v>
      </c>
      <c r="D218" s="15" t="s">
        <v>1781</v>
      </c>
      <c r="E218" s="15" t="s">
        <v>1782</v>
      </c>
      <c r="F218" s="15" t="s">
        <v>1783</v>
      </c>
      <c r="G218" s="15">
        <v>35000</v>
      </c>
      <c r="H218" s="15" t="s">
        <v>211</v>
      </c>
      <c r="I218" s="15" t="s">
        <v>1784</v>
      </c>
      <c r="J218" s="16" t="s">
        <v>1785</v>
      </c>
      <c r="K218" s="15" t="s">
        <v>1786</v>
      </c>
      <c r="L218" s="15" t="s">
        <v>1783</v>
      </c>
      <c r="M218" s="15" t="s">
        <v>273</v>
      </c>
      <c r="N218" s="15" t="s">
        <v>1784</v>
      </c>
      <c r="O218" s="16" t="s">
        <v>1785</v>
      </c>
      <c r="P218" s="15" t="s">
        <v>1787</v>
      </c>
      <c r="Q218" s="15" t="s">
        <v>1788</v>
      </c>
      <c r="R218" s="15" t="s">
        <v>1789</v>
      </c>
      <c r="S218" s="15" t="s">
        <v>273</v>
      </c>
      <c r="T218" s="15" t="s">
        <v>1784</v>
      </c>
      <c r="U218" s="15"/>
      <c r="V218" s="15"/>
      <c r="W218" s="15"/>
      <c r="X218" s="15"/>
    </row>
    <row r="219" spans="1:24" x14ac:dyDescent="0.35">
      <c r="A219" s="15" t="s">
        <v>1624</v>
      </c>
      <c r="B219" s="15"/>
      <c r="C219" s="15" t="s">
        <v>478</v>
      </c>
      <c r="D219" s="15"/>
      <c r="E219" s="15" t="s">
        <v>1790</v>
      </c>
      <c r="F219" s="15" t="s">
        <v>1791</v>
      </c>
      <c r="G219" s="15">
        <v>35190</v>
      </c>
      <c r="H219" s="15" t="s">
        <v>1736</v>
      </c>
      <c r="I219" s="15" t="s">
        <v>1792</v>
      </c>
      <c r="J219" s="16" t="s">
        <v>1793</v>
      </c>
      <c r="K219" s="15" t="s">
        <v>1794</v>
      </c>
      <c r="L219" s="15" t="s">
        <v>1791</v>
      </c>
      <c r="M219" s="15" t="s">
        <v>409</v>
      </c>
      <c r="N219" s="15" t="s">
        <v>1792</v>
      </c>
      <c r="O219" s="16" t="s">
        <v>1793</v>
      </c>
      <c r="P219" s="15" t="s">
        <v>1794</v>
      </c>
      <c r="Q219" s="15" t="s">
        <v>1791</v>
      </c>
      <c r="R219" s="15" t="s">
        <v>383</v>
      </c>
      <c r="S219" s="15" t="s">
        <v>409</v>
      </c>
      <c r="T219" s="15" t="s">
        <v>1792</v>
      </c>
      <c r="U219" s="15"/>
      <c r="V219" s="15"/>
      <c r="W219" s="15"/>
      <c r="X219" s="15"/>
    </row>
    <row r="220" spans="1:24" x14ac:dyDescent="0.35">
      <c r="A220" s="15" t="s">
        <v>1625</v>
      </c>
      <c r="B220" s="15"/>
      <c r="C220" s="15" t="s">
        <v>11</v>
      </c>
      <c r="D220" s="15" t="s">
        <v>1796</v>
      </c>
      <c r="E220" s="15" t="s">
        <v>1795</v>
      </c>
      <c r="F220" s="15" t="s">
        <v>1797</v>
      </c>
      <c r="G220" s="15">
        <v>35230</v>
      </c>
      <c r="H220" s="15" t="s">
        <v>1798</v>
      </c>
      <c r="I220" s="15" t="s">
        <v>1799</v>
      </c>
      <c r="J220" s="16" t="s">
        <v>1800</v>
      </c>
      <c r="K220" s="15" t="s">
        <v>1801</v>
      </c>
      <c r="L220" s="15" t="s">
        <v>1797</v>
      </c>
      <c r="M220" s="15" t="s">
        <v>1802</v>
      </c>
      <c r="N220" s="15" t="s">
        <v>1799</v>
      </c>
      <c r="O220" s="16" t="s">
        <v>1800</v>
      </c>
      <c r="P220" s="15" t="s">
        <v>1801</v>
      </c>
      <c r="Q220" s="15" t="s">
        <v>1797</v>
      </c>
      <c r="R220" s="15" t="s">
        <v>383</v>
      </c>
      <c r="S220" s="15" t="s">
        <v>1802</v>
      </c>
      <c r="T220" s="15" t="s">
        <v>1799</v>
      </c>
      <c r="U220" s="15"/>
      <c r="V220" s="15"/>
      <c r="W220" s="15"/>
      <c r="X220" s="15"/>
    </row>
    <row r="221" spans="1:24" x14ac:dyDescent="0.35">
      <c r="A221" s="15" t="s">
        <v>1626</v>
      </c>
      <c r="B221" s="15"/>
      <c r="C221" s="15" t="s">
        <v>478</v>
      </c>
      <c r="D221" s="15"/>
      <c r="E221" s="15" t="s">
        <v>1805</v>
      </c>
      <c r="F221" s="15" t="s">
        <v>1803</v>
      </c>
      <c r="G221" s="15">
        <v>35000</v>
      </c>
      <c r="H221" s="15" t="s">
        <v>211</v>
      </c>
      <c r="I221" s="15" t="s">
        <v>1804</v>
      </c>
      <c r="J221" s="16" t="s">
        <v>1806</v>
      </c>
      <c r="K221" s="15" t="s">
        <v>1807</v>
      </c>
      <c r="L221" s="15" t="s">
        <v>1803</v>
      </c>
      <c r="M221" s="15" t="s">
        <v>273</v>
      </c>
      <c r="N221" s="15" t="s">
        <v>1804</v>
      </c>
      <c r="O221" s="16" t="s">
        <v>1806</v>
      </c>
      <c r="P221" s="15" t="s">
        <v>1807</v>
      </c>
      <c r="Q221" s="15" t="s">
        <v>1803</v>
      </c>
      <c r="R221" s="15" t="s">
        <v>1808</v>
      </c>
      <c r="S221" s="15" t="s">
        <v>273</v>
      </c>
      <c r="T221" s="15" t="s">
        <v>1804</v>
      </c>
      <c r="U221" s="15"/>
      <c r="V221" s="15"/>
      <c r="W221" s="15"/>
      <c r="X221" s="15"/>
    </row>
    <row r="222" spans="1:24" x14ac:dyDescent="0.35">
      <c r="A222" s="15" t="s">
        <v>1627</v>
      </c>
      <c r="B222" s="15"/>
      <c r="C222" s="15" t="s">
        <v>12</v>
      </c>
      <c r="D222" s="15"/>
      <c r="E222" s="15" t="s">
        <v>1809</v>
      </c>
      <c r="F222" s="15" t="s">
        <v>1810</v>
      </c>
      <c r="G222" s="15">
        <v>35440</v>
      </c>
      <c r="H222" s="15" t="s">
        <v>1811</v>
      </c>
      <c r="I222" s="15" t="s">
        <v>1812</v>
      </c>
      <c r="J222" s="15"/>
      <c r="K222" s="15" t="s">
        <v>1813</v>
      </c>
      <c r="L222" s="15" t="s">
        <v>1810</v>
      </c>
      <c r="M222" s="15" t="s">
        <v>1814</v>
      </c>
      <c r="N222" s="15" t="s">
        <v>1812</v>
      </c>
      <c r="O222" s="15"/>
      <c r="P222" s="15" t="s">
        <v>1813</v>
      </c>
      <c r="Q222" s="15" t="s">
        <v>1810</v>
      </c>
      <c r="R222" s="15" t="s">
        <v>383</v>
      </c>
      <c r="S222" s="15" t="s">
        <v>1814</v>
      </c>
      <c r="T222" s="15" t="s">
        <v>1812</v>
      </c>
      <c r="U222" s="15"/>
      <c r="V222" s="15"/>
      <c r="W222" s="15"/>
      <c r="X222" s="15"/>
    </row>
    <row r="223" spans="1:24" x14ac:dyDescent="0.35">
      <c r="A223" s="15" t="s">
        <v>1628</v>
      </c>
      <c r="B223" s="15" t="s">
        <v>1658</v>
      </c>
      <c r="C223" s="15" t="s">
        <v>12</v>
      </c>
      <c r="D223" s="15" t="s">
        <v>1671</v>
      </c>
      <c r="E223" s="15" t="s">
        <v>1672</v>
      </c>
      <c r="F223" s="15" t="s">
        <v>360</v>
      </c>
      <c r="G223" s="15">
        <v>35000</v>
      </c>
      <c r="H223" s="15" t="s">
        <v>211</v>
      </c>
      <c r="I223" s="15" t="s">
        <v>1357</v>
      </c>
      <c r="J223" s="16" t="s">
        <v>1673</v>
      </c>
      <c r="K223" s="15" t="s">
        <v>1815</v>
      </c>
      <c r="L223" s="15"/>
      <c r="M223" s="15"/>
      <c r="N223" s="15"/>
      <c r="O223" s="15"/>
      <c r="P223" s="15" t="s">
        <v>1816</v>
      </c>
      <c r="Q223" s="15" t="s">
        <v>1535</v>
      </c>
      <c r="R223" s="15" t="s">
        <v>1808</v>
      </c>
      <c r="S223" s="15" t="s">
        <v>273</v>
      </c>
      <c r="T223" s="15" t="s">
        <v>1817</v>
      </c>
      <c r="U223" s="15"/>
      <c r="V223" s="15"/>
      <c r="W223" s="15"/>
      <c r="X223" s="15"/>
    </row>
    <row r="224" spans="1:24" x14ac:dyDescent="0.35">
      <c r="A224" s="15" t="s">
        <v>1629</v>
      </c>
      <c r="B224" s="15"/>
      <c r="C224" s="15" t="s">
        <v>281</v>
      </c>
      <c r="D224" s="15"/>
      <c r="E224" s="15" t="s">
        <v>2387</v>
      </c>
      <c r="F224" s="15" t="s">
        <v>2388</v>
      </c>
      <c r="G224" s="15">
        <v>56000</v>
      </c>
      <c r="H224" s="15" t="s">
        <v>870</v>
      </c>
      <c r="I224" s="15" t="s">
        <v>2389</v>
      </c>
      <c r="J224" s="16" t="s">
        <v>2390</v>
      </c>
      <c r="K224" s="15" t="s">
        <v>2391</v>
      </c>
      <c r="L224" s="15" t="s">
        <v>2388</v>
      </c>
      <c r="M224" s="15" t="s">
        <v>874</v>
      </c>
      <c r="N224" s="15" t="s">
        <v>2389</v>
      </c>
      <c r="O224" s="16" t="s">
        <v>2390</v>
      </c>
      <c r="P224" s="15" t="s">
        <v>544</v>
      </c>
      <c r="Q224" s="15" t="s">
        <v>1820</v>
      </c>
      <c r="R224" s="15" t="s">
        <v>1821</v>
      </c>
      <c r="S224" s="15" t="s">
        <v>273</v>
      </c>
      <c r="T224" s="15"/>
      <c r="U224" s="15"/>
      <c r="V224" s="15"/>
      <c r="W224" s="15"/>
      <c r="X224" s="15"/>
    </row>
    <row r="225" spans="1:24" x14ac:dyDescent="0.35">
      <c r="A225" s="15" t="s">
        <v>1630</v>
      </c>
      <c r="B225" s="15"/>
      <c r="C225" s="15" t="s">
        <v>12</v>
      </c>
      <c r="D225" s="15"/>
      <c r="E225" s="15" t="s">
        <v>1824</v>
      </c>
      <c r="F225" s="15" t="s">
        <v>1822</v>
      </c>
      <c r="G225" s="15">
        <v>35190</v>
      </c>
      <c r="H225" s="15" t="s">
        <v>233</v>
      </c>
      <c r="I225" s="15" t="s">
        <v>1823</v>
      </c>
      <c r="J225" s="16" t="s">
        <v>1825</v>
      </c>
      <c r="K225" s="15" t="s">
        <v>1826</v>
      </c>
      <c r="L225" s="15" t="s">
        <v>1822</v>
      </c>
      <c r="M225" s="15" t="s">
        <v>312</v>
      </c>
      <c r="N225" s="15" t="s">
        <v>1823</v>
      </c>
      <c r="O225" s="16" t="s">
        <v>1825</v>
      </c>
      <c r="P225" s="15" t="s">
        <v>1826</v>
      </c>
      <c r="Q225" s="15" t="s">
        <v>1822</v>
      </c>
      <c r="R225" s="15" t="s">
        <v>383</v>
      </c>
      <c r="S225" s="15" t="s">
        <v>312</v>
      </c>
      <c r="T225" s="15" t="s">
        <v>1823</v>
      </c>
      <c r="U225" s="15"/>
      <c r="V225" s="15"/>
      <c r="W225" s="15"/>
      <c r="X225" s="15"/>
    </row>
    <row r="226" spans="1:24" x14ac:dyDescent="0.35">
      <c r="A226" s="15" t="s">
        <v>1631</v>
      </c>
      <c r="B226" s="15"/>
      <c r="C226" s="15" t="s">
        <v>478</v>
      </c>
      <c r="D226" s="15"/>
      <c r="E226" s="15" t="s">
        <v>1827</v>
      </c>
      <c r="F226" s="15" t="s">
        <v>1828</v>
      </c>
      <c r="G226" s="15">
        <v>35190</v>
      </c>
      <c r="H226" s="15" t="s">
        <v>233</v>
      </c>
      <c r="I226" s="15" t="s">
        <v>1829</v>
      </c>
      <c r="J226" s="16" t="s">
        <v>1830</v>
      </c>
      <c r="K226" s="15" t="s">
        <v>1831</v>
      </c>
      <c r="L226" s="15" t="s">
        <v>1828</v>
      </c>
      <c r="M226" s="15" t="s">
        <v>312</v>
      </c>
      <c r="N226" s="15" t="s">
        <v>1829</v>
      </c>
      <c r="O226" s="16" t="s">
        <v>1830</v>
      </c>
      <c r="P226" s="15" t="s">
        <v>1831</v>
      </c>
      <c r="Q226" s="15" t="s">
        <v>1828</v>
      </c>
      <c r="R226" s="15" t="s">
        <v>383</v>
      </c>
      <c r="S226" s="15" t="s">
        <v>1829</v>
      </c>
      <c r="T226" s="15"/>
      <c r="U226" s="15"/>
      <c r="V226" s="15"/>
      <c r="W226" s="15"/>
      <c r="X226" s="15"/>
    </row>
    <row r="227" spans="1:24" x14ac:dyDescent="0.35">
      <c r="A227" s="15" t="s">
        <v>1632</v>
      </c>
      <c r="B227" s="15"/>
      <c r="C227" s="15" t="s">
        <v>12</v>
      </c>
      <c r="D227" s="15" t="s">
        <v>1833</v>
      </c>
      <c r="E227" s="15" t="s">
        <v>1832</v>
      </c>
      <c r="F227" s="15" t="s">
        <v>1834</v>
      </c>
      <c r="G227" s="15">
        <v>35135</v>
      </c>
      <c r="H227" s="15" t="s">
        <v>239</v>
      </c>
      <c r="I227" s="15" t="s">
        <v>1835</v>
      </c>
      <c r="J227" s="16" t="s">
        <v>1836</v>
      </c>
      <c r="K227" s="15" t="s">
        <v>1837</v>
      </c>
      <c r="L227" s="15" t="s">
        <v>1834</v>
      </c>
      <c r="M227" s="15" t="s">
        <v>546</v>
      </c>
      <c r="N227" s="15" t="s">
        <v>1835</v>
      </c>
      <c r="O227" s="16" t="s">
        <v>1836</v>
      </c>
      <c r="P227" s="15" t="s">
        <v>1837</v>
      </c>
      <c r="Q227" s="15" t="s">
        <v>1834</v>
      </c>
      <c r="R227" s="15" t="s">
        <v>383</v>
      </c>
      <c r="S227" s="15" t="s">
        <v>546</v>
      </c>
      <c r="T227" s="15" t="s">
        <v>1835</v>
      </c>
      <c r="U227" s="15"/>
      <c r="V227" s="15"/>
      <c r="W227" s="15"/>
      <c r="X227" s="15"/>
    </row>
    <row r="228" spans="1:24" x14ac:dyDescent="0.35">
      <c r="A228" s="15" t="s">
        <v>1633</v>
      </c>
      <c r="B228" s="15"/>
      <c r="C228" s="15" t="s">
        <v>478</v>
      </c>
      <c r="D228" s="15" t="s">
        <v>1841</v>
      </c>
      <c r="E228" s="15" t="s">
        <v>1838</v>
      </c>
      <c r="F228" s="15" t="s">
        <v>1839</v>
      </c>
      <c r="G228" s="15">
        <v>35520</v>
      </c>
      <c r="H228" s="15" t="s">
        <v>1440</v>
      </c>
      <c r="I228" s="15" t="s">
        <v>1840</v>
      </c>
      <c r="J228" s="16" t="s">
        <v>1842</v>
      </c>
      <c r="K228" s="15" t="s">
        <v>1843</v>
      </c>
      <c r="L228" s="15" t="s">
        <v>1839</v>
      </c>
      <c r="M228" s="15" t="s">
        <v>582</v>
      </c>
      <c r="N228" s="15" t="s">
        <v>1840</v>
      </c>
      <c r="O228" s="16" t="s">
        <v>1842</v>
      </c>
      <c r="P228" s="15" t="s">
        <v>1843</v>
      </c>
      <c r="Q228" s="15" t="s">
        <v>1839</v>
      </c>
      <c r="R228" s="15" t="s">
        <v>383</v>
      </c>
      <c r="S228" s="15" t="s">
        <v>582</v>
      </c>
      <c r="T228" s="15" t="s">
        <v>1840</v>
      </c>
      <c r="U228" s="15"/>
      <c r="V228" s="15"/>
      <c r="W228" s="15"/>
      <c r="X228" s="15"/>
    </row>
    <row r="229" spans="1:24" x14ac:dyDescent="0.35">
      <c r="A229" s="15" t="s">
        <v>1634</v>
      </c>
      <c r="B229" s="15"/>
      <c r="C229" s="15" t="s">
        <v>12</v>
      </c>
      <c r="D229" s="15" t="s">
        <v>1915</v>
      </c>
      <c r="E229" s="15" t="s">
        <v>1916</v>
      </c>
      <c r="F229" s="15" t="s">
        <v>1911</v>
      </c>
      <c r="G229" s="15">
        <v>35000</v>
      </c>
      <c r="H229" s="15" t="s">
        <v>211</v>
      </c>
      <c r="I229" s="15" t="s">
        <v>1912</v>
      </c>
      <c r="J229" s="16" t="s">
        <v>1913</v>
      </c>
      <c r="K229" s="15" t="s">
        <v>1910</v>
      </c>
      <c r="L229" s="15" t="s">
        <v>1911</v>
      </c>
      <c r="M229" s="15" t="s">
        <v>273</v>
      </c>
      <c r="N229" s="15" t="s">
        <v>1912</v>
      </c>
      <c r="O229" s="16" t="s">
        <v>1913</v>
      </c>
      <c r="P229" s="15" t="s">
        <v>544</v>
      </c>
      <c r="Q229" s="15" t="s">
        <v>1914</v>
      </c>
      <c r="R229" s="15" t="s">
        <v>1719</v>
      </c>
      <c r="S229" s="15" t="s">
        <v>273</v>
      </c>
      <c r="T229" s="15" t="s">
        <v>1912</v>
      </c>
      <c r="U229" s="142">
        <v>43067</v>
      </c>
      <c r="V229" s="15"/>
      <c r="W229" s="15"/>
      <c r="X229" s="15"/>
    </row>
    <row r="230" spans="1:24" x14ac:dyDescent="0.35">
      <c r="A230" s="15" t="s">
        <v>1635</v>
      </c>
      <c r="B230" s="15" t="s">
        <v>209</v>
      </c>
      <c r="C230" s="15" t="s">
        <v>11</v>
      </c>
      <c r="D230" s="15" t="s">
        <v>447</v>
      </c>
      <c r="E230" s="15" t="s">
        <v>446</v>
      </c>
      <c r="F230" s="15" t="s">
        <v>210</v>
      </c>
      <c r="G230" s="15">
        <v>35000</v>
      </c>
      <c r="H230" s="15" t="s">
        <v>211</v>
      </c>
      <c r="I230" s="15" t="s">
        <v>448</v>
      </c>
      <c r="J230" s="16" t="s">
        <v>449</v>
      </c>
      <c r="K230" s="15" t="s">
        <v>1917</v>
      </c>
      <c r="L230" s="15" t="s">
        <v>1918</v>
      </c>
      <c r="M230" s="15" t="s">
        <v>1919</v>
      </c>
      <c r="N230" s="15"/>
      <c r="O230" s="15"/>
      <c r="P230" s="15" t="s">
        <v>1920</v>
      </c>
      <c r="Q230" s="15" t="s">
        <v>1921</v>
      </c>
      <c r="R230" s="15" t="s">
        <v>1117</v>
      </c>
      <c r="S230" s="15" t="s">
        <v>273</v>
      </c>
      <c r="T230" s="15" t="s">
        <v>1922</v>
      </c>
      <c r="U230" s="142">
        <v>43067</v>
      </c>
      <c r="V230" s="15"/>
      <c r="W230" s="15"/>
      <c r="X230" s="15"/>
    </row>
    <row r="231" spans="1:24" x14ac:dyDescent="0.35">
      <c r="A231" s="15" t="s">
        <v>1636</v>
      </c>
      <c r="B231" s="15" t="s">
        <v>296</v>
      </c>
      <c r="C231" s="15" t="s">
        <v>649</v>
      </c>
      <c r="D231" s="15" t="s">
        <v>553</v>
      </c>
      <c r="E231" s="15" t="s">
        <v>554</v>
      </c>
      <c r="F231" s="15" t="s">
        <v>299</v>
      </c>
      <c r="G231" s="15">
        <v>35000</v>
      </c>
      <c r="H231" s="15" t="s">
        <v>211</v>
      </c>
      <c r="I231" s="15" t="s">
        <v>300</v>
      </c>
      <c r="J231" s="16" t="s">
        <v>301</v>
      </c>
      <c r="K231" s="15" t="s">
        <v>1923</v>
      </c>
      <c r="L231" s="15" t="s">
        <v>1924</v>
      </c>
      <c r="M231" s="15" t="s">
        <v>1925</v>
      </c>
      <c r="N231" s="15" t="s">
        <v>1926</v>
      </c>
      <c r="O231" s="15"/>
      <c r="P231" s="15" t="s">
        <v>1042</v>
      </c>
      <c r="Q231" s="15" t="s">
        <v>1927</v>
      </c>
      <c r="R231" s="15" t="s">
        <v>1928</v>
      </c>
      <c r="S231" s="15" t="s">
        <v>273</v>
      </c>
      <c r="T231" s="15"/>
      <c r="U231" s="142">
        <v>43067</v>
      </c>
      <c r="V231" s="15"/>
      <c r="W231" s="15"/>
      <c r="X231" s="15"/>
    </row>
    <row r="232" spans="1:24" x14ac:dyDescent="0.35">
      <c r="A232" s="15" t="s">
        <v>1637</v>
      </c>
      <c r="B232" s="15"/>
      <c r="C232" s="15" t="s">
        <v>12</v>
      </c>
      <c r="D232" s="15"/>
      <c r="E232" s="15" t="s">
        <v>1929</v>
      </c>
      <c r="F232" s="15"/>
      <c r="G232" s="15">
        <v>35137</v>
      </c>
      <c r="H232" s="15" t="s">
        <v>1930</v>
      </c>
      <c r="I232" s="15" t="s">
        <v>1931</v>
      </c>
      <c r="J232" s="16" t="s">
        <v>1932</v>
      </c>
      <c r="K232" s="15" t="s">
        <v>1933</v>
      </c>
      <c r="L232" s="15"/>
      <c r="M232" s="15" t="s">
        <v>1934</v>
      </c>
      <c r="N232" s="15" t="s">
        <v>1931</v>
      </c>
      <c r="O232" s="16" t="s">
        <v>1932</v>
      </c>
      <c r="P232" s="15" t="s">
        <v>1933</v>
      </c>
      <c r="Q232" s="15"/>
      <c r="R232" s="15" t="s">
        <v>1414</v>
      </c>
      <c r="S232" s="15" t="s">
        <v>1934</v>
      </c>
      <c r="T232" s="15" t="s">
        <v>1931</v>
      </c>
      <c r="U232" s="15"/>
      <c r="V232" s="15"/>
      <c r="W232" s="15"/>
      <c r="X232" s="15"/>
    </row>
    <row r="233" spans="1:24" x14ac:dyDescent="0.35">
      <c r="A233" s="15" t="s">
        <v>1638</v>
      </c>
      <c r="B233" s="15"/>
      <c r="C233" s="15" t="s">
        <v>281</v>
      </c>
      <c r="D233" s="15" t="s">
        <v>1940</v>
      </c>
      <c r="E233" s="15" t="s">
        <v>1936</v>
      </c>
      <c r="F233" s="15" t="s">
        <v>1937</v>
      </c>
      <c r="G233" s="15">
        <v>35137</v>
      </c>
      <c r="H233" s="15" t="s">
        <v>1938</v>
      </c>
      <c r="I233" s="15" t="s">
        <v>1939</v>
      </c>
      <c r="J233" s="16" t="s">
        <v>1941</v>
      </c>
      <c r="K233" s="15" t="s">
        <v>1942</v>
      </c>
      <c r="L233" s="15" t="s">
        <v>1937</v>
      </c>
      <c r="M233" s="15" t="s">
        <v>1943</v>
      </c>
      <c r="N233" s="15" t="s">
        <v>1939</v>
      </c>
      <c r="O233" s="16" t="s">
        <v>1941</v>
      </c>
      <c r="P233" s="15" t="s">
        <v>1942</v>
      </c>
      <c r="Q233" s="15" t="s">
        <v>1937</v>
      </c>
      <c r="R233" s="15" t="s">
        <v>1414</v>
      </c>
      <c r="S233" s="15" t="s">
        <v>1943</v>
      </c>
      <c r="T233" s="15" t="s">
        <v>1939</v>
      </c>
      <c r="U233" s="15"/>
      <c r="V233" s="15"/>
      <c r="W233" s="15"/>
      <c r="X233" s="15"/>
    </row>
    <row r="234" spans="1:24" x14ac:dyDescent="0.35">
      <c r="A234" s="15" t="s">
        <v>1639</v>
      </c>
      <c r="B234" s="15"/>
      <c r="C234" s="15" t="s">
        <v>478</v>
      </c>
      <c r="D234" s="15"/>
      <c r="E234" s="15" t="s">
        <v>1945</v>
      </c>
      <c r="F234" s="15" t="s">
        <v>1944</v>
      </c>
      <c r="G234" s="15">
        <v>35000</v>
      </c>
      <c r="H234" s="15" t="s">
        <v>211</v>
      </c>
      <c r="I234" s="15" t="s">
        <v>2506</v>
      </c>
      <c r="J234" s="16" t="s">
        <v>2507</v>
      </c>
      <c r="K234" s="15" t="s">
        <v>2508</v>
      </c>
      <c r="L234" s="15" t="s">
        <v>1944</v>
      </c>
      <c r="M234" s="15" t="s">
        <v>273</v>
      </c>
      <c r="N234" s="15" t="s">
        <v>2506</v>
      </c>
      <c r="O234" s="16" t="s">
        <v>2507</v>
      </c>
      <c r="P234" s="15" t="s">
        <v>1946</v>
      </c>
      <c r="Q234" s="15" t="s">
        <v>1944</v>
      </c>
      <c r="R234" s="15" t="s">
        <v>1947</v>
      </c>
      <c r="S234" s="15" t="s">
        <v>273</v>
      </c>
      <c r="T234" s="15" t="s">
        <v>2506</v>
      </c>
      <c r="U234" s="15"/>
      <c r="V234" s="15"/>
      <c r="W234" s="15"/>
      <c r="X234" s="15"/>
    </row>
    <row r="235" spans="1:24" x14ac:dyDescent="0.35">
      <c r="A235" s="15" t="s">
        <v>1844</v>
      </c>
      <c r="B235" s="15"/>
      <c r="C235" s="15" t="s">
        <v>478</v>
      </c>
      <c r="D235" s="15" t="s">
        <v>1948</v>
      </c>
      <c r="E235" s="15" t="s">
        <v>598</v>
      </c>
      <c r="F235" s="15" t="s">
        <v>1949</v>
      </c>
      <c r="G235" s="15">
        <v>35400</v>
      </c>
      <c r="H235" s="15" t="s">
        <v>202</v>
      </c>
      <c r="I235" s="15" t="s">
        <v>1950</v>
      </c>
      <c r="J235" s="16" t="s">
        <v>1951</v>
      </c>
      <c r="K235" s="15" t="s">
        <v>1952</v>
      </c>
      <c r="L235" s="15" t="s">
        <v>1949</v>
      </c>
      <c r="M235" s="15" t="s">
        <v>1081</v>
      </c>
      <c r="N235" s="15" t="s">
        <v>1950</v>
      </c>
      <c r="O235" s="16" t="s">
        <v>1951</v>
      </c>
      <c r="P235" s="15" t="s">
        <v>1042</v>
      </c>
      <c r="Q235" s="15"/>
      <c r="R235" s="15" t="s">
        <v>383</v>
      </c>
      <c r="S235" s="15" t="s">
        <v>312</v>
      </c>
      <c r="T235" s="15" t="s">
        <v>1950</v>
      </c>
      <c r="U235" s="15"/>
      <c r="V235" s="15"/>
      <c r="W235" s="15"/>
      <c r="X235" s="15"/>
    </row>
    <row r="236" spans="1:24" x14ac:dyDescent="0.35">
      <c r="A236" s="15" t="s">
        <v>1845</v>
      </c>
      <c r="B236" s="15"/>
      <c r="C236" s="15" t="s">
        <v>478</v>
      </c>
      <c r="D236" s="15"/>
      <c r="E236" s="15" t="s">
        <v>1954</v>
      </c>
      <c r="F236" s="15" t="s">
        <v>1955</v>
      </c>
      <c r="G236" s="15">
        <v>35630</v>
      </c>
      <c r="H236" s="15" t="s">
        <v>936</v>
      </c>
      <c r="I236" s="15" t="s">
        <v>1956</v>
      </c>
      <c r="J236" s="16" t="s">
        <v>1957</v>
      </c>
      <c r="K236" s="15" t="s">
        <v>1958</v>
      </c>
      <c r="L236" s="15" t="s">
        <v>1955</v>
      </c>
      <c r="M236" s="15" t="s">
        <v>1959</v>
      </c>
      <c r="N236" s="15" t="s">
        <v>1956</v>
      </c>
      <c r="O236" s="16" t="s">
        <v>1957</v>
      </c>
      <c r="P236" s="15" t="s">
        <v>1958</v>
      </c>
      <c r="Q236" s="15" t="s">
        <v>1955</v>
      </c>
      <c r="R236" s="15" t="s">
        <v>383</v>
      </c>
      <c r="S236" s="15" t="s">
        <v>1959</v>
      </c>
      <c r="T236" s="15" t="s">
        <v>1956</v>
      </c>
      <c r="U236" s="15"/>
      <c r="V236" s="15"/>
      <c r="W236" s="15"/>
      <c r="X236" s="15"/>
    </row>
    <row r="237" spans="1:24" x14ac:dyDescent="0.35">
      <c r="A237" s="15" t="s">
        <v>1846</v>
      </c>
      <c r="B237" s="15"/>
      <c r="C237" s="15" t="s">
        <v>12</v>
      </c>
      <c r="D237" s="15" t="s">
        <v>1960</v>
      </c>
      <c r="E237" s="15" t="s">
        <v>1961</v>
      </c>
      <c r="F237" s="15" t="s">
        <v>1962</v>
      </c>
      <c r="G237" s="15">
        <v>35000</v>
      </c>
      <c r="H237" s="15" t="s">
        <v>211</v>
      </c>
      <c r="I237" s="15" t="s">
        <v>1963</v>
      </c>
      <c r="J237" s="16" t="s">
        <v>1964</v>
      </c>
      <c r="K237" s="15" t="s">
        <v>1965</v>
      </c>
      <c r="L237" s="15" t="s">
        <v>1962</v>
      </c>
      <c r="M237" s="15" t="s">
        <v>273</v>
      </c>
      <c r="N237" s="15" t="s">
        <v>1963</v>
      </c>
      <c r="O237" s="16" t="s">
        <v>1964</v>
      </c>
      <c r="P237" s="15" t="s">
        <v>544</v>
      </c>
      <c r="Q237" s="15" t="s">
        <v>1962</v>
      </c>
      <c r="R237" s="15" t="s">
        <v>1947</v>
      </c>
      <c r="S237" s="15" t="s">
        <v>273</v>
      </c>
      <c r="T237" s="15" t="s">
        <v>1963</v>
      </c>
      <c r="U237" s="15"/>
      <c r="V237" s="15"/>
      <c r="W237" s="15"/>
      <c r="X237" s="15"/>
    </row>
    <row r="238" spans="1:24" x14ac:dyDescent="0.35">
      <c r="A238" s="15" t="s">
        <v>1847</v>
      </c>
      <c r="B238" s="15" t="s">
        <v>1658</v>
      </c>
      <c r="C238" s="15" t="s">
        <v>649</v>
      </c>
      <c r="D238" s="15" t="s">
        <v>1966</v>
      </c>
      <c r="E238" s="15" t="s">
        <v>1967</v>
      </c>
      <c r="F238" s="15" t="s">
        <v>1968</v>
      </c>
      <c r="G238" s="15">
        <v>35000</v>
      </c>
      <c r="H238" s="15" t="s">
        <v>211</v>
      </c>
      <c r="I238" s="15" t="s">
        <v>1969</v>
      </c>
      <c r="J238" s="16" t="s">
        <v>1970</v>
      </c>
      <c r="K238" s="15"/>
      <c r="L238" s="15"/>
      <c r="M238" s="15"/>
      <c r="N238" s="15"/>
      <c r="O238" s="15"/>
      <c r="P238" s="15" t="s">
        <v>544</v>
      </c>
      <c r="Q238" s="15" t="s">
        <v>1978</v>
      </c>
      <c r="R238" s="15" t="s">
        <v>2006</v>
      </c>
      <c r="S238" s="15" t="s">
        <v>273</v>
      </c>
      <c r="T238" s="15"/>
      <c r="U238" s="15"/>
      <c r="V238" s="15"/>
      <c r="W238" s="15"/>
      <c r="X238" s="15"/>
    </row>
    <row r="239" spans="1:24" x14ac:dyDescent="0.35">
      <c r="A239" s="15" t="s">
        <v>1848</v>
      </c>
      <c r="B239" s="15" t="s">
        <v>1971</v>
      </c>
      <c r="C239" s="15"/>
      <c r="D239" s="15"/>
      <c r="E239" s="15"/>
      <c r="F239" s="15" t="s">
        <v>1972</v>
      </c>
      <c r="G239" s="15">
        <v>44083</v>
      </c>
      <c r="H239" s="15" t="s">
        <v>1973</v>
      </c>
      <c r="I239" s="15"/>
      <c r="J239" s="15"/>
      <c r="K239" s="15" t="s">
        <v>1971</v>
      </c>
      <c r="L239" s="15" t="s">
        <v>1972</v>
      </c>
      <c r="M239" s="15" t="s">
        <v>1974</v>
      </c>
      <c r="N239" s="15"/>
      <c r="O239" s="15"/>
      <c r="P239" s="15" t="s">
        <v>1975</v>
      </c>
      <c r="Q239" s="15" t="s">
        <v>1976</v>
      </c>
      <c r="R239" s="15" t="s">
        <v>383</v>
      </c>
      <c r="S239" s="15" t="s">
        <v>273</v>
      </c>
      <c r="T239" s="15" t="s">
        <v>1977</v>
      </c>
      <c r="U239" s="15"/>
      <c r="V239" s="15"/>
      <c r="W239" s="15"/>
      <c r="X239" s="15"/>
    </row>
    <row r="240" spans="1:24" x14ac:dyDescent="0.35">
      <c r="A240" s="15" t="s">
        <v>1849</v>
      </c>
      <c r="B240" s="15"/>
      <c r="C240" s="15" t="s">
        <v>924</v>
      </c>
      <c r="D240" s="15"/>
      <c r="E240" s="15" t="s">
        <v>1979</v>
      </c>
      <c r="F240" s="15" t="s">
        <v>1980</v>
      </c>
      <c r="G240" s="15">
        <v>35400</v>
      </c>
      <c r="H240" s="15" t="s">
        <v>202</v>
      </c>
      <c r="I240" s="15" t="s">
        <v>1981</v>
      </c>
      <c r="J240" s="16" t="s">
        <v>1982</v>
      </c>
      <c r="K240" s="15" t="s">
        <v>1983</v>
      </c>
      <c r="L240" s="15" t="s">
        <v>1980</v>
      </c>
      <c r="M240" s="15" t="s">
        <v>1081</v>
      </c>
      <c r="N240" s="15" t="s">
        <v>1981</v>
      </c>
      <c r="O240" s="16" t="s">
        <v>1982</v>
      </c>
      <c r="P240" s="15" t="s">
        <v>544</v>
      </c>
      <c r="Q240" s="15" t="s">
        <v>437</v>
      </c>
      <c r="R240" s="15" t="s">
        <v>1821</v>
      </c>
      <c r="S240" s="15" t="s">
        <v>1081</v>
      </c>
      <c r="T240" s="15" t="s">
        <v>1981</v>
      </c>
      <c r="U240" s="15"/>
      <c r="V240" s="15"/>
      <c r="W240" s="15"/>
      <c r="X240" s="15"/>
    </row>
    <row r="241" spans="1:24" x14ac:dyDescent="0.35">
      <c r="A241" s="15" t="s">
        <v>1850</v>
      </c>
      <c r="B241" s="15"/>
      <c r="C241" s="15" t="s">
        <v>924</v>
      </c>
      <c r="D241" s="15" t="s">
        <v>1989</v>
      </c>
      <c r="E241" s="15" t="s">
        <v>1984</v>
      </c>
      <c r="F241" s="15" t="s">
        <v>1985</v>
      </c>
      <c r="G241" s="15">
        <v>35400</v>
      </c>
      <c r="H241" s="15" t="s">
        <v>202</v>
      </c>
      <c r="I241" s="15" t="s">
        <v>1986</v>
      </c>
      <c r="J241" s="16" t="s">
        <v>1987</v>
      </c>
      <c r="K241" s="15" t="s">
        <v>1988</v>
      </c>
      <c r="L241" s="15" t="s">
        <v>1980</v>
      </c>
      <c r="M241" s="15" t="s">
        <v>1081</v>
      </c>
      <c r="N241" s="15" t="s">
        <v>1986</v>
      </c>
      <c r="O241" s="16" t="s">
        <v>1987</v>
      </c>
      <c r="P241" s="15" t="s">
        <v>544</v>
      </c>
      <c r="Q241" s="15" t="s">
        <v>1990</v>
      </c>
      <c r="R241" s="15" t="s">
        <v>383</v>
      </c>
      <c r="S241" s="15" t="s">
        <v>1991</v>
      </c>
      <c r="T241" s="15" t="s">
        <v>1986</v>
      </c>
      <c r="U241" s="15"/>
      <c r="V241" s="15"/>
      <c r="W241" s="15"/>
      <c r="X241" s="15"/>
    </row>
    <row r="242" spans="1:24" x14ac:dyDescent="0.35">
      <c r="A242" s="15" t="s">
        <v>1851</v>
      </c>
      <c r="B242" s="15"/>
      <c r="C242" s="15" t="s">
        <v>12</v>
      </c>
      <c r="D242" s="15" t="s">
        <v>1995</v>
      </c>
      <c r="E242" s="15" t="s">
        <v>1992</v>
      </c>
      <c r="F242" s="15" t="s">
        <v>1994</v>
      </c>
      <c r="G242" s="15">
        <v>35190</v>
      </c>
      <c r="H242" s="15" t="s">
        <v>233</v>
      </c>
      <c r="I242" s="15"/>
      <c r="J242" s="16" t="s">
        <v>1993</v>
      </c>
      <c r="K242" s="15" t="s">
        <v>1996</v>
      </c>
      <c r="L242" s="15" t="s">
        <v>1994</v>
      </c>
      <c r="M242" s="15" t="s">
        <v>312</v>
      </c>
      <c r="N242" s="15"/>
      <c r="O242" s="16" t="s">
        <v>1993</v>
      </c>
      <c r="P242" s="15" t="s">
        <v>1996</v>
      </c>
      <c r="Q242" s="15" t="s">
        <v>1994</v>
      </c>
      <c r="R242" s="15" t="s">
        <v>383</v>
      </c>
      <c r="S242" s="15" t="s">
        <v>312</v>
      </c>
      <c r="T242" s="15"/>
      <c r="U242" s="15"/>
      <c r="V242" s="15"/>
      <c r="W242" s="15"/>
      <c r="X242" s="15"/>
    </row>
    <row r="243" spans="1:24" x14ac:dyDescent="0.35">
      <c r="A243" s="15" t="s">
        <v>1852</v>
      </c>
      <c r="B243" s="15"/>
      <c r="C243" s="15" t="s">
        <v>924</v>
      </c>
      <c r="D243" s="15"/>
      <c r="E243" s="15" t="s">
        <v>1432</v>
      </c>
      <c r="F243" s="15" t="s">
        <v>1997</v>
      </c>
      <c r="G243" s="15">
        <v>35190</v>
      </c>
      <c r="H243" s="15" t="s">
        <v>1751</v>
      </c>
      <c r="I243" s="15" t="s">
        <v>1998</v>
      </c>
      <c r="J243" s="16" t="s">
        <v>1999</v>
      </c>
      <c r="K243" s="15" t="s">
        <v>2000</v>
      </c>
      <c r="L243" s="15" t="s">
        <v>1997</v>
      </c>
      <c r="M243" s="15" t="s">
        <v>1755</v>
      </c>
      <c r="N243" s="15" t="s">
        <v>1998</v>
      </c>
      <c r="O243" s="16" t="s">
        <v>1999</v>
      </c>
      <c r="P243" s="15" t="s">
        <v>2000</v>
      </c>
      <c r="Q243" s="15" t="s">
        <v>1997</v>
      </c>
      <c r="R243" s="15" t="s">
        <v>383</v>
      </c>
      <c r="S243" s="15" t="s">
        <v>1755</v>
      </c>
      <c r="T243" s="15" t="s">
        <v>1998</v>
      </c>
      <c r="U243" s="15"/>
      <c r="V243" s="15"/>
      <c r="W243" s="15"/>
      <c r="X243" s="15"/>
    </row>
    <row r="244" spans="1:24" x14ac:dyDescent="0.35">
      <c r="A244" s="15" t="s">
        <v>1853</v>
      </c>
      <c r="B244" s="15" t="s">
        <v>296</v>
      </c>
      <c r="C244" s="15" t="s">
        <v>12</v>
      </c>
      <c r="D244" s="15" t="s">
        <v>390</v>
      </c>
      <c r="E244" s="15" t="s">
        <v>488</v>
      </c>
      <c r="F244" s="15" t="s">
        <v>299</v>
      </c>
      <c r="G244" s="15">
        <v>35000</v>
      </c>
      <c r="H244" s="15" t="s">
        <v>211</v>
      </c>
      <c r="I244" s="15" t="s">
        <v>300</v>
      </c>
      <c r="J244" s="16" t="s">
        <v>301</v>
      </c>
      <c r="K244" s="15" t="s">
        <v>2001</v>
      </c>
      <c r="L244" s="15" t="s">
        <v>2002</v>
      </c>
      <c r="M244" s="15" t="s">
        <v>273</v>
      </c>
      <c r="N244" s="15"/>
      <c r="O244" s="15"/>
      <c r="P244" s="15" t="s">
        <v>2003</v>
      </c>
      <c r="Q244" s="15" t="s">
        <v>1197</v>
      </c>
      <c r="R244" s="15" t="s">
        <v>2004</v>
      </c>
      <c r="S244" s="15" t="s">
        <v>273</v>
      </c>
      <c r="T244" s="15" t="s">
        <v>2005</v>
      </c>
      <c r="U244" s="15"/>
      <c r="V244" s="15"/>
      <c r="W244" s="15"/>
      <c r="X244" s="15"/>
    </row>
    <row r="245" spans="1:24" x14ac:dyDescent="0.35">
      <c r="A245" s="15" t="s">
        <v>1854</v>
      </c>
      <c r="B245" s="15"/>
      <c r="C245" s="15" t="s">
        <v>924</v>
      </c>
      <c r="D245" s="15" t="s">
        <v>2012</v>
      </c>
      <c r="E245" s="15" t="s">
        <v>2007</v>
      </c>
      <c r="F245" s="15" t="s">
        <v>2008</v>
      </c>
      <c r="G245" s="15">
        <v>35190</v>
      </c>
      <c r="H245" s="15" t="s">
        <v>233</v>
      </c>
      <c r="I245" s="15" t="s">
        <v>2009</v>
      </c>
      <c r="J245" s="16" t="s">
        <v>2010</v>
      </c>
      <c r="K245" s="15" t="s">
        <v>2011</v>
      </c>
      <c r="L245" s="15" t="s">
        <v>2008</v>
      </c>
      <c r="M245" s="15" t="s">
        <v>312</v>
      </c>
      <c r="N245" s="15" t="s">
        <v>2009</v>
      </c>
      <c r="O245" s="16" t="s">
        <v>2010</v>
      </c>
      <c r="P245" s="15" t="s">
        <v>2011</v>
      </c>
      <c r="Q245" s="15" t="s">
        <v>2008</v>
      </c>
      <c r="R245" s="15" t="s">
        <v>383</v>
      </c>
      <c r="S245" s="15" t="s">
        <v>312</v>
      </c>
      <c r="T245" s="15" t="s">
        <v>2009</v>
      </c>
      <c r="U245" s="15"/>
      <c r="V245" s="15"/>
      <c r="W245" s="15"/>
      <c r="X245" s="15"/>
    </row>
    <row r="246" spans="1:24" x14ac:dyDescent="0.35">
      <c r="A246" s="15" t="s">
        <v>1855</v>
      </c>
      <c r="B246" s="15" t="s">
        <v>2013</v>
      </c>
      <c r="C246" s="15" t="s">
        <v>11</v>
      </c>
      <c r="D246" s="15" t="s">
        <v>405</v>
      </c>
      <c r="E246" s="15" t="s">
        <v>2014</v>
      </c>
      <c r="F246" s="15" t="s">
        <v>2015</v>
      </c>
      <c r="G246" s="15">
        <v>35630</v>
      </c>
      <c r="H246" s="15" t="s">
        <v>328</v>
      </c>
      <c r="I246" s="15" t="s">
        <v>2016</v>
      </c>
      <c r="J246" s="16" t="s">
        <v>2017</v>
      </c>
      <c r="K246" s="15" t="s">
        <v>2013</v>
      </c>
      <c r="L246" s="15" t="s">
        <v>2015</v>
      </c>
      <c r="M246" s="15" t="s">
        <v>331</v>
      </c>
      <c r="N246" s="15" t="s">
        <v>2016</v>
      </c>
      <c r="O246" s="16" t="s">
        <v>2017</v>
      </c>
      <c r="P246" s="15" t="s">
        <v>2013</v>
      </c>
      <c r="Q246" s="15" t="s">
        <v>2018</v>
      </c>
      <c r="R246" s="15" t="s">
        <v>2019</v>
      </c>
      <c r="S246" s="15" t="s">
        <v>331</v>
      </c>
      <c r="T246" s="15" t="s">
        <v>2016</v>
      </c>
      <c r="U246" s="15"/>
      <c r="V246" s="15"/>
      <c r="W246" s="15"/>
      <c r="X246" s="15"/>
    </row>
    <row r="247" spans="1:24" x14ac:dyDescent="0.35">
      <c r="A247" s="15" t="s">
        <v>1856</v>
      </c>
      <c r="B247" s="15" t="s">
        <v>1107</v>
      </c>
      <c r="C247" s="15" t="s">
        <v>649</v>
      </c>
      <c r="D247" s="15" t="s">
        <v>650</v>
      </c>
      <c r="E247" s="15" t="s">
        <v>2020</v>
      </c>
      <c r="F247" s="15" t="s">
        <v>2021</v>
      </c>
      <c r="G247" s="15">
        <v>35190</v>
      </c>
      <c r="H247" s="15" t="s">
        <v>233</v>
      </c>
      <c r="I247" s="15" t="s">
        <v>2022</v>
      </c>
      <c r="J247" s="16" t="s">
        <v>2023</v>
      </c>
      <c r="K247" s="15" t="s">
        <v>2024</v>
      </c>
      <c r="L247" s="15"/>
      <c r="M247" s="15"/>
      <c r="N247" s="15"/>
      <c r="O247" s="15"/>
      <c r="P247" s="15" t="s">
        <v>544</v>
      </c>
      <c r="Q247" s="15" t="s">
        <v>2025</v>
      </c>
      <c r="R247" s="15" t="s">
        <v>383</v>
      </c>
      <c r="S247" s="15" t="s">
        <v>312</v>
      </c>
      <c r="T247" s="15"/>
      <c r="U247" s="15"/>
      <c r="V247" s="15"/>
      <c r="W247" s="15"/>
      <c r="X247" s="15"/>
    </row>
    <row r="248" spans="1:24" x14ac:dyDescent="0.35">
      <c r="A248" s="15" t="s">
        <v>1857</v>
      </c>
      <c r="B248" s="15"/>
      <c r="C248" s="15" t="s">
        <v>281</v>
      </c>
      <c r="D248" s="15"/>
      <c r="E248" s="15" t="s">
        <v>2026</v>
      </c>
      <c r="F248" s="15" t="s">
        <v>2027</v>
      </c>
      <c r="G248" s="15">
        <v>35190</v>
      </c>
      <c r="H248" s="15" t="s">
        <v>233</v>
      </c>
      <c r="I248" s="15" t="s">
        <v>2028</v>
      </c>
      <c r="J248" s="16" t="s">
        <v>2029</v>
      </c>
      <c r="K248" s="15" t="s">
        <v>2030</v>
      </c>
      <c r="L248" s="15" t="s">
        <v>2027</v>
      </c>
      <c r="M248" s="15" t="s">
        <v>312</v>
      </c>
      <c r="N248" s="15" t="s">
        <v>2028</v>
      </c>
      <c r="O248" s="16" t="s">
        <v>2029</v>
      </c>
      <c r="P248" s="15" t="s">
        <v>2030</v>
      </c>
      <c r="Q248" s="15" t="s">
        <v>2027</v>
      </c>
      <c r="R248" s="15" t="s">
        <v>383</v>
      </c>
      <c r="S248" s="15" t="s">
        <v>312</v>
      </c>
      <c r="T248" s="15" t="s">
        <v>2028</v>
      </c>
      <c r="U248" s="15"/>
      <c r="V248" s="15"/>
      <c r="W248" s="15"/>
      <c r="X248" s="15"/>
    </row>
    <row r="249" spans="1:24" x14ac:dyDescent="0.35">
      <c r="A249" s="15" t="s">
        <v>1858</v>
      </c>
      <c r="B249" s="15"/>
      <c r="C249" s="15" t="s">
        <v>924</v>
      </c>
      <c r="D249" s="15"/>
      <c r="E249" s="15" t="s">
        <v>2031</v>
      </c>
      <c r="F249" s="15" t="s">
        <v>2032</v>
      </c>
      <c r="G249" s="15">
        <v>35190</v>
      </c>
      <c r="H249" s="15" t="s">
        <v>233</v>
      </c>
      <c r="I249" s="15" t="s">
        <v>2033</v>
      </c>
      <c r="J249" s="16" t="s">
        <v>2034</v>
      </c>
      <c r="K249" s="15" t="s">
        <v>2035</v>
      </c>
      <c r="L249" s="15" t="s">
        <v>2032</v>
      </c>
      <c r="M249" s="15" t="s">
        <v>312</v>
      </c>
      <c r="N249" s="15" t="s">
        <v>2033</v>
      </c>
      <c r="O249" s="16" t="s">
        <v>2034</v>
      </c>
      <c r="P249" s="15" t="s">
        <v>2035</v>
      </c>
      <c r="Q249" s="15" t="s">
        <v>2032</v>
      </c>
      <c r="R249" s="15" t="s">
        <v>2036</v>
      </c>
      <c r="S249" s="15" t="s">
        <v>312</v>
      </c>
      <c r="T249" s="15" t="s">
        <v>2033</v>
      </c>
      <c r="U249" s="15"/>
      <c r="V249" s="15"/>
      <c r="W249" s="15"/>
      <c r="X249" s="15"/>
    </row>
    <row r="250" spans="1:24" x14ac:dyDescent="0.35">
      <c r="A250" s="15" t="s">
        <v>1859</v>
      </c>
      <c r="B250" s="15"/>
      <c r="C250" s="15" t="s">
        <v>924</v>
      </c>
      <c r="D250" s="15"/>
      <c r="E250" s="15" t="s">
        <v>2037</v>
      </c>
      <c r="F250" s="15" t="s">
        <v>2038</v>
      </c>
      <c r="G250" s="15">
        <v>35190</v>
      </c>
      <c r="H250" s="15" t="s">
        <v>899</v>
      </c>
      <c r="I250" s="15" t="s">
        <v>2039</v>
      </c>
      <c r="J250" s="16" t="s">
        <v>2040</v>
      </c>
      <c r="K250" s="15" t="s">
        <v>2041</v>
      </c>
      <c r="L250" s="15" t="s">
        <v>2038</v>
      </c>
      <c r="M250" s="15" t="s">
        <v>902</v>
      </c>
      <c r="N250" s="15" t="s">
        <v>2039</v>
      </c>
      <c r="O250" s="16" t="s">
        <v>2040</v>
      </c>
      <c r="P250" s="15" t="s">
        <v>2041</v>
      </c>
      <c r="Q250" s="15" t="s">
        <v>2038</v>
      </c>
      <c r="R250" s="15" t="s">
        <v>383</v>
      </c>
      <c r="S250" s="15" t="s">
        <v>902</v>
      </c>
      <c r="T250" s="15" t="s">
        <v>2039</v>
      </c>
      <c r="U250" s="15"/>
      <c r="V250" s="15"/>
      <c r="W250" s="15"/>
      <c r="X250" s="15"/>
    </row>
    <row r="251" spans="1:24" x14ac:dyDescent="0.35">
      <c r="A251" s="15" t="s">
        <v>1860</v>
      </c>
      <c r="B251" s="15"/>
      <c r="C251" s="15" t="s">
        <v>11</v>
      </c>
      <c r="D251" s="15"/>
      <c r="E251" s="15" t="s">
        <v>2042</v>
      </c>
      <c r="F251" s="15" t="s">
        <v>1149</v>
      </c>
      <c r="G251" s="15">
        <v>35190</v>
      </c>
      <c r="H251" s="15" t="s">
        <v>233</v>
      </c>
      <c r="I251" s="15"/>
      <c r="J251" s="15"/>
      <c r="K251" s="15"/>
      <c r="L251" s="15"/>
      <c r="M251" s="15"/>
      <c r="N251" s="15"/>
      <c r="O251" s="15"/>
      <c r="P251" s="15" t="s">
        <v>2043</v>
      </c>
      <c r="Q251" s="15" t="s">
        <v>1149</v>
      </c>
      <c r="R251" s="15" t="s">
        <v>2044</v>
      </c>
      <c r="S251" s="15" t="s">
        <v>312</v>
      </c>
      <c r="T251" s="15"/>
      <c r="U251" s="15"/>
      <c r="V251" s="15"/>
      <c r="W251" s="15"/>
      <c r="X251" s="15"/>
    </row>
    <row r="252" spans="1:24" x14ac:dyDescent="0.35">
      <c r="A252" s="15" t="s">
        <v>1861</v>
      </c>
      <c r="B252" s="15"/>
      <c r="C252" s="15" t="s">
        <v>11</v>
      </c>
      <c r="D252" s="15" t="s">
        <v>915</v>
      </c>
      <c r="E252" s="15" t="s">
        <v>480</v>
      </c>
      <c r="F252" s="15" t="s">
        <v>1022</v>
      </c>
      <c r="G252" s="15">
        <v>35190</v>
      </c>
      <c r="H252" s="15" t="s">
        <v>1023</v>
      </c>
      <c r="I252" s="15" t="s">
        <v>483</v>
      </c>
      <c r="J252" s="16" t="s">
        <v>482</v>
      </c>
      <c r="K252" s="15" t="s">
        <v>484</v>
      </c>
      <c r="L252" s="15" t="s">
        <v>1565</v>
      </c>
      <c r="M252" s="15" t="s">
        <v>1566</v>
      </c>
      <c r="N252" s="15" t="s">
        <v>483</v>
      </c>
      <c r="O252" s="16" t="s">
        <v>482</v>
      </c>
      <c r="P252" s="15" t="s">
        <v>544</v>
      </c>
      <c r="Q252" s="15" t="s">
        <v>538</v>
      </c>
      <c r="R252" s="15" t="s">
        <v>1480</v>
      </c>
      <c r="S252" s="15" t="s">
        <v>539</v>
      </c>
      <c r="T252" s="15" t="s">
        <v>483</v>
      </c>
      <c r="U252" s="15"/>
      <c r="V252" s="15"/>
      <c r="W252" s="15"/>
      <c r="X252" s="15"/>
    </row>
    <row r="253" spans="1:24" x14ac:dyDescent="0.35">
      <c r="A253" s="15" t="s">
        <v>1862</v>
      </c>
      <c r="B253" s="15"/>
      <c r="C253" s="15" t="s">
        <v>11</v>
      </c>
      <c r="D253" s="15"/>
      <c r="E253" s="15" t="s">
        <v>2045</v>
      </c>
      <c r="F253" s="15" t="s">
        <v>2046</v>
      </c>
      <c r="G253" s="15">
        <v>25870</v>
      </c>
      <c r="H253" s="15" t="s">
        <v>2047</v>
      </c>
      <c r="I253" s="15"/>
      <c r="J253" s="15"/>
      <c r="K253" s="15" t="s">
        <v>2048</v>
      </c>
      <c r="L253" s="15" t="s">
        <v>2046</v>
      </c>
      <c r="M253" s="15" t="s">
        <v>2049</v>
      </c>
      <c r="N253" s="15"/>
      <c r="O253" s="15"/>
      <c r="P253" s="15" t="s">
        <v>544</v>
      </c>
      <c r="Q253" s="15" t="s">
        <v>2050</v>
      </c>
      <c r="R253" s="15" t="s">
        <v>2051</v>
      </c>
      <c r="S253" s="15" t="s">
        <v>273</v>
      </c>
      <c r="T253" s="15"/>
      <c r="U253" s="15"/>
      <c r="V253" s="15"/>
      <c r="W253" s="15"/>
      <c r="X253" s="15"/>
    </row>
    <row r="254" spans="1:24" x14ac:dyDescent="0.35">
      <c r="A254" s="15" t="s">
        <v>1863</v>
      </c>
      <c r="B254" s="15"/>
      <c r="C254" s="15" t="s">
        <v>924</v>
      </c>
      <c r="D254" s="15"/>
      <c r="E254" s="15" t="s">
        <v>2052</v>
      </c>
      <c r="F254" s="15" t="s">
        <v>2055</v>
      </c>
      <c r="G254" s="15">
        <v>35560</v>
      </c>
      <c r="H254" s="15" t="s">
        <v>2056</v>
      </c>
      <c r="I254" s="15" t="s">
        <v>2057</v>
      </c>
      <c r="J254" s="16" t="s">
        <v>2053</v>
      </c>
      <c r="K254" s="15" t="s">
        <v>2054</v>
      </c>
      <c r="L254" s="15" t="s">
        <v>2055</v>
      </c>
      <c r="M254" s="15" t="s">
        <v>2058</v>
      </c>
      <c r="N254" s="15" t="s">
        <v>2057</v>
      </c>
      <c r="O254" s="16" t="s">
        <v>2053</v>
      </c>
      <c r="P254" s="15" t="s">
        <v>2054</v>
      </c>
      <c r="Q254" s="15" t="s">
        <v>2055</v>
      </c>
      <c r="R254" s="15" t="s">
        <v>383</v>
      </c>
      <c r="S254" s="15" t="s">
        <v>2058</v>
      </c>
      <c r="T254" s="15"/>
      <c r="U254" s="15"/>
      <c r="V254" s="15"/>
      <c r="W254" s="15"/>
      <c r="X254" s="15"/>
    </row>
    <row r="255" spans="1:24" x14ac:dyDescent="0.35">
      <c r="A255" s="15" t="s">
        <v>1864</v>
      </c>
      <c r="B255" s="15" t="s">
        <v>1064</v>
      </c>
      <c r="C255" s="15" t="s">
        <v>649</v>
      </c>
      <c r="D255" s="15" t="s">
        <v>553</v>
      </c>
      <c r="E255" s="15" t="s">
        <v>737</v>
      </c>
      <c r="F255" s="15" t="s">
        <v>738</v>
      </c>
      <c r="G255" s="15">
        <v>35310</v>
      </c>
      <c r="H255" s="15" t="s">
        <v>739</v>
      </c>
      <c r="I255" s="15" t="s">
        <v>1075</v>
      </c>
      <c r="J255" s="16" t="s">
        <v>741</v>
      </c>
      <c r="K255" s="15" t="s">
        <v>2059</v>
      </c>
      <c r="L255" s="15" t="s">
        <v>2060</v>
      </c>
      <c r="M255" s="15" t="s">
        <v>2061</v>
      </c>
      <c r="N255" s="15"/>
      <c r="O255" s="15"/>
      <c r="P255" s="15" t="s">
        <v>2062</v>
      </c>
      <c r="Q255" s="15" t="s">
        <v>2063</v>
      </c>
      <c r="R255" s="15" t="s">
        <v>2064</v>
      </c>
      <c r="S255" s="15" t="s">
        <v>1069</v>
      </c>
      <c r="T255" s="15" t="s">
        <v>2065</v>
      </c>
      <c r="U255" s="15"/>
      <c r="V255" s="15"/>
      <c r="W255" s="15"/>
      <c r="X255" s="15"/>
    </row>
    <row r="256" spans="1:24" x14ac:dyDescent="0.35">
      <c r="A256" s="15" t="s">
        <v>1865</v>
      </c>
      <c r="B256" s="15"/>
      <c r="C256" s="15" t="s">
        <v>924</v>
      </c>
      <c r="D256" s="15" t="s">
        <v>2066</v>
      </c>
      <c r="E256" s="15" t="s">
        <v>2067</v>
      </c>
      <c r="F256" s="15" t="s">
        <v>2068</v>
      </c>
      <c r="G256" s="15">
        <v>35000</v>
      </c>
      <c r="H256" s="15" t="s">
        <v>211</v>
      </c>
      <c r="I256" s="15" t="s">
        <v>2069</v>
      </c>
      <c r="J256" s="16" t="s">
        <v>2070</v>
      </c>
      <c r="K256" s="15" t="s">
        <v>2071</v>
      </c>
      <c r="L256" s="15" t="s">
        <v>2068</v>
      </c>
      <c r="M256" s="15" t="s">
        <v>273</v>
      </c>
      <c r="N256" s="15" t="s">
        <v>2069</v>
      </c>
      <c r="O256" s="16" t="s">
        <v>2070</v>
      </c>
      <c r="P256" s="15" t="s">
        <v>2071</v>
      </c>
      <c r="Q256" s="15" t="s">
        <v>2068</v>
      </c>
      <c r="R256" s="15" t="s">
        <v>383</v>
      </c>
      <c r="S256" s="15" t="s">
        <v>273</v>
      </c>
      <c r="T256" s="15" t="s">
        <v>2069</v>
      </c>
      <c r="U256" s="15"/>
      <c r="V256" s="15"/>
      <c r="W256" s="15"/>
      <c r="X256" s="15"/>
    </row>
    <row r="257" spans="1:24" x14ac:dyDescent="0.35">
      <c r="A257" s="15" t="s">
        <v>1866</v>
      </c>
      <c r="B257" s="15" t="s">
        <v>296</v>
      </c>
      <c r="C257" s="15" t="s">
        <v>649</v>
      </c>
      <c r="D257" s="15" t="s">
        <v>553</v>
      </c>
      <c r="E257" s="15" t="s">
        <v>554</v>
      </c>
      <c r="F257" s="15" t="s">
        <v>299</v>
      </c>
      <c r="G257" s="15">
        <v>35000</v>
      </c>
      <c r="H257" s="15" t="s">
        <v>211</v>
      </c>
      <c r="I257" s="15" t="s">
        <v>300</v>
      </c>
      <c r="J257" s="16" t="s">
        <v>301</v>
      </c>
      <c r="K257" s="15" t="s">
        <v>2072</v>
      </c>
      <c r="L257" s="15" t="s">
        <v>2073</v>
      </c>
      <c r="M257" s="15" t="s">
        <v>2074</v>
      </c>
      <c r="N257" s="15"/>
      <c r="O257" s="16" t="s">
        <v>2075</v>
      </c>
      <c r="P257" s="15" t="s">
        <v>544</v>
      </c>
      <c r="Q257" s="15" t="s">
        <v>2076</v>
      </c>
      <c r="R257" s="15" t="s">
        <v>2077</v>
      </c>
      <c r="S257" s="15" t="s">
        <v>273</v>
      </c>
      <c r="T257" s="15"/>
      <c r="U257" s="15"/>
      <c r="V257" s="15"/>
      <c r="W257" s="15"/>
      <c r="X257" s="15"/>
    </row>
    <row r="258" spans="1:24" x14ac:dyDescent="0.35">
      <c r="A258" s="15" t="s">
        <v>1867</v>
      </c>
      <c r="B258" s="15"/>
      <c r="C258" s="15" t="s">
        <v>924</v>
      </c>
      <c r="D258" s="15" t="s">
        <v>1989</v>
      </c>
      <c r="E258" s="15" t="s">
        <v>2078</v>
      </c>
      <c r="F258" s="15" t="s">
        <v>2079</v>
      </c>
      <c r="G258" s="15">
        <v>35700</v>
      </c>
      <c r="H258" s="15" t="s">
        <v>211</v>
      </c>
      <c r="I258" s="15" t="s">
        <v>2080</v>
      </c>
      <c r="J258" s="16" t="s">
        <v>2081</v>
      </c>
      <c r="K258" s="15" t="s">
        <v>2082</v>
      </c>
      <c r="L258" s="15" t="s">
        <v>2079</v>
      </c>
      <c r="M258" s="15" t="s">
        <v>821</v>
      </c>
      <c r="N258" s="15" t="s">
        <v>2080</v>
      </c>
      <c r="O258" s="16" t="s">
        <v>2081</v>
      </c>
      <c r="P258" s="15" t="s">
        <v>2082</v>
      </c>
      <c r="Q258" s="15" t="s">
        <v>2083</v>
      </c>
      <c r="R258" s="15" t="s">
        <v>383</v>
      </c>
      <c r="S258" s="15" t="s">
        <v>1081</v>
      </c>
      <c r="T258" s="15"/>
      <c r="U258" s="15"/>
      <c r="V258" s="15"/>
      <c r="W258" s="15"/>
      <c r="X258" s="15"/>
    </row>
    <row r="259" spans="1:24" x14ac:dyDescent="0.35">
      <c r="A259" s="15" t="s">
        <v>1868</v>
      </c>
      <c r="B259" s="15" t="s">
        <v>296</v>
      </c>
      <c r="C259" s="15" t="s">
        <v>11</v>
      </c>
      <c r="D259" s="15" t="s">
        <v>297</v>
      </c>
      <c r="E259" s="15" t="s">
        <v>298</v>
      </c>
      <c r="F259" s="15" t="s">
        <v>299</v>
      </c>
      <c r="G259" s="15">
        <v>35000</v>
      </c>
      <c r="H259" s="15" t="s">
        <v>211</v>
      </c>
      <c r="I259" s="15" t="s">
        <v>300</v>
      </c>
      <c r="J259" s="16" t="s">
        <v>301</v>
      </c>
      <c r="K259" s="15" t="s">
        <v>2084</v>
      </c>
      <c r="L259" s="15"/>
      <c r="M259" s="15"/>
      <c r="N259" s="15"/>
      <c r="O259" s="15"/>
      <c r="P259" s="15" t="s">
        <v>2085</v>
      </c>
      <c r="Q259" s="15" t="s">
        <v>2086</v>
      </c>
      <c r="R259" s="15" t="s">
        <v>2087</v>
      </c>
      <c r="S259" s="15" t="s">
        <v>273</v>
      </c>
      <c r="T259" s="15"/>
      <c r="U259" s="15"/>
      <c r="V259" s="15"/>
      <c r="W259" s="15"/>
      <c r="X259" s="15"/>
    </row>
    <row r="260" spans="1:24" x14ac:dyDescent="0.35">
      <c r="A260" s="15" t="s">
        <v>1869</v>
      </c>
      <c r="B260" s="15" t="s">
        <v>1658</v>
      </c>
      <c r="C260" s="15" t="s">
        <v>649</v>
      </c>
      <c r="D260" s="15" t="s">
        <v>1966</v>
      </c>
      <c r="E260" s="15" t="s">
        <v>1967</v>
      </c>
      <c r="F260" s="15" t="s">
        <v>1968</v>
      </c>
      <c r="G260" s="15">
        <v>35000</v>
      </c>
      <c r="H260" s="15" t="s">
        <v>211</v>
      </c>
      <c r="I260" s="15" t="s">
        <v>1969</v>
      </c>
      <c r="J260" s="16" t="s">
        <v>1970</v>
      </c>
      <c r="K260" s="15" t="s">
        <v>2088</v>
      </c>
      <c r="L260" s="15"/>
      <c r="M260" s="15"/>
      <c r="N260" s="15"/>
      <c r="O260" s="15"/>
      <c r="P260" s="15" t="s">
        <v>544</v>
      </c>
      <c r="Q260" s="15" t="s">
        <v>2089</v>
      </c>
      <c r="R260" s="15" t="s">
        <v>2090</v>
      </c>
      <c r="S260" s="15" t="s">
        <v>273</v>
      </c>
      <c r="T260" s="15"/>
      <c r="U260" s="15"/>
      <c r="V260" s="15"/>
      <c r="W260" s="15"/>
      <c r="X260" s="15"/>
    </row>
    <row r="261" spans="1:24" x14ac:dyDescent="0.35">
      <c r="A261" s="15" t="s">
        <v>1870</v>
      </c>
      <c r="B261" s="15"/>
      <c r="C261" s="15" t="s">
        <v>12</v>
      </c>
      <c r="D261" s="15" t="s">
        <v>2093</v>
      </c>
      <c r="E261" s="15" t="s">
        <v>2091</v>
      </c>
      <c r="F261" s="15" t="s">
        <v>2092</v>
      </c>
      <c r="G261" s="15">
        <v>22370</v>
      </c>
      <c r="H261" s="15" t="s">
        <v>2094</v>
      </c>
      <c r="I261" s="15" t="s">
        <v>2095</v>
      </c>
      <c r="J261" s="16" t="s">
        <v>2096</v>
      </c>
      <c r="K261" s="15" t="s">
        <v>2097</v>
      </c>
      <c r="L261" s="15" t="s">
        <v>2092</v>
      </c>
      <c r="M261" s="15" t="s">
        <v>2098</v>
      </c>
      <c r="N261" s="15" t="s">
        <v>2095</v>
      </c>
      <c r="O261" s="16" t="s">
        <v>2096</v>
      </c>
      <c r="P261" s="15" t="s">
        <v>544</v>
      </c>
      <c r="Q261" s="15" t="s">
        <v>2099</v>
      </c>
      <c r="R261" s="15" t="s">
        <v>2100</v>
      </c>
      <c r="S261" s="15" t="s">
        <v>273</v>
      </c>
      <c r="T261" s="15"/>
      <c r="U261" s="15"/>
      <c r="V261" s="15"/>
      <c r="W261" s="15"/>
      <c r="X261" s="15"/>
    </row>
    <row r="262" spans="1:24" x14ac:dyDescent="0.35">
      <c r="A262" s="15" t="s">
        <v>1871</v>
      </c>
      <c r="B262" s="15"/>
      <c r="C262" s="15" t="s">
        <v>12</v>
      </c>
      <c r="D262" s="15" t="s">
        <v>2101</v>
      </c>
      <c r="E262" s="15" t="s">
        <v>2105</v>
      </c>
      <c r="F262" s="15" t="s">
        <v>2102</v>
      </c>
      <c r="G262" s="15">
        <v>35190</v>
      </c>
      <c r="H262" s="15" t="s">
        <v>1751</v>
      </c>
      <c r="I262" s="15" t="s">
        <v>2103</v>
      </c>
      <c r="J262" s="16" t="s">
        <v>2104</v>
      </c>
      <c r="K262" s="15" t="s">
        <v>2106</v>
      </c>
      <c r="L262" s="15" t="s">
        <v>2102</v>
      </c>
      <c r="M262" s="15" t="s">
        <v>1755</v>
      </c>
      <c r="N262" s="15" t="s">
        <v>2103</v>
      </c>
      <c r="O262" s="16" t="s">
        <v>2104</v>
      </c>
      <c r="P262" s="15" t="s">
        <v>544</v>
      </c>
      <c r="Q262" s="15" t="s">
        <v>2107</v>
      </c>
      <c r="R262" s="15" t="s">
        <v>383</v>
      </c>
      <c r="S262" s="15" t="s">
        <v>312</v>
      </c>
      <c r="T262" s="15" t="s">
        <v>2103</v>
      </c>
      <c r="U262" s="15"/>
      <c r="V262" s="15"/>
      <c r="W262" s="15"/>
      <c r="X262" s="15"/>
    </row>
    <row r="263" spans="1:24" x14ac:dyDescent="0.35">
      <c r="A263" s="15" t="s">
        <v>1872</v>
      </c>
      <c r="B263" s="15" t="s">
        <v>511</v>
      </c>
      <c r="C263" s="15" t="s">
        <v>11</v>
      </c>
      <c r="D263" s="15" t="s">
        <v>548</v>
      </c>
      <c r="E263" s="15" t="s">
        <v>411</v>
      </c>
      <c r="F263" s="15" t="s">
        <v>512</v>
      </c>
      <c r="G263" s="15">
        <v>35190</v>
      </c>
      <c r="H263" s="15" t="s">
        <v>233</v>
      </c>
      <c r="I263" s="15" t="s">
        <v>568</v>
      </c>
      <c r="J263" s="16" t="s">
        <v>567</v>
      </c>
      <c r="K263" s="15" t="s">
        <v>511</v>
      </c>
      <c r="L263" s="15" t="s">
        <v>512</v>
      </c>
      <c r="M263" s="15" t="s">
        <v>312</v>
      </c>
      <c r="N263" s="15"/>
      <c r="O263" s="15"/>
      <c r="P263" s="15" t="s">
        <v>2109</v>
      </c>
      <c r="Q263" s="15" t="s">
        <v>2108</v>
      </c>
      <c r="R263" s="16" t="s">
        <v>2111</v>
      </c>
      <c r="S263" s="15" t="s">
        <v>312</v>
      </c>
      <c r="T263" s="15" t="s">
        <v>2110</v>
      </c>
      <c r="U263" s="15"/>
      <c r="V263" s="15"/>
      <c r="W263" s="15"/>
      <c r="X263" s="15"/>
    </row>
    <row r="264" spans="1:24" x14ac:dyDescent="0.35">
      <c r="A264" s="15" t="s">
        <v>1873</v>
      </c>
      <c r="B264" s="15" t="s">
        <v>511</v>
      </c>
      <c r="C264" s="15" t="s">
        <v>11</v>
      </c>
      <c r="D264" s="15" t="s">
        <v>548</v>
      </c>
      <c r="E264" s="15" t="s">
        <v>411</v>
      </c>
      <c r="F264" s="15" t="s">
        <v>512</v>
      </c>
      <c r="G264" s="15">
        <v>35190</v>
      </c>
      <c r="H264" s="15" t="s">
        <v>233</v>
      </c>
      <c r="I264" s="15" t="s">
        <v>568</v>
      </c>
      <c r="J264" s="16" t="s">
        <v>567</v>
      </c>
      <c r="K264" s="15" t="s">
        <v>511</v>
      </c>
      <c r="L264" s="15" t="s">
        <v>512</v>
      </c>
      <c r="M264" s="15" t="s">
        <v>312</v>
      </c>
      <c r="N264" s="15"/>
      <c r="O264" s="15"/>
      <c r="P264" s="15" t="s">
        <v>2112</v>
      </c>
      <c r="Q264" s="15"/>
      <c r="R264" s="15"/>
      <c r="S264" s="15" t="s">
        <v>312</v>
      </c>
      <c r="T264" s="15"/>
      <c r="U264" s="15"/>
      <c r="V264" s="15"/>
      <c r="W264" s="15"/>
      <c r="X264" s="15"/>
    </row>
    <row r="265" spans="1:24" x14ac:dyDescent="0.35">
      <c r="A265" s="15" t="s">
        <v>1874</v>
      </c>
      <c r="B265" s="15" t="s">
        <v>2113</v>
      </c>
      <c r="C265" s="15" t="s">
        <v>11</v>
      </c>
      <c r="D265" s="15"/>
      <c r="E265" s="15" t="s">
        <v>2114</v>
      </c>
      <c r="F265" s="15" t="s">
        <v>2115</v>
      </c>
      <c r="G265" s="15">
        <v>35310</v>
      </c>
      <c r="H265" s="15" t="s">
        <v>739</v>
      </c>
      <c r="I265" s="15" t="s">
        <v>2116</v>
      </c>
      <c r="J265" s="16" t="s">
        <v>2118</v>
      </c>
      <c r="K265" s="15" t="s">
        <v>2113</v>
      </c>
      <c r="L265" s="15" t="s">
        <v>2115</v>
      </c>
      <c r="M265" s="15" t="s">
        <v>1069</v>
      </c>
      <c r="N265" s="15" t="s">
        <v>2116</v>
      </c>
      <c r="O265" s="16" t="s">
        <v>2118</v>
      </c>
      <c r="P265" s="15" t="s">
        <v>2113</v>
      </c>
      <c r="Q265" s="15" t="s">
        <v>2115</v>
      </c>
      <c r="R265" s="15" t="s">
        <v>2117</v>
      </c>
      <c r="S265" s="15" t="s">
        <v>1069</v>
      </c>
      <c r="T265" s="15" t="s">
        <v>2116</v>
      </c>
      <c r="U265" s="15"/>
      <c r="V265" s="15"/>
      <c r="W265" s="15"/>
      <c r="X265" s="15"/>
    </row>
    <row r="266" spans="1:24" x14ac:dyDescent="0.35">
      <c r="A266" s="15" t="s">
        <v>1875</v>
      </c>
      <c r="B266" s="15"/>
      <c r="C266" s="15" t="s">
        <v>478</v>
      </c>
      <c r="D266" s="15"/>
      <c r="E266" s="15" t="s">
        <v>2119</v>
      </c>
      <c r="F266" s="15" t="s">
        <v>2120</v>
      </c>
      <c r="G266" s="15">
        <v>35190</v>
      </c>
      <c r="H266" s="15" t="s">
        <v>233</v>
      </c>
      <c r="I266" s="15" t="s">
        <v>2121</v>
      </c>
      <c r="J266" s="16" t="s">
        <v>2122</v>
      </c>
      <c r="K266" s="15" t="s">
        <v>2123</v>
      </c>
      <c r="L266" s="15" t="s">
        <v>2120</v>
      </c>
      <c r="M266" s="15" t="s">
        <v>312</v>
      </c>
      <c r="N266" s="15" t="s">
        <v>2121</v>
      </c>
      <c r="O266" s="16" t="s">
        <v>2122</v>
      </c>
      <c r="P266" s="15" t="s">
        <v>2123</v>
      </c>
      <c r="Q266" s="15" t="s">
        <v>2120</v>
      </c>
      <c r="R266" s="15" t="s">
        <v>383</v>
      </c>
      <c r="S266" s="15" t="s">
        <v>312</v>
      </c>
      <c r="T266" s="15" t="s">
        <v>2121</v>
      </c>
      <c r="U266" s="15"/>
      <c r="V266" s="15"/>
      <c r="W266" s="15"/>
      <c r="X266" s="15"/>
    </row>
    <row r="267" spans="1:24" x14ac:dyDescent="0.35">
      <c r="A267" s="15" t="s">
        <v>1876</v>
      </c>
      <c r="B267" s="15"/>
      <c r="C267" s="15" t="s">
        <v>11</v>
      </c>
      <c r="D267" s="15"/>
      <c r="E267" s="15" t="s">
        <v>2124</v>
      </c>
      <c r="F267" s="15" t="s">
        <v>2125</v>
      </c>
      <c r="G267" s="15">
        <v>35190</v>
      </c>
      <c r="H267" s="15" t="s">
        <v>233</v>
      </c>
      <c r="I267" s="15"/>
      <c r="J267" s="15"/>
      <c r="K267" s="15" t="s">
        <v>2126</v>
      </c>
      <c r="L267" s="15" t="s">
        <v>2125</v>
      </c>
      <c r="M267" s="15" t="s">
        <v>312</v>
      </c>
      <c r="N267" s="15"/>
      <c r="O267" s="15"/>
      <c r="P267" s="15" t="s">
        <v>2126</v>
      </c>
      <c r="Q267" s="15" t="s">
        <v>2125</v>
      </c>
      <c r="R267" s="15" t="s">
        <v>383</v>
      </c>
      <c r="S267" s="15" t="s">
        <v>312</v>
      </c>
      <c r="T267" s="15"/>
      <c r="U267" s="15"/>
      <c r="V267" s="15"/>
      <c r="W267" s="15"/>
      <c r="X267" s="15"/>
    </row>
    <row r="268" spans="1:24" x14ac:dyDescent="0.35">
      <c r="A268" s="15" t="s">
        <v>1877</v>
      </c>
      <c r="B268" s="15"/>
      <c r="C268" s="15" t="s">
        <v>478</v>
      </c>
      <c r="D268" s="15" t="s">
        <v>302</v>
      </c>
      <c r="E268" s="15" t="s">
        <v>2127</v>
      </c>
      <c r="F268" s="15" t="s">
        <v>2128</v>
      </c>
      <c r="G268" s="15">
        <v>35270</v>
      </c>
      <c r="H268" s="15" t="s">
        <v>2129</v>
      </c>
      <c r="I268" s="15" t="s">
        <v>2130</v>
      </c>
      <c r="J268" s="16" t="s">
        <v>2131</v>
      </c>
      <c r="K268" s="15" t="s">
        <v>2132</v>
      </c>
      <c r="L268" s="15" t="s">
        <v>2128</v>
      </c>
      <c r="M268" s="15" t="s">
        <v>2133</v>
      </c>
      <c r="N268" s="15" t="s">
        <v>2130</v>
      </c>
      <c r="O268" s="16" t="s">
        <v>2131</v>
      </c>
      <c r="P268" s="15" t="s">
        <v>2132</v>
      </c>
      <c r="Q268" s="15" t="s">
        <v>2128</v>
      </c>
      <c r="R268" s="15" t="s">
        <v>383</v>
      </c>
      <c r="S268" s="15" t="s">
        <v>2133</v>
      </c>
      <c r="T268" s="15" t="s">
        <v>2130</v>
      </c>
      <c r="U268" s="15"/>
      <c r="V268" s="15"/>
      <c r="W268" s="15"/>
      <c r="X268" s="15"/>
    </row>
    <row r="269" spans="1:24" x14ac:dyDescent="0.35">
      <c r="A269" s="15" t="s">
        <v>1878</v>
      </c>
      <c r="B269" s="15" t="s">
        <v>2134</v>
      </c>
      <c r="C269" s="15" t="s">
        <v>281</v>
      </c>
      <c r="D269" s="15"/>
      <c r="E269" s="15" t="s">
        <v>2135</v>
      </c>
      <c r="F269" s="15" t="s">
        <v>2139</v>
      </c>
      <c r="G269" s="15">
        <v>35190</v>
      </c>
      <c r="H269" s="15" t="s">
        <v>233</v>
      </c>
      <c r="I269" s="15" t="s">
        <v>2136</v>
      </c>
      <c r="J269" s="16" t="s">
        <v>2137</v>
      </c>
      <c r="K269" s="15" t="s">
        <v>2138</v>
      </c>
      <c r="L269" s="15" t="s">
        <v>2139</v>
      </c>
      <c r="M269" s="15" t="s">
        <v>312</v>
      </c>
      <c r="N269" s="15" t="s">
        <v>2136</v>
      </c>
      <c r="O269" s="16" t="s">
        <v>2137</v>
      </c>
      <c r="P269" s="15" t="s">
        <v>2138</v>
      </c>
      <c r="Q269" s="15" t="s">
        <v>2139</v>
      </c>
      <c r="R269" s="15" t="s">
        <v>2134</v>
      </c>
      <c r="S269" s="15" t="s">
        <v>312</v>
      </c>
      <c r="T269" s="15" t="s">
        <v>2136</v>
      </c>
      <c r="U269" s="15"/>
      <c r="V269" s="15"/>
      <c r="W269" s="15"/>
      <c r="X269" s="15"/>
    </row>
    <row r="270" spans="1:24" x14ac:dyDescent="0.35">
      <c r="A270" s="15" t="s">
        <v>1879</v>
      </c>
      <c r="B270" s="15"/>
      <c r="C270" s="15" t="s">
        <v>478</v>
      </c>
      <c r="D270" s="15"/>
      <c r="E270" s="15" t="s">
        <v>2140</v>
      </c>
      <c r="F270" s="15" t="s">
        <v>2141</v>
      </c>
      <c r="G270" s="15">
        <v>35135</v>
      </c>
      <c r="H270" s="15" t="s">
        <v>239</v>
      </c>
      <c r="I270" s="15" t="s">
        <v>2142</v>
      </c>
      <c r="J270" s="16" t="s">
        <v>2143</v>
      </c>
      <c r="K270" s="15" t="s">
        <v>2144</v>
      </c>
      <c r="L270" s="15" t="s">
        <v>2141</v>
      </c>
      <c r="M270" s="15" t="s">
        <v>546</v>
      </c>
      <c r="N270" s="15" t="s">
        <v>2142</v>
      </c>
      <c r="O270" s="16" t="s">
        <v>2143</v>
      </c>
      <c r="P270" s="15" t="s">
        <v>2144</v>
      </c>
      <c r="Q270" s="15" t="s">
        <v>2141</v>
      </c>
      <c r="R270" s="15" t="s">
        <v>383</v>
      </c>
      <c r="S270" s="15" t="s">
        <v>546</v>
      </c>
      <c r="T270" s="15" t="s">
        <v>2142</v>
      </c>
      <c r="U270" s="15"/>
      <c r="V270" s="15"/>
      <c r="W270" s="15"/>
      <c r="X270" s="15"/>
    </row>
    <row r="271" spans="1:24" x14ac:dyDescent="0.35">
      <c r="A271" s="15" t="s">
        <v>1880</v>
      </c>
      <c r="B271" s="15" t="s">
        <v>296</v>
      </c>
      <c r="C271" s="15" t="s">
        <v>649</v>
      </c>
      <c r="D271" s="15" t="s">
        <v>553</v>
      </c>
      <c r="E271" s="15" t="s">
        <v>554</v>
      </c>
      <c r="F271" s="15" t="s">
        <v>299</v>
      </c>
      <c r="G271" s="15">
        <v>35000</v>
      </c>
      <c r="H271" s="15" t="s">
        <v>211</v>
      </c>
      <c r="I271" s="15" t="s">
        <v>300</v>
      </c>
      <c r="J271" s="16" t="s">
        <v>301</v>
      </c>
      <c r="K271" s="15"/>
      <c r="L271" s="15"/>
      <c r="M271" s="15"/>
      <c r="N271" s="15"/>
      <c r="O271" s="15"/>
      <c r="P271" s="15" t="s">
        <v>544</v>
      </c>
      <c r="Q271" s="15" t="s">
        <v>2145</v>
      </c>
      <c r="R271" s="15" t="s">
        <v>2146</v>
      </c>
      <c r="S271" s="15" t="s">
        <v>273</v>
      </c>
      <c r="T271" s="15"/>
      <c r="U271" s="15"/>
      <c r="V271" s="15"/>
      <c r="W271" s="15"/>
      <c r="X271" s="15"/>
    </row>
    <row r="272" spans="1:24" x14ac:dyDescent="0.35">
      <c r="A272" s="15" t="s">
        <v>1881</v>
      </c>
      <c r="B272" s="15"/>
      <c r="C272" s="15" t="s">
        <v>281</v>
      </c>
      <c r="D272" s="15" t="s">
        <v>829</v>
      </c>
      <c r="E272" s="15" t="s">
        <v>828</v>
      </c>
      <c r="F272" s="15" t="s">
        <v>831</v>
      </c>
      <c r="G272" s="15">
        <v>35190</v>
      </c>
      <c r="H272" s="15" t="s">
        <v>233</v>
      </c>
      <c r="I272" s="15" t="s">
        <v>923</v>
      </c>
      <c r="J272" s="16" t="s">
        <v>830</v>
      </c>
      <c r="K272" s="15" t="s">
        <v>832</v>
      </c>
      <c r="L272" s="15" t="s">
        <v>831</v>
      </c>
      <c r="M272" s="15" t="s">
        <v>312</v>
      </c>
      <c r="N272" s="15" t="s">
        <v>923</v>
      </c>
      <c r="O272" s="16" t="s">
        <v>830</v>
      </c>
      <c r="P272" s="15" t="s">
        <v>544</v>
      </c>
      <c r="Q272" s="15" t="s">
        <v>834</v>
      </c>
      <c r="R272" s="15" t="s">
        <v>2147</v>
      </c>
      <c r="S272" s="15" t="s">
        <v>312</v>
      </c>
      <c r="T272" s="15" t="s">
        <v>836</v>
      </c>
      <c r="U272" s="15"/>
      <c r="V272" s="15"/>
      <c r="W272" s="15"/>
      <c r="X272" s="15"/>
    </row>
    <row r="273" spans="1:24" x14ac:dyDescent="0.35">
      <c r="A273" s="15" t="s">
        <v>1882</v>
      </c>
      <c r="B273" s="15"/>
      <c r="C273" s="15" t="s">
        <v>649</v>
      </c>
      <c r="D273" s="15"/>
      <c r="E273" s="15" t="s">
        <v>2148</v>
      </c>
      <c r="F273" s="15" t="s">
        <v>2149</v>
      </c>
      <c r="G273" s="15">
        <v>35800</v>
      </c>
      <c r="H273" s="15" t="s">
        <v>283</v>
      </c>
      <c r="I273" s="15" t="s">
        <v>2150</v>
      </c>
      <c r="J273" s="16" t="s">
        <v>2151</v>
      </c>
      <c r="K273" s="15" t="s">
        <v>2152</v>
      </c>
      <c r="L273" s="15" t="s">
        <v>2149</v>
      </c>
      <c r="M273" s="15" t="s">
        <v>287</v>
      </c>
      <c r="N273" s="15" t="s">
        <v>2150</v>
      </c>
      <c r="O273" s="16" t="s">
        <v>2151</v>
      </c>
      <c r="P273" s="15" t="s">
        <v>2152</v>
      </c>
      <c r="Q273" s="15" t="s">
        <v>2149</v>
      </c>
      <c r="R273" s="15" t="s">
        <v>383</v>
      </c>
      <c r="S273" s="15" t="s">
        <v>287</v>
      </c>
      <c r="T273" s="15" t="s">
        <v>2150</v>
      </c>
      <c r="U273" s="15"/>
      <c r="V273" s="15"/>
      <c r="W273" s="15"/>
      <c r="X273" s="15"/>
    </row>
    <row r="274" spans="1:24" x14ac:dyDescent="0.35">
      <c r="A274" s="15" t="s">
        <v>1883</v>
      </c>
      <c r="B274" s="15" t="s">
        <v>2153</v>
      </c>
      <c r="C274" s="15" t="s">
        <v>11</v>
      </c>
      <c r="D274" s="15"/>
      <c r="E274" s="15" t="s">
        <v>2154</v>
      </c>
      <c r="F274" s="15" t="s">
        <v>2155</v>
      </c>
      <c r="G274" s="15">
        <v>22270</v>
      </c>
      <c r="H274" s="15" t="s">
        <v>2156</v>
      </c>
      <c r="I274" s="15" t="s">
        <v>2157</v>
      </c>
      <c r="J274" s="16" t="s">
        <v>2158</v>
      </c>
      <c r="K274" s="15"/>
      <c r="L274" s="15"/>
      <c r="M274" s="15"/>
      <c r="N274" s="15"/>
      <c r="O274" s="15"/>
      <c r="P274" s="15"/>
      <c r="Q274" s="15"/>
      <c r="R274" s="15" t="s">
        <v>383</v>
      </c>
      <c r="S274" s="15" t="s">
        <v>287</v>
      </c>
      <c r="T274" s="15"/>
      <c r="U274" s="15"/>
      <c r="V274" s="15"/>
      <c r="W274" s="15"/>
      <c r="X274" s="15"/>
    </row>
    <row r="275" spans="1:24" x14ac:dyDescent="0.35">
      <c r="A275" s="15" t="s">
        <v>1884</v>
      </c>
      <c r="B275" s="15" t="s">
        <v>359</v>
      </c>
      <c r="C275" s="15" t="s">
        <v>12</v>
      </c>
      <c r="D275" s="15" t="s">
        <v>1355</v>
      </c>
      <c r="E275" s="15" t="s">
        <v>1356</v>
      </c>
      <c r="F275" s="15" t="s">
        <v>360</v>
      </c>
      <c r="G275" s="15">
        <v>35000</v>
      </c>
      <c r="H275" s="15" t="s">
        <v>211</v>
      </c>
      <c r="I275" s="15" t="s">
        <v>1357</v>
      </c>
      <c r="J275" s="16" t="s">
        <v>1358</v>
      </c>
      <c r="K275" s="143">
        <v>20171003001065</v>
      </c>
      <c r="L275" s="15"/>
      <c r="M275" s="15"/>
      <c r="N275" s="15"/>
      <c r="O275" s="15"/>
      <c r="P275" s="15" t="s">
        <v>2159</v>
      </c>
      <c r="Q275" s="15" t="s">
        <v>2160</v>
      </c>
      <c r="R275" s="15" t="s">
        <v>2161</v>
      </c>
      <c r="S275" s="15" t="s">
        <v>273</v>
      </c>
      <c r="T275" s="15" t="s">
        <v>2162</v>
      </c>
      <c r="U275" s="15"/>
      <c r="V275" s="15"/>
      <c r="W275" s="15"/>
      <c r="X275" s="15"/>
    </row>
    <row r="276" spans="1:24" x14ac:dyDescent="0.35">
      <c r="A276" s="15" t="s">
        <v>1885</v>
      </c>
      <c r="B276" s="15"/>
      <c r="C276" s="15" t="s">
        <v>478</v>
      </c>
      <c r="D276" s="15"/>
      <c r="E276" s="15" t="s">
        <v>1805</v>
      </c>
      <c r="F276" s="15" t="s">
        <v>1803</v>
      </c>
      <c r="G276" s="15">
        <v>35000</v>
      </c>
      <c r="H276" s="15" t="s">
        <v>211</v>
      </c>
      <c r="I276" s="15" t="s">
        <v>1804</v>
      </c>
      <c r="J276" s="16" t="s">
        <v>1806</v>
      </c>
      <c r="K276" s="15" t="s">
        <v>1807</v>
      </c>
      <c r="L276" s="15" t="s">
        <v>1803</v>
      </c>
      <c r="M276" s="15" t="s">
        <v>273</v>
      </c>
      <c r="N276" s="15" t="s">
        <v>1804</v>
      </c>
      <c r="O276" s="16" t="s">
        <v>1806</v>
      </c>
      <c r="P276" s="15" t="s">
        <v>1807</v>
      </c>
      <c r="Q276" s="15" t="s">
        <v>1803</v>
      </c>
      <c r="R276" s="15" t="s">
        <v>1808</v>
      </c>
      <c r="S276" s="15" t="s">
        <v>273</v>
      </c>
      <c r="T276" s="15" t="s">
        <v>1804</v>
      </c>
      <c r="U276" s="15"/>
      <c r="V276" s="15"/>
      <c r="W276" s="15"/>
      <c r="X276" s="15"/>
    </row>
    <row r="277" spans="1:24" x14ac:dyDescent="0.35">
      <c r="A277" s="15" t="s">
        <v>1886</v>
      </c>
      <c r="B277" s="15" t="s">
        <v>296</v>
      </c>
      <c r="C277" s="15" t="s">
        <v>11</v>
      </c>
      <c r="D277" s="15" t="s">
        <v>297</v>
      </c>
      <c r="E277" s="15" t="s">
        <v>298</v>
      </c>
      <c r="F277" s="15" t="s">
        <v>299</v>
      </c>
      <c r="G277" s="15">
        <v>35000</v>
      </c>
      <c r="H277" s="15" t="s">
        <v>211</v>
      </c>
      <c r="I277" s="15" t="s">
        <v>300</v>
      </c>
      <c r="J277" s="16" t="s">
        <v>301</v>
      </c>
      <c r="K277" s="15" t="s">
        <v>2163</v>
      </c>
      <c r="L277" s="15"/>
      <c r="M277" s="15"/>
      <c r="N277" s="15"/>
      <c r="O277" s="15"/>
      <c r="P277" s="15" t="s">
        <v>544</v>
      </c>
      <c r="Q277" s="15" t="s">
        <v>2164</v>
      </c>
      <c r="R277" s="15" t="s">
        <v>2165</v>
      </c>
      <c r="S277" s="15" t="s">
        <v>273</v>
      </c>
      <c r="T277" s="15"/>
      <c r="U277" s="15"/>
      <c r="V277" s="15"/>
      <c r="W277" s="15"/>
      <c r="X277" s="15"/>
    </row>
    <row r="278" spans="1:24" x14ac:dyDescent="0.35">
      <c r="A278" s="15" t="s">
        <v>1887</v>
      </c>
      <c r="B278" s="15"/>
      <c r="C278" s="15" t="s">
        <v>924</v>
      </c>
      <c r="D278" s="15" t="s">
        <v>1546</v>
      </c>
      <c r="E278" s="15" t="s">
        <v>2166</v>
      </c>
      <c r="F278" s="15" t="s">
        <v>2167</v>
      </c>
      <c r="G278" s="15">
        <v>35440</v>
      </c>
      <c r="H278" s="15" t="s">
        <v>1103</v>
      </c>
      <c r="I278" s="15" t="s">
        <v>2168</v>
      </c>
      <c r="J278" s="15"/>
      <c r="K278" s="15" t="s">
        <v>2169</v>
      </c>
      <c r="L278" s="15" t="s">
        <v>2167</v>
      </c>
      <c r="M278" s="15" t="s">
        <v>1061</v>
      </c>
      <c r="N278" s="15" t="s">
        <v>2168</v>
      </c>
      <c r="O278" s="15"/>
      <c r="P278" s="15" t="s">
        <v>2169</v>
      </c>
      <c r="Q278" s="15" t="s">
        <v>2167</v>
      </c>
      <c r="R278" s="15" t="s">
        <v>383</v>
      </c>
      <c r="S278" s="15" t="s">
        <v>1061</v>
      </c>
      <c r="T278" s="15" t="s">
        <v>2168</v>
      </c>
      <c r="U278" s="15"/>
      <c r="V278" s="15"/>
      <c r="W278" s="15"/>
      <c r="X278" s="15"/>
    </row>
    <row r="279" spans="1:24" x14ac:dyDescent="0.35">
      <c r="A279" s="15" t="s">
        <v>1888</v>
      </c>
      <c r="B279" s="15"/>
      <c r="C279" s="15" t="s">
        <v>12</v>
      </c>
      <c r="D279" s="15" t="s">
        <v>1425</v>
      </c>
      <c r="E279" s="15" t="s">
        <v>2166</v>
      </c>
      <c r="F279" s="15" t="s">
        <v>2170</v>
      </c>
      <c r="G279" s="15">
        <v>35440</v>
      </c>
      <c r="H279" s="15" t="s">
        <v>1103</v>
      </c>
      <c r="I279" s="15" t="s">
        <v>2171</v>
      </c>
      <c r="J279" s="16" t="s">
        <v>2172</v>
      </c>
      <c r="K279" s="15" t="s">
        <v>2173</v>
      </c>
      <c r="L279" s="15" t="s">
        <v>2170</v>
      </c>
      <c r="M279" s="15" t="s">
        <v>1061</v>
      </c>
      <c r="N279" s="15" t="s">
        <v>2171</v>
      </c>
      <c r="O279" s="16" t="s">
        <v>2172</v>
      </c>
      <c r="P279" s="15" t="s">
        <v>2173</v>
      </c>
      <c r="Q279" s="15" t="s">
        <v>2170</v>
      </c>
      <c r="R279" s="15" t="s">
        <v>383</v>
      </c>
      <c r="S279" s="15" t="s">
        <v>1061</v>
      </c>
      <c r="T279" s="15" t="s">
        <v>2171</v>
      </c>
      <c r="U279" s="15"/>
      <c r="V279" s="15"/>
      <c r="W279" s="15"/>
      <c r="X279" s="15"/>
    </row>
    <row r="280" spans="1:24" x14ac:dyDescent="0.35">
      <c r="A280" s="15" t="s">
        <v>1889</v>
      </c>
      <c r="B280" s="15"/>
      <c r="C280" s="15" t="s">
        <v>11</v>
      </c>
      <c r="D280" s="15"/>
      <c r="E280" s="15" t="s">
        <v>325</v>
      </c>
      <c r="F280" s="15" t="s">
        <v>2174</v>
      </c>
      <c r="G280" s="15">
        <v>35630</v>
      </c>
      <c r="H280" s="15" t="s">
        <v>2175</v>
      </c>
      <c r="I280" s="15" t="s">
        <v>329</v>
      </c>
      <c r="J280" s="16" t="s">
        <v>569</v>
      </c>
      <c r="K280" s="15" t="s">
        <v>330</v>
      </c>
      <c r="L280" s="15" t="s">
        <v>2174</v>
      </c>
      <c r="M280" s="15" t="s">
        <v>2176</v>
      </c>
      <c r="N280" s="15" t="s">
        <v>329</v>
      </c>
      <c r="O280" s="16" t="s">
        <v>569</v>
      </c>
      <c r="P280" s="15" t="s">
        <v>330</v>
      </c>
      <c r="Q280" s="15" t="s">
        <v>2174</v>
      </c>
      <c r="R280" s="15" t="s">
        <v>383</v>
      </c>
      <c r="S280" s="15" t="s">
        <v>2176</v>
      </c>
      <c r="T280" s="15" t="s">
        <v>329</v>
      </c>
      <c r="U280" s="15"/>
      <c r="V280" s="15"/>
      <c r="W280" s="15"/>
      <c r="X280" s="15"/>
    </row>
    <row r="281" spans="1:24" x14ac:dyDescent="0.35">
      <c r="A281" s="15" t="s">
        <v>1890</v>
      </c>
      <c r="B281" s="15"/>
      <c r="C281" s="15" t="s">
        <v>12</v>
      </c>
      <c r="D281" s="15" t="s">
        <v>2177</v>
      </c>
      <c r="E281" s="15" t="s">
        <v>2178</v>
      </c>
      <c r="F281" s="15" t="s">
        <v>2179</v>
      </c>
      <c r="G281" s="15">
        <v>35720</v>
      </c>
      <c r="H281" s="15" t="s">
        <v>767</v>
      </c>
      <c r="I281" s="15" t="s">
        <v>2180</v>
      </c>
      <c r="J281" s="15"/>
      <c r="K281" s="15" t="s">
        <v>2181</v>
      </c>
      <c r="L281" s="15" t="s">
        <v>2179</v>
      </c>
      <c r="M281" s="15" t="s">
        <v>771</v>
      </c>
      <c r="N281" s="15" t="s">
        <v>2180</v>
      </c>
      <c r="O281" s="15"/>
      <c r="P281" s="15" t="s">
        <v>2181</v>
      </c>
      <c r="Q281" s="15" t="s">
        <v>2179</v>
      </c>
      <c r="R281" s="15" t="s">
        <v>383</v>
      </c>
      <c r="S281" s="15" t="s">
        <v>771</v>
      </c>
      <c r="T281" s="15" t="s">
        <v>2180</v>
      </c>
      <c r="U281" s="15"/>
      <c r="V281" s="15"/>
      <c r="W281" s="15"/>
      <c r="X281" s="15"/>
    </row>
    <row r="282" spans="1:24" x14ac:dyDescent="0.35">
      <c r="A282" s="15" t="s">
        <v>1891</v>
      </c>
      <c r="B282" s="15"/>
      <c r="C282" s="15" t="s">
        <v>281</v>
      </c>
      <c r="D282" s="15"/>
      <c r="E282" s="15" t="s">
        <v>2182</v>
      </c>
      <c r="F282" s="15" t="s">
        <v>2183</v>
      </c>
      <c r="G282" s="15">
        <v>35190</v>
      </c>
      <c r="H282" s="15" t="s">
        <v>1751</v>
      </c>
      <c r="I282" s="15" t="s">
        <v>2184</v>
      </c>
      <c r="J282" s="15"/>
      <c r="K282" s="15" t="s">
        <v>2185</v>
      </c>
      <c r="L282" s="15" t="s">
        <v>2183</v>
      </c>
      <c r="M282" s="15" t="s">
        <v>1755</v>
      </c>
      <c r="N282" s="15" t="s">
        <v>2184</v>
      </c>
      <c r="O282" s="15"/>
      <c r="P282" s="15" t="s">
        <v>2185</v>
      </c>
      <c r="Q282" s="15" t="s">
        <v>2183</v>
      </c>
      <c r="R282" s="15" t="s">
        <v>383</v>
      </c>
      <c r="S282" s="15" t="s">
        <v>1755</v>
      </c>
      <c r="T282" s="15" t="s">
        <v>2184</v>
      </c>
      <c r="U282" s="15"/>
      <c r="V282" s="15"/>
      <c r="W282" s="15"/>
      <c r="X282" s="15"/>
    </row>
    <row r="283" spans="1:24" x14ac:dyDescent="0.35">
      <c r="A283" s="15" t="s">
        <v>1892</v>
      </c>
      <c r="B283" s="15"/>
      <c r="C283" s="15" t="s">
        <v>11</v>
      </c>
      <c r="D283" s="15"/>
      <c r="E283" s="15" t="s">
        <v>2186</v>
      </c>
      <c r="F283" s="15" t="s">
        <v>2187</v>
      </c>
      <c r="G283" s="15">
        <v>35190</v>
      </c>
      <c r="H283" s="15" t="s">
        <v>1023</v>
      </c>
      <c r="I283" s="15" t="s">
        <v>2188</v>
      </c>
      <c r="J283" s="16" t="s">
        <v>2189</v>
      </c>
      <c r="K283" s="15" t="s">
        <v>2190</v>
      </c>
      <c r="L283" s="15" t="s">
        <v>2187</v>
      </c>
      <c r="M283" s="15" t="s">
        <v>409</v>
      </c>
      <c r="N283" s="15" t="s">
        <v>2188</v>
      </c>
      <c r="O283" s="16" t="s">
        <v>2189</v>
      </c>
      <c r="P283" s="15" t="s">
        <v>2190</v>
      </c>
      <c r="Q283" s="15" t="s">
        <v>2187</v>
      </c>
      <c r="R283" s="15" t="s">
        <v>383</v>
      </c>
      <c r="S283" s="15" t="s">
        <v>409</v>
      </c>
      <c r="T283" s="15" t="s">
        <v>2188</v>
      </c>
      <c r="U283" s="15"/>
      <c r="V283" s="15"/>
      <c r="W283" s="15"/>
      <c r="X283" s="15"/>
    </row>
    <row r="284" spans="1:24" x14ac:dyDescent="0.35">
      <c r="A284" s="15" t="s">
        <v>1893</v>
      </c>
      <c r="B284" s="15" t="s">
        <v>296</v>
      </c>
      <c r="C284" s="15" t="s">
        <v>11</v>
      </c>
      <c r="D284" s="15" t="s">
        <v>297</v>
      </c>
      <c r="E284" s="15" t="s">
        <v>298</v>
      </c>
      <c r="F284" s="15" t="s">
        <v>299</v>
      </c>
      <c r="G284" s="15">
        <v>35000</v>
      </c>
      <c r="H284" s="15" t="s">
        <v>211</v>
      </c>
      <c r="I284" s="15" t="s">
        <v>300</v>
      </c>
      <c r="J284" s="16" t="s">
        <v>301</v>
      </c>
      <c r="K284" s="15" t="s">
        <v>2191</v>
      </c>
      <c r="L284" s="15"/>
      <c r="M284" s="15"/>
      <c r="N284" s="15"/>
      <c r="O284" s="15"/>
      <c r="P284" s="15" t="s">
        <v>544</v>
      </c>
      <c r="Q284" s="15" t="s">
        <v>2192</v>
      </c>
      <c r="R284" s="15" t="s">
        <v>2193</v>
      </c>
      <c r="S284" s="15" t="s">
        <v>273</v>
      </c>
      <c r="T284" s="15"/>
      <c r="U284" s="15"/>
      <c r="V284" s="15"/>
      <c r="W284" s="15"/>
      <c r="X284" s="15"/>
    </row>
    <row r="285" spans="1:24" x14ac:dyDescent="0.35">
      <c r="A285" s="15" t="s">
        <v>1894</v>
      </c>
      <c r="B285" s="15" t="s">
        <v>2199</v>
      </c>
      <c r="C285" s="15" t="s">
        <v>281</v>
      </c>
      <c r="D285" s="15"/>
      <c r="E285" s="15" t="s">
        <v>2194</v>
      </c>
      <c r="F285" s="15" t="s">
        <v>2195</v>
      </c>
      <c r="G285" s="15">
        <v>35190</v>
      </c>
      <c r="H285" s="15" t="s">
        <v>2200</v>
      </c>
      <c r="I285" s="15" t="s">
        <v>2196</v>
      </c>
      <c r="J285" s="16" t="s">
        <v>2197</v>
      </c>
      <c r="K285" s="15" t="s">
        <v>2201</v>
      </c>
      <c r="L285" s="15" t="s">
        <v>2195</v>
      </c>
      <c r="M285" s="15" t="s">
        <v>2202</v>
      </c>
      <c r="N285" s="15" t="s">
        <v>2196</v>
      </c>
      <c r="O285" s="16" t="s">
        <v>2197</v>
      </c>
      <c r="P285" s="15" t="s">
        <v>544</v>
      </c>
      <c r="Q285" s="15" t="s">
        <v>2198</v>
      </c>
      <c r="R285" s="15" t="s">
        <v>1719</v>
      </c>
      <c r="S285" s="15" t="s">
        <v>2202</v>
      </c>
      <c r="T285" s="15" t="s">
        <v>2196</v>
      </c>
      <c r="U285" s="15"/>
      <c r="V285" s="15"/>
      <c r="W285" s="15"/>
      <c r="X285" s="15"/>
    </row>
    <row r="286" spans="1:24" x14ac:dyDescent="0.35">
      <c r="A286" s="15" t="s">
        <v>1895</v>
      </c>
      <c r="B286" s="15"/>
      <c r="C286" s="15" t="s">
        <v>924</v>
      </c>
      <c r="D286" s="15" t="s">
        <v>302</v>
      </c>
      <c r="E286" s="15" t="s">
        <v>2256</v>
      </c>
      <c r="F286" s="15" t="s">
        <v>2257</v>
      </c>
      <c r="G286" s="15">
        <v>35800</v>
      </c>
      <c r="H286" s="15" t="s">
        <v>283</v>
      </c>
      <c r="I286" s="15" t="s">
        <v>2259</v>
      </c>
      <c r="J286" s="16" t="s">
        <v>2258</v>
      </c>
      <c r="K286" s="15" t="s">
        <v>2260</v>
      </c>
      <c r="L286" s="15" t="s">
        <v>2257</v>
      </c>
      <c r="M286" s="15" t="s">
        <v>287</v>
      </c>
      <c r="N286" s="15" t="s">
        <v>2259</v>
      </c>
      <c r="O286" s="16" t="s">
        <v>2258</v>
      </c>
      <c r="P286" s="15" t="s">
        <v>2260</v>
      </c>
      <c r="Q286" s="15" t="s">
        <v>2257</v>
      </c>
      <c r="R286" s="15" t="s">
        <v>383</v>
      </c>
      <c r="S286" s="15" t="s">
        <v>287</v>
      </c>
      <c r="T286" s="15" t="s">
        <v>2259</v>
      </c>
      <c r="U286" s="15"/>
      <c r="V286" s="15"/>
      <c r="W286" s="15"/>
      <c r="X286" s="15"/>
    </row>
    <row r="287" spans="1:24" x14ac:dyDescent="0.35">
      <c r="A287" s="15" t="s">
        <v>1896</v>
      </c>
      <c r="B287" s="15" t="s">
        <v>296</v>
      </c>
      <c r="C287" s="15" t="s">
        <v>11</v>
      </c>
      <c r="D287" s="15" t="s">
        <v>297</v>
      </c>
      <c r="E287" s="15" t="s">
        <v>298</v>
      </c>
      <c r="F287" s="15" t="s">
        <v>299</v>
      </c>
      <c r="G287" s="15">
        <v>35000</v>
      </c>
      <c r="H287" s="15" t="s">
        <v>211</v>
      </c>
      <c r="I287" s="15" t="s">
        <v>300</v>
      </c>
      <c r="J287" s="16" t="s">
        <v>301</v>
      </c>
      <c r="K287" s="15" t="s">
        <v>2261</v>
      </c>
      <c r="L287" s="15"/>
      <c r="M287" s="15"/>
      <c r="N287" s="15"/>
      <c r="O287" s="15"/>
      <c r="P287" s="15" t="s">
        <v>544</v>
      </c>
      <c r="Q287" s="15" t="s">
        <v>2262</v>
      </c>
      <c r="R287" s="15" t="s">
        <v>2263</v>
      </c>
      <c r="S287" s="15" t="s">
        <v>539</v>
      </c>
      <c r="T287" s="15"/>
      <c r="U287" s="15"/>
      <c r="V287" s="15"/>
      <c r="W287" s="15"/>
      <c r="X287" s="15"/>
    </row>
    <row r="288" spans="1:24" x14ac:dyDescent="0.35">
      <c r="A288" s="15" t="s">
        <v>1897</v>
      </c>
      <c r="B288" s="15" t="s">
        <v>1327</v>
      </c>
      <c r="C288" s="15" t="s">
        <v>11</v>
      </c>
      <c r="D288" s="15" t="s">
        <v>1328</v>
      </c>
      <c r="E288" s="15" t="s">
        <v>1329</v>
      </c>
      <c r="F288" s="15" t="s">
        <v>1333</v>
      </c>
      <c r="G288" s="15">
        <v>35190</v>
      </c>
      <c r="H288" s="15" t="s">
        <v>1330</v>
      </c>
      <c r="I288" s="15" t="s">
        <v>1331</v>
      </c>
      <c r="J288" s="16" t="s">
        <v>1332</v>
      </c>
      <c r="K288" s="15" t="s">
        <v>2264</v>
      </c>
      <c r="L288" s="15" t="s">
        <v>2265</v>
      </c>
      <c r="M288" s="15" t="s">
        <v>1334</v>
      </c>
      <c r="N288" s="15" t="s">
        <v>1331</v>
      </c>
      <c r="O288" s="15"/>
      <c r="P288" s="15" t="s">
        <v>2264</v>
      </c>
      <c r="Q288" s="15" t="s">
        <v>2265</v>
      </c>
      <c r="R288" s="15" t="s">
        <v>607</v>
      </c>
      <c r="S288" s="15" t="s">
        <v>1334</v>
      </c>
      <c r="T288" s="15" t="s">
        <v>1331</v>
      </c>
      <c r="U288" s="15"/>
      <c r="V288" s="15"/>
      <c r="W288" s="15"/>
      <c r="X288" s="15"/>
    </row>
    <row r="289" spans="1:24" x14ac:dyDescent="0.35">
      <c r="A289" s="15" t="s">
        <v>1898</v>
      </c>
      <c r="B289" s="15"/>
      <c r="C289" s="15" t="s">
        <v>11</v>
      </c>
      <c r="D289" s="15" t="s">
        <v>915</v>
      </c>
      <c r="E289" s="15" t="s">
        <v>480</v>
      </c>
      <c r="F289" s="15" t="s">
        <v>1022</v>
      </c>
      <c r="G289" s="15">
        <v>35190</v>
      </c>
      <c r="H289" s="15" t="s">
        <v>1023</v>
      </c>
      <c r="I289" s="15" t="s">
        <v>483</v>
      </c>
      <c r="J289" s="16" t="s">
        <v>482</v>
      </c>
      <c r="K289" s="15" t="s">
        <v>484</v>
      </c>
      <c r="L289" s="15" t="s">
        <v>1022</v>
      </c>
      <c r="M289" s="15" t="s">
        <v>409</v>
      </c>
      <c r="N289" s="15" t="s">
        <v>483</v>
      </c>
      <c r="O289" s="16" t="s">
        <v>482</v>
      </c>
      <c r="P289" s="15" t="s">
        <v>544</v>
      </c>
      <c r="Q289" s="15" t="s">
        <v>2266</v>
      </c>
      <c r="R289" s="15" t="s">
        <v>383</v>
      </c>
      <c r="S289" s="15" t="s">
        <v>312</v>
      </c>
      <c r="T289" s="15" t="s">
        <v>483</v>
      </c>
      <c r="U289" s="15"/>
      <c r="V289" s="15"/>
      <c r="W289" s="15"/>
      <c r="X289" s="15"/>
    </row>
    <row r="290" spans="1:24" x14ac:dyDescent="0.35">
      <c r="A290" s="15" t="s">
        <v>1899</v>
      </c>
      <c r="B290" t="s">
        <v>2267</v>
      </c>
      <c r="C290" s="15" t="s">
        <v>281</v>
      </c>
      <c r="D290" s="15" t="s">
        <v>2277</v>
      </c>
      <c r="E290" s="15" t="s">
        <v>2278</v>
      </c>
      <c r="F290" t="s">
        <v>2268</v>
      </c>
      <c r="G290" s="15">
        <v>35720</v>
      </c>
      <c r="H290" s="15" t="s">
        <v>2269</v>
      </c>
      <c r="I290" s="15" t="s">
        <v>2270</v>
      </c>
      <c r="J290" s="16" t="s">
        <v>2271</v>
      </c>
      <c r="K290" t="s">
        <v>2267</v>
      </c>
      <c r="L290" t="s">
        <v>2268</v>
      </c>
      <c r="M290" s="15" t="s">
        <v>2272</v>
      </c>
      <c r="N290" s="15" t="s">
        <v>2270</v>
      </c>
      <c r="O290" s="16" t="s">
        <v>2271</v>
      </c>
      <c r="P290" s="15" t="s">
        <v>2273</v>
      </c>
      <c r="Q290" s="15" t="s">
        <v>2274</v>
      </c>
      <c r="R290" s="15" t="s">
        <v>383</v>
      </c>
      <c r="S290" s="15" t="s">
        <v>2275</v>
      </c>
      <c r="T290" t="s">
        <v>2276</v>
      </c>
      <c r="U290" s="15"/>
      <c r="V290" s="15"/>
      <c r="W290" s="15"/>
      <c r="X290" s="15"/>
    </row>
    <row r="291" spans="1:24" x14ac:dyDescent="0.35">
      <c r="A291" s="15" t="s">
        <v>1900</v>
      </c>
      <c r="B291" s="15" t="s">
        <v>1064</v>
      </c>
      <c r="C291" s="15" t="s">
        <v>649</v>
      </c>
      <c r="D291" s="15" t="s">
        <v>553</v>
      </c>
      <c r="E291" s="15" t="s">
        <v>737</v>
      </c>
      <c r="F291" s="15" t="s">
        <v>738</v>
      </c>
      <c r="G291" s="15">
        <v>35310</v>
      </c>
      <c r="H291" s="15" t="s">
        <v>739</v>
      </c>
      <c r="I291" s="15" t="s">
        <v>1075</v>
      </c>
      <c r="J291" s="16" t="s">
        <v>741</v>
      </c>
      <c r="K291" s="15" t="s">
        <v>2279</v>
      </c>
      <c r="L291" s="15"/>
      <c r="M291" s="15"/>
      <c r="N291" s="15"/>
      <c r="O291" s="15"/>
      <c r="P291" s="15" t="s">
        <v>2280</v>
      </c>
      <c r="Q291" s="15" t="s">
        <v>2281</v>
      </c>
      <c r="R291" s="15" t="s">
        <v>1522</v>
      </c>
      <c r="S291" s="15" t="s">
        <v>2282</v>
      </c>
      <c r="T291" s="15" t="s">
        <v>2283</v>
      </c>
      <c r="U291" s="15"/>
      <c r="V291" s="15"/>
      <c r="W291" s="15"/>
      <c r="X291" s="15"/>
    </row>
    <row r="292" spans="1:24" x14ac:dyDescent="0.35">
      <c r="A292" s="15" t="s">
        <v>1901</v>
      </c>
      <c r="B292" s="15" t="s">
        <v>209</v>
      </c>
      <c r="C292" s="15" t="s">
        <v>11</v>
      </c>
      <c r="D292" s="15" t="s">
        <v>447</v>
      </c>
      <c r="E292" s="15" t="s">
        <v>446</v>
      </c>
      <c r="F292" s="15" t="s">
        <v>210</v>
      </c>
      <c r="G292" s="15">
        <v>35000</v>
      </c>
      <c r="H292" s="15" t="s">
        <v>211</v>
      </c>
      <c r="I292" s="15" t="s">
        <v>448</v>
      </c>
      <c r="J292" s="16" t="s">
        <v>449</v>
      </c>
      <c r="K292" s="15" t="s">
        <v>209</v>
      </c>
      <c r="L292" s="15" t="s">
        <v>210</v>
      </c>
      <c r="M292" s="15" t="s">
        <v>273</v>
      </c>
      <c r="N292" s="15" t="s">
        <v>448</v>
      </c>
      <c r="O292" s="16" t="s">
        <v>449</v>
      </c>
      <c r="P292" s="15" t="s">
        <v>209</v>
      </c>
      <c r="Q292" s="15" t="s">
        <v>210</v>
      </c>
      <c r="R292" s="15" t="s">
        <v>2284</v>
      </c>
      <c r="S292" s="15" t="s">
        <v>273</v>
      </c>
      <c r="T292" s="15" t="s">
        <v>448</v>
      </c>
      <c r="U292" s="15"/>
      <c r="V292" s="15"/>
      <c r="W292" s="15"/>
      <c r="X292" s="15"/>
    </row>
    <row r="293" spans="1:24" x14ac:dyDescent="0.35">
      <c r="A293" s="15" t="s">
        <v>1902</v>
      </c>
      <c r="B293" s="15" t="s">
        <v>209</v>
      </c>
      <c r="C293" s="15" t="s">
        <v>11</v>
      </c>
      <c r="D293" s="15" t="s">
        <v>447</v>
      </c>
      <c r="E293" s="15" t="s">
        <v>446</v>
      </c>
      <c r="F293" s="15" t="s">
        <v>210</v>
      </c>
      <c r="G293" s="15">
        <v>35000</v>
      </c>
      <c r="H293" s="15" t="s">
        <v>211</v>
      </c>
      <c r="I293" s="15" t="s">
        <v>448</v>
      </c>
      <c r="J293" s="16" t="s">
        <v>449</v>
      </c>
      <c r="K293" s="15"/>
      <c r="L293" s="15"/>
      <c r="M293" s="15"/>
      <c r="N293" s="15"/>
      <c r="O293" s="16"/>
      <c r="P293" s="15" t="s">
        <v>2285</v>
      </c>
      <c r="Q293" s="15" t="s">
        <v>2286</v>
      </c>
      <c r="R293" s="15" t="s">
        <v>2287</v>
      </c>
      <c r="S293" s="15" t="s">
        <v>273</v>
      </c>
      <c r="T293" s="15" t="s">
        <v>2288</v>
      </c>
      <c r="U293" s="15"/>
      <c r="V293" s="15"/>
      <c r="W293" s="15"/>
      <c r="X293" s="15"/>
    </row>
    <row r="294" spans="1:24" x14ac:dyDescent="0.35">
      <c r="A294" s="15" t="s">
        <v>1903</v>
      </c>
      <c r="B294" s="15"/>
      <c r="C294" s="15" t="s">
        <v>12</v>
      </c>
      <c r="D294" s="15" t="s">
        <v>553</v>
      </c>
      <c r="E294" s="15" t="s">
        <v>2289</v>
      </c>
      <c r="F294" s="15"/>
      <c r="G294" s="15"/>
      <c r="H294" s="15"/>
      <c r="I294" s="15"/>
      <c r="J294" s="16" t="s">
        <v>2290</v>
      </c>
      <c r="K294" s="15" t="s">
        <v>2291</v>
      </c>
      <c r="L294" s="15"/>
      <c r="M294" s="15"/>
      <c r="N294" s="15"/>
      <c r="O294" s="15"/>
      <c r="P294" s="15" t="s">
        <v>544</v>
      </c>
      <c r="Q294" s="15" t="s">
        <v>2292</v>
      </c>
      <c r="R294" s="15" t="s">
        <v>960</v>
      </c>
      <c r="S294" s="15" t="s">
        <v>539</v>
      </c>
      <c r="T294" s="15"/>
      <c r="U294" s="15"/>
      <c r="V294" s="15"/>
      <c r="W294" s="15"/>
      <c r="X294" s="15"/>
    </row>
    <row r="295" spans="1:24" x14ac:dyDescent="0.35">
      <c r="A295" s="15" t="s">
        <v>1904</v>
      </c>
      <c r="B295" s="15"/>
      <c r="C295" s="15" t="s">
        <v>924</v>
      </c>
      <c r="D295" s="15"/>
      <c r="E295" s="15" t="s">
        <v>2293</v>
      </c>
      <c r="F295" s="15" t="s">
        <v>2295</v>
      </c>
      <c r="G295" s="15">
        <v>35520</v>
      </c>
      <c r="H295" s="15" t="s">
        <v>1576</v>
      </c>
      <c r="I295" s="15" t="s">
        <v>2296</v>
      </c>
      <c r="J295" s="16" t="s">
        <v>2294</v>
      </c>
      <c r="K295" s="15" t="s">
        <v>2297</v>
      </c>
      <c r="L295" s="15" t="s">
        <v>2295</v>
      </c>
      <c r="M295" s="15" t="s">
        <v>1580</v>
      </c>
      <c r="N295" s="15" t="s">
        <v>2296</v>
      </c>
      <c r="O295" s="16" t="s">
        <v>2294</v>
      </c>
      <c r="P295" s="15" t="s">
        <v>2297</v>
      </c>
      <c r="Q295" s="15" t="s">
        <v>2295</v>
      </c>
      <c r="R295" s="15" t="s">
        <v>383</v>
      </c>
      <c r="S295" s="15" t="s">
        <v>1580</v>
      </c>
      <c r="T295" s="15" t="s">
        <v>2296</v>
      </c>
      <c r="U295" s="15"/>
      <c r="V295" s="15"/>
      <c r="W295" s="15"/>
      <c r="X295" s="15"/>
    </row>
    <row r="296" spans="1:24" x14ac:dyDescent="0.35">
      <c r="A296" s="15" t="s">
        <v>1905</v>
      </c>
      <c r="B296" s="15"/>
      <c r="C296" s="15" t="s">
        <v>11</v>
      </c>
      <c r="D296" s="15"/>
      <c r="E296" s="15" t="s">
        <v>2298</v>
      </c>
      <c r="F296" s="15" t="s">
        <v>2299</v>
      </c>
      <c r="G296" s="15">
        <v>35190</v>
      </c>
      <c r="H296" s="15" t="s">
        <v>233</v>
      </c>
      <c r="I296" s="15" t="s">
        <v>2300</v>
      </c>
      <c r="J296" s="15"/>
      <c r="K296" s="15" t="s">
        <v>2301</v>
      </c>
      <c r="L296" s="15" t="s">
        <v>2299</v>
      </c>
      <c r="M296" s="15" t="s">
        <v>312</v>
      </c>
      <c r="N296" s="15" t="s">
        <v>2300</v>
      </c>
      <c r="O296" s="15"/>
      <c r="P296" s="15" t="s">
        <v>2301</v>
      </c>
      <c r="Q296" s="15" t="s">
        <v>2299</v>
      </c>
      <c r="R296" s="15" t="s">
        <v>383</v>
      </c>
      <c r="S296" s="15" t="s">
        <v>312</v>
      </c>
      <c r="T296" s="15" t="s">
        <v>2300</v>
      </c>
      <c r="U296" s="15"/>
      <c r="V296" s="15"/>
      <c r="W296" s="15"/>
      <c r="X296" s="15"/>
    </row>
    <row r="297" spans="1:24" x14ac:dyDescent="0.35">
      <c r="A297" s="15" t="s">
        <v>1906</v>
      </c>
      <c r="B297" s="15" t="s">
        <v>2305</v>
      </c>
      <c r="C297" s="15" t="s">
        <v>281</v>
      </c>
      <c r="D297" s="15" t="s">
        <v>764</v>
      </c>
      <c r="E297" s="15" t="s">
        <v>2302</v>
      </c>
      <c r="F297" s="15" t="s">
        <v>244</v>
      </c>
      <c r="G297" s="15">
        <v>35120</v>
      </c>
      <c r="H297" s="15" t="s">
        <v>2303</v>
      </c>
      <c r="I297" s="15" t="s">
        <v>783</v>
      </c>
      <c r="J297" s="16" t="s">
        <v>2304</v>
      </c>
      <c r="K297" s="15" t="s">
        <v>2305</v>
      </c>
      <c r="L297" s="15" t="s">
        <v>244</v>
      </c>
      <c r="M297" s="15" t="s">
        <v>258</v>
      </c>
      <c r="N297" s="15" t="s">
        <v>783</v>
      </c>
      <c r="O297" s="16" t="s">
        <v>2304</v>
      </c>
      <c r="P297" s="15" t="s">
        <v>2305</v>
      </c>
      <c r="Q297" s="15" t="s">
        <v>244</v>
      </c>
      <c r="R297" s="15" t="s">
        <v>2306</v>
      </c>
      <c r="S297" s="15" t="s">
        <v>258</v>
      </c>
      <c r="T297" s="15" t="s">
        <v>783</v>
      </c>
      <c r="U297" s="15"/>
      <c r="V297" s="15"/>
      <c r="W297" s="15"/>
      <c r="X297" s="15"/>
    </row>
    <row r="298" spans="1:24" x14ac:dyDescent="0.35">
      <c r="A298" s="15" t="s">
        <v>1907</v>
      </c>
      <c r="B298" s="15"/>
      <c r="C298" s="15" t="s">
        <v>924</v>
      </c>
      <c r="D298" s="15" t="s">
        <v>2307</v>
      </c>
      <c r="E298" s="15" t="s">
        <v>1133</v>
      </c>
      <c r="F298" s="15" t="s">
        <v>2308</v>
      </c>
      <c r="G298" s="15">
        <v>35000</v>
      </c>
      <c r="H298" s="15" t="s">
        <v>211</v>
      </c>
      <c r="I298" s="15" t="s">
        <v>2309</v>
      </c>
      <c r="J298" s="16" t="s">
        <v>2310</v>
      </c>
      <c r="K298" s="15" t="s">
        <v>2311</v>
      </c>
      <c r="L298" s="15" t="s">
        <v>2308</v>
      </c>
      <c r="M298" s="15" t="s">
        <v>273</v>
      </c>
      <c r="N298" s="15" t="s">
        <v>2309</v>
      </c>
      <c r="O298" s="16" t="s">
        <v>2310</v>
      </c>
      <c r="P298" s="15" t="s">
        <v>2311</v>
      </c>
      <c r="Q298" s="15" t="s">
        <v>2308</v>
      </c>
      <c r="R298" s="15" t="s">
        <v>2312</v>
      </c>
      <c r="S298" s="15" t="s">
        <v>273</v>
      </c>
      <c r="T298" s="15" t="s">
        <v>2309</v>
      </c>
      <c r="U298" s="15"/>
      <c r="V298" s="15"/>
      <c r="W298" s="15"/>
      <c r="X298" s="15"/>
    </row>
    <row r="299" spans="1:24" x14ac:dyDescent="0.35">
      <c r="A299" s="15" t="s">
        <v>1908</v>
      </c>
      <c r="B299" s="15"/>
      <c r="C299" s="15" t="s">
        <v>649</v>
      </c>
      <c r="D299" s="15" t="s">
        <v>2314</v>
      </c>
      <c r="E299" s="15" t="s">
        <v>2313</v>
      </c>
      <c r="F299" s="15" t="s">
        <v>2315</v>
      </c>
      <c r="G299" s="15">
        <v>35000</v>
      </c>
      <c r="H299" s="15" t="s">
        <v>211</v>
      </c>
      <c r="I299" s="15" t="s">
        <v>2316</v>
      </c>
      <c r="J299" s="16" t="s">
        <v>2317</v>
      </c>
      <c r="K299" s="15" t="s">
        <v>2318</v>
      </c>
      <c r="L299" s="15" t="s">
        <v>2315</v>
      </c>
      <c r="M299" s="15" t="s">
        <v>273</v>
      </c>
      <c r="N299" s="15" t="s">
        <v>2316</v>
      </c>
      <c r="O299" s="16" t="s">
        <v>2317</v>
      </c>
      <c r="P299" s="15" t="s">
        <v>2318</v>
      </c>
      <c r="Q299" s="15"/>
      <c r="R299" s="15" t="s">
        <v>383</v>
      </c>
      <c r="S299" s="15" t="s">
        <v>273</v>
      </c>
      <c r="T299" s="15" t="s">
        <v>2316</v>
      </c>
      <c r="U299" s="15"/>
      <c r="V299" s="15"/>
      <c r="W299" s="15"/>
      <c r="X299" s="15"/>
    </row>
    <row r="300" spans="1:24" x14ac:dyDescent="0.35">
      <c r="A300" s="15" t="s">
        <v>1909</v>
      </c>
      <c r="B300" s="15"/>
      <c r="C300" s="15" t="s">
        <v>924</v>
      </c>
      <c r="D300" s="15" t="s">
        <v>2319</v>
      </c>
      <c r="E300" s="15" t="s">
        <v>2320</v>
      </c>
      <c r="F300" s="15" t="s">
        <v>2321</v>
      </c>
      <c r="G300" s="15">
        <v>35440</v>
      </c>
      <c r="H300" s="15" t="s">
        <v>1103</v>
      </c>
      <c r="I300" s="15"/>
      <c r="J300" s="15"/>
      <c r="K300" s="15" t="s">
        <v>2322</v>
      </c>
      <c r="L300" s="15" t="s">
        <v>2321</v>
      </c>
      <c r="M300" s="15" t="s">
        <v>1061</v>
      </c>
      <c r="N300" s="15"/>
      <c r="O300" s="15"/>
      <c r="P300" s="15" t="s">
        <v>2322</v>
      </c>
      <c r="Q300" s="15" t="s">
        <v>2321</v>
      </c>
      <c r="R300" s="15" t="s">
        <v>383</v>
      </c>
      <c r="S300" s="15" t="s">
        <v>1061</v>
      </c>
      <c r="T300" s="15"/>
      <c r="U300" s="15"/>
      <c r="V300" s="15"/>
      <c r="W300" s="15"/>
      <c r="X300" s="15"/>
    </row>
    <row r="301" spans="1:24" x14ac:dyDescent="0.35">
      <c r="A301" s="15" t="s">
        <v>2206</v>
      </c>
      <c r="B301" s="15"/>
      <c r="C301" s="15" t="s">
        <v>924</v>
      </c>
      <c r="D301" s="15" t="s">
        <v>2323</v>
      </c>
      <c r="E301" s="15" t="s">
        <v>2324</v>
      </c>
      <c r="F301" s="15" t="s">
        <v>2325</v>
      </c>
      <c r="G301" s="15">
        <v>35440</v>
      </c>
      <c r="H301" s="15" t="s">
        <v>1103</v>
      </c>
      <c r="I301" s="15" t="s">
        <v>2326</v>
      </c>
      <c r="J301" s="16" t="s">
        <v>2327</v>
      </c>
      <c r="K301" s="15" t="s">
        <v>2328</v>
      </c>
      <c r="L301" s="15" t="s">
        <v>2325</v>
      </c>
      <c r="M301" s="15" t="s">
        <v>1061</v>
      </c>
      <c r="N301" s="15" t="s">
        <v>2326</v>
      </c>
      <c r="O301" s="16" t="s">
        <v>2327</v>
      </c>
      <c r="P301" s="15" t="s">
        <v>2328</v>
      </c>
      <c r="Q301" s="15" t="s">
        <v>2325</v>
      </c>
      <c r="R301" s="15" t="s">
        <v>383</v>
      </c>
      <c r="S301" s="15" t="s">
        <v>1061</v>
      </c>
      <c r="T301" s="15" t="s">
        <v>2326</v>
      </c>
      <c r="U301" s="15"/>
      <c r="V301" s="15"/>
      <c r="W301" s="15"/>
      <c r="X301" s="15"/>
    </row>
    <row r="302" spans="1:24" x14ac:dyDescent="0.35">
      <c r="A302" s="15" t="s">
        <v>2207</v>
      </c>
      <c r="B302" s="15"/>
      <c r="C302" s="15" t="s">
        <v>281</v>
      </c>
      <c r="D302" s="15" t="s">
        <v>2329</v>
      </c>
      <c r="E302" s="15" t="s">
        <v>847</v>
      </c>
      <c r="F302" s="15" t="s">
        <v>2330</v>
      </c>
      <c r="G302" s="15">
        <v>35000</v>
      </c>
      <c r="H302" s="15" t="s">
        <v>211</v>
      </c>
      <c r="I302" s="15" t="s">
        <v>2331</v>
      </c>
      <c r="J302" s="16" t="s">
        <v>2332</v>
      </c>
      <c r="K302" s="15" t="s">
        <v>852</v>
      </c>
      <c r="L302" s="15" t="s">
        <v>2330</v>
      </c>
      <c r="M302" s="15" t="s">
        <v>273</v>
      </c>
      <c r="N302" s="15" t="s">
        <v>2331</v>
      </c>
      <c r="O302" s="16" t="s">
        <v>2332</v>
      </c>
      <c r="P302" s="15" t="s">
        <v>852</v>
      </c>
      <c r="Q302" s="15" t="s">
        <v>2330</v>
      </c>
      <c r="R302" s="15" t="s">
        <v>2333</v>
      </c>
      <c r="S302" s="15" t="s">
        <v>273</v>
      </c>
      <c r="T302" s="15" t="s">
        <v>2331</v>
      </c>
      <c r="U302" s="15"/>
      <c r="V302" s="15"/>
      <c r="W302" s="15"/>
      <c r="X302" s="15"/>
    </row>
    <row r="303" spans="1:24" x14ac:dyDescent="0.35">
      <c r="A303" s="15" t="s">
        <v>2208</v>
      </c>
      <c r="B303" s="15"/>
      <c r="C303" s="15" t="s">
        <v>12</v>
      </c>
      <c r="D303" s="15"/>
      <c r="E303" s="15" t="s">
        <v>2334</v>
      </c>
      <c r="F303" s="15" t="s">
        <v>2335</v>
      </c>
      <c r="G303" s="15">
        <v>35630</v>
      </c>
      <c r="H303" s="15" t="s">
        <v>328</v>
      </c>
      <c r="I303" s="15" t="s">
        <v>2336</v>
      </c>
      <c r="J303" s="16" t="s">
        <v>2337</v>
      </c>
      <c r="K303" s="15" t="s">
        <v>2338</v>
      </c>
      <c r="L303" s="15" t="s">
        <v>2335</v>
      </c>
      <c r="M303" s="15" t="s">
        <v>331</v>
      </c>
      <c r="N303" s="15" t="s">
        <v>2336</v>
      </c>
      <c r="O303" s="16" t="s">
        <v>2337</v>
      </c>
      <c r="P303" s="15" t="s">
        <v>2338</v>
      </c>
      <c r="Q303" s="15" t="s">
        <v>2335</v>
      </c>
      <c r="R303" s="15" t="s">
        <v>1335</v>
      </c>
      <c r="S303" s="15" t="s">
        <v>331</v>
      </c>
      <c r="T303" s="15" t="s">
        <v>2336</v>
      </c>
      <c r="U303" s="15"/>
      <c r="V303" s="15"/>
      <c r="W303" s="15"/>
      <c r="X303" s="15"/>
    </row>
    <row r="304" spans="1:24" x14ac:dyDescent="0.35">
      <c r="A304" s="15" t="s">
        <v>2209</v>
      </c>
      <c r="B304" s="15"/>
      <c r="C304" s="15" t="s">
        <v>281</v>
      </c>
      <c r="D304" s="15" t="s">
        <v>2339</v>
      </c>
      <c r="E304" s="15" t="s">
        <v>2340</v>
      </c>
      <c r="F304" s="15" t="s">
        <v>2341</v>
      </c>
      <c r="G304" s="15">
        <v>35410</v>
      </c>
      <c r="H304" s="15" t="s">
        <v>1452</v>
      </c>
      <c r="I304" s="15" t="s">
        <v>2342</v>
      </c>
      <c r="J304" s="15"/>
      <c r="K304" s="15" t="s">
        <v>2343</v>
      </c>
      <c r="L304" s="15" t="s">
        <v>2341</v>
      </c>
      <c r="M304" s="15" t="s">
        <v>1454</v>
      </c>
      <c r="N304" s="15" t="s">
        <v>2342</v>
      </c>
      <c r="O304" s="15"/>
      <c r="P304" s="15" t="s">
        <v>2343</v>
      </c>
      <c r="Q304" s="15" t="s">
        <v>2341</v>
      </c>
      <c r="R304" s="15" t="s">
        <v>383</v>
      </c>
      <c r="S304" s="15" t="s">
        <v>1454</v>
      </c>
      <c r="T304" s="15" t="s">
        <v>2342</v>
      </c>
      <c r="U304" s="15"/>
      <c r="V304" s="15"/>
      <c r="W304" s="15"/>
      <c r="X304" s="15"/>
    </row>
    <row r="305" spans="1:24" x14ac:dyDescent="0.35">
      <c r="A305" s="15" t="s">
        <v>2210</v>
      </c>
      <c r="B305" s="15"/>
      <c r="C305" s="15" t="s">
        <v>12</v>
      </c>
      <c r="D305" s="15"/>
      <c r="E305" s="15" t="s">
        <v>1679</v>
      </c>
      <c r="F305" s="15" t="s">
        <v>2344</v>
      </c>
      <c r="G305" s="15">
        <v>35630</v>
      </c>
      <c r="H305" s="15" t="s">
        <v>1653</v>
      </c>
      <c r="I305" s="15" t="s">
        <v>2346</v>
      </c>
      <c r="J305" s="15"/>
      <c r="K305" s="15" t="s">
        <v>2345</v>
      </c>
      <c r="L305" s="15" t="s">
        <v>2344</v>
      </c>
      <c r="M305" s="15" t="s">
        <v>1654</v>
      </c>
      <c r="N305" s="15" t="s">
        <v>2346</v>
      </c>
      <c r="O305" s="15"/>
      <c r="P305" s="15" t="s">
        <v>2345</v>
      </c>
      <c r="Q305" s="15" t="s">
        <v>2344</v>
      </c>
      <c r="R305" s="15" t="s">
        <v>383</v>
      </c>
      <c r="S305" s="15" t="s">
        <v>1654</v>
      </c>
      <c r="T305" s="15" t="s">
        <v>2346</v>
      </c>
      <c r="U305" s="15"/>
      <c r="V305" s="15"/>
      <c r="W305" s="15"/>
      <c r="X305" s="15"/>
    </row>
    <row r="306" spans="1:24" x14ac:dyDescent="0.35">
      <c r="A306" s="15" t="s">
        <v>2211</v>
      </c>
      <c r="B306" s="15"/>
      <c r="C306" s="15" t="s">
        <v>924</v>
      </c>
      <c r="D306" s="15" t="s">
        <v>2348</v>
      </c>
      <c r="E306" s="15" t="s">
        <v>2347</v>
      </c>
      <c r="F306" s="15" t="s">
        <v>2349</v>
      </c>
      <c r="G306" s="15">
        <v>35136</v>
      </c>
      <c r="H306" s="15" t="s">
        <v>2350</v>
      </c>
      <c r="I306" s="15" t="s">
        <v>2351</v>
      </c>
      <c r="J306" s="16" t="s">
        <v>2352</v>
      </c>
      <c r="K306" s="15" t="s">
        <v>2353</v>
      </c>
      <c r="L306" s="15" t="s">
        <v>2349</v>
      </c>
      <c r="M306" s="15" t="s">
        <v>2354</v>
      </c>
      <c r="N306" s="15" t="s">
        <v>2351</v>
      </c>
      <c r="O306" s="16" t="s">
        <v>2352</v>
      </c>
      <c r="P306" s="15" t="s">
        <v>2353</v>
      </c>
      <c r="Q306" s="15" t="s">
        <v>2349</v>
      </c>
      <c r="R306" s="15" t="s">
        <v>383</v>
      </c>
      <c r="S306" s="15" t="s">
        <v>2354</v>
      </c>
      <c r="T306" s="15" t="s">
        <v>2351</v>
      </c>
      <c r="U306" s="15"/>
      <c r="V306" s="15"/>
      <c r="W306" s="15"/>
      <c r="X306" s="15"/>
    </row>
    <row r="307" spans="1:24" x14ac:dyDescent="0.35">
      <c r="A307" s="15" t="s">
        <v>2212</v>
      </c>
      <c r="B307" s="15"/>
      <c r="C307" s="15" t="s">
        <v>924</v>
      </c>
      <c r="D307" s="15" t="s">
        <v>2357</v>
      </c>
      <c r="E307" s="15" t="s">
        <v>2355</v>
      </c>
      <c r="F307" s="15" t="s">
        <v>2356</v>
      </c>
      <c r="G307" s="15">
        <v>35270</v>
      </c>
      <c r="H307" s="15" t="s">
        <v>929</v>
      </c>
      <c r="I307" s="15" t="s">
        <v>2358</v>
      </c>
      <c r="J307" s="16" t="s">
        <v>2359</v>
      </c>
      <c r="K307" s="15" t="s">
        <v>2360</v>
      </c>
      <c r="L307" s="15" t="s">
        <v>2356</v>
      </c>
      <c r="M307" s="15" t="s">
        <v>931</v>
      </c>
      <c r="N307" s="15" t="s">
        <v>2358</v>
      </c>
      <c r="O307" s="16" t="s">
        <v>2359</v>
      </c>
      <c r="P307" s="15" t="s">
        <v>2360</v>
      </c>
      <c r="Q307" s="15" t="s">
        <v>2356</v>
      </c>
      <c r="R307" s="15" t="s">
        <v>383</v>
      </c>
      <c r="S307" s="15" t="s">
        <v>931</v>
      </c>
      <c r="T307" s="15" t="s">
        <v>2358</v>
      </c>
      <c r="U307" s="15"/>
      <c r="V307" s="15"/>
      <c r="W307" s="15"/>
      <c r="X307" s="15"/>
    </row>
    <row r="308" spans="1:24" x14ac:dyDescent="0.35">
      <c r="A308" s="15" t="s">
        <v>2213</v>
      </c>
      <c r="B308" s="15" t="s">
        <v>296</v>
      </c>
      <c r="C308" s="15" t="s">
        <v>12</v>
      </c>
      <c r="D308" s="15" t="s">
        <v>390</v>
      </c>
      <c r="E308" s="15" t="s">
        <v>488</v>
      </c>
      <c r="F308" s="15" t="s">
        <v>299</v>
      </c>
      <c r="G308" s="15">
        <v>35000</v>
      </c>
      <c r="H308" s="15" t="s">
        <v>211</v>
      </c>
      <c r="I308" s="15" t="s">
        <v>300</v>
      </c>
      <c r="J308" s="16" t="s">
        <v>301</v>
      </c>
      <c r="K308" s="15" t="s">
        <v>2361</v>
      </c>
      <c r="L308" s="15" t="s">
        <v>2362</v>
      </c>
      <c r="M308" s="15" t="s">
        <v>2363</v>
      </c>
      <c r="N308" s="15"/>
      <c r="O308" s="15"/>
      <c r="P308" s="15" t="s">
        <v>2364</v>
      </c>
      <c r="Q308" s="15" t="s">
        <v>2365</v>
      </c>
      <c r="R308" s="15" t="s">
        <v>2366</v>
      </c>
      <c r="S308" s="15" t="s">
        <v>273</v>
      </c>
      <c r="T308" s="15" t="s">
        <v>2367</v>
      </c>
      <c r="U308" s="15"/>
      <c r="V308" s="15"/>
      <c r="W308" s="15"/>
      <c r="X308" s="15"/>
    </row>
    <row r="309" spans="1:24" x14ac:dyDescent="0.35">
      <c r="A309" s="15" t="s">
        <v>2214</v>
      </c>
      <c r="B309" s="15"/>
      <c r="C309" s="15" t="s">
        <v>924</v>
      </c>
      <c r="D309" s="15" t="s">
        <v>2369</v>
      </c>
      <c r="E309" s="15" t="s">
        <v>2368</v>
      </c>
      <c r="F309" s="15" t="s">
        <v>2370</v>
      </c>
      <c r="G309" s="15">
        <v>35000</v>
      </c>
      <c r="H309" s="15" t="s">
        <v>211</v>
      </c>
      <c r="I309" s="15" t="s">
        <v>2371</v>
      </c>
      <c r="J309" s="16" t="s">
        <v>2372</v>
      </c>
      <c r="K309" s="15" t="s">
        <v>2373</v>
      </c>
      <c r="L309" s="15" t="s">
        <v>2370</v>
      </c>
      <c r="M309" s="15" t="s">
        <v>273</v>
      </c>
      <c r="N309" s="15" t="s">
        <v>2371</v>
      </c>
      <c r="O309" s="16" t="s">
        <v>2372</v>
      </c>
      <c r="P309" s="15" t="s">
        <v>2373</v>
      </c>
      <c r="Q309" s="15" t="s">
        <v>2370</v>
      </c>
      <c r="R309" s="15" t="s">
        <v>383</v>
      </c>
      <c r="S309" s="15" t="s">
        <v>273</v>
      </c>
      <c r="T309" s="15" t="s">
        <v>2371</v>
      </c>
      <c r="U309" s="15"/>
      <c r="V309" s="15"/>
      <c r="W309" s="15"/>
      <c r="X309" s="15"/>
    </row>
    <row r="310" spans="1:24" x14ac:dyDescent="0.35">
      <c r="A310" s="15" t="s">
        <v>2215</v>
      </c>
      <c r="B310" s="15"/>
      <c r="C310" s="15" t="s">
        <v>924</v>
      </c>
      <c r="D310" s="15" t="s">
        <v>1450</v>
      </c>
      <c r="E310" s="15" t="s">
        <v>2374</v>
      </c>
      <c r="F310" s="15" t="s">
        <v>2375</v>
      </c>
      <c r="G310" s="15">
        <v>35000</v>
      </c>
      <c r="H310" s="15" t="s">
        <v>211</v>
      </c>
      <c r="I310" s="15" t="s">
        <v>2376</v>
      </c>
      <c r="J310" s="16" t="s">
        <v>2377</v>
      </c>
      <c r="K310" s="15" t="s">
        <v>2378</v>
      </c>
      <c r="L310" s="15" t="s">
        <v>2375</v>
      </c>
      <c r="M310" s="15" t="s">
        <v>273</v>
      </c>
      <c r="N310" s="15" t="s">
        <v>2376</v>
      </c>
      <c r="O310" s="16" t="s">
        <v>2377</v>
      </c>
      <c r="P310" s="15" t="s">
        <v>2378</v>
      </c>
      <c r="Q310" s="15" t="s">
        <v>2375</v>
      </c>
      <c r="R310" s="15" t="s">
        <v>2379</v>
      </c>
      <c r="S310" s="15" t="s">
        <v>273</v>
      </c>
      <c r="T310" s="15" t="s">
        <v>2376</v>
      </c>
      <c r="U310" s="15"/>
      <c r="V310" s="15"/>
      <c r="W310" s="15"/>
      <c r="X310" s="15"/>
    </row>
    <row r="311" spans="1:24" x14ac:dyDescent="0.35">
      <c r="A311" s="15" t="s">
        <v>2216</v>
      </c>
      <c r="B311" s="15"/>
      <c r="C311" s="15" t="s">
        <v>12</v>
      </c>
      <c r="D311" s="15" t="s">
        <v>2380</v>
      </c>
      <c r="E311" s="15" t="s">
        <v>1838</v>
      </c>
      <c r="F311" s="15" t="s">
        <v>2385</v>
      </c>
      <c r="G311" s="15">
        <v>35120</v>
      </c>
      <c r="H311" s="15" t="s">
        <v>2381</v>
      </c>
      <c r="I311" s="15" t="s">
        <v>2382</v>
      </c>
      <c r="J311" s="16" t="s">
        <v>2383</v>
      </c>
      <c r="K311" s="15" t="s">
        <v>2384</v>
      </c>
      <c r="L311" s="15" t="s">
        <v>2385</v>
      </c>
      <c r="M311" s="15" t="s">
        <v>2386</v>
      </c>
      <c r="N311" s="15" t="s">
        <v>2382</v>
      </c>
      <c r="O311" s="16" t="s">
        <v>2383</v>
      </c>
      <c r="P311" s="15" t="s">
        <v>2384</v>
      </c>
      <c r="Q311" s="15" t="s">
        <v>2385</v>
      </c>
      <c r="R311" s="15" t="s">
        <v>383</v>
      </c>
      <c r="S311" s="15" t="s">
        <v>2386</v>
      </c>
      <c r="T311" s="15" t="s">
        <v>2382</v>
      </c>
      <c r="U311" s="15"/>
      <c r="V311" s="15"/>
      <c r="W311" s="15"/>
      <c r="X311" s="15"/>
    </row>
    <row r="312" spans="1:24" x14ac:dyDescent="0.35">
      <c r="A312" s="15" t="s">
        <v>2217</v>
      </c>
      <c r="B312" s="15"/>
      <c r="C312" s="15" t="s">
        <v>281</v>
      </c>
      <c r="D312" s="15"/>
      <c r="E312" s="15" t="s">
        <v>2387</v>
      </c>
      <c r="F312" s="15" t="s">
        <v>2388</v>
      </c>
      <c r="G312" s="15">
        <v>56000</v>
      </c>
      <c r="H312" s="15" t="s">
        <v>870</v>
      </c>
      <c r="I312" s="15" t="s">
        <v>2389</v>
      </c>
      <c r="J312" s="16" t="s">
        <v>2390</v>
      </c>
      <c r="K312" s="15" t="s">
        <v>2391</v>
      </c>
      <c r="L312" s="15" t="s">
        <v>2388</v>
      </c>
      <c r="M312" s="15" t="s">
        <v>874</v>
      </c>
      <c r="N312" s="15" t="s">
        <v>2389</v>
      </c>
      <c r="O312" s="16" t="s">
        <v>2390</v>
      </c>
      <c r="P312" s="15" t="s">
        <v>544</v>
      </c>
      <c r="Q312" s="15" t="s">
        <v>1820</v>
      </c>
      <c r="R312" s="15" t="s">
        <v>1821</v>
      </c>
      <c r="S312" s="15" t="s">
        <v>273</v>
      </c>
      <c r="T312" s="15" t="s">
        <v>2389</v>
      </c>
      <c r="U312" s="15"/>
      <c r="V312" s="15"/>
      <c r="W312" s="15"/>
      <c r="X312" s="15"/>
    </row>
    <row r="313" spans="1:24" x14ac:dyDescent="0.35">
      <c r="A313" s="15" t="s">
        <v>2218</v>
      </c>
      <c r="B313" s="15"/>
      <c r="C313" s="15" t="s">
        <v>12</v>
      </c>
      <c r="D313" s="15" t="s">
        <v>2392</v>
      </c>
      <c r="E313" s="15" t="s">
        <v>2393</v>
      </c>
      <c r="F313" s="15" t="s">
        <v>2394</v>
      </c>
      <c r="G313" s="15">
        <v>35800</v>
      </c>
      <c r="H313" s="15" t="s">
        <v>283</v>
      </c>
      <c r="I313" s="15" t="s">
        <v>2395</v>
      </c>
      <c r="J313" s="16" t="s">
        <v>2396</v>
      </c>
      <c r="K313" s="15" t="s">
        <v>2397</v>
      </c>
      <c r="L313" s="15" t="s">
        <v>2394</v>
      </c>
      <c r="M313" s="15" t="s">
        <v>287</v>
      </c>
      <c r="N313" s="15" t="s">
        <v>2395</v>
      </c>
      <c r="O313" s="16" t="s">
        <v>2396</v>
      </c>
      <c r="P313" s="15" t="s">
        <v>2397</v>
      </c>
      <c r="Q313" s="15" t="s">
        <v>2394</v>
      </c>
      <c r="R313" s="15" t="s">
        <v>383</v>
      </c>
      <c r="S313" s="15" t="s">
        <v>287</v>
      </c>
      <c r="T313" s="15" t="s">
        <v>2395</v>
      </c>
      <c r="U313" s="15"/>
      <c r="V313" s="15"/>
      <c r="W313" s="15"/>
      <c r="X313" s="15"/>
    </row>
    <row r="314" spans="1:24" x14ac:dyDescent="0.35">
      <c r="A314" s="15" t="s">
        <v>2219</v>
      </c>
      <c r="B314" s="15"/>
      <c r="C314" s="15" t="s">
        <v>11</v>
      </c>
      <c r="D314" s="15" t="s">
        <v>2398</v>
      </c>
      <c r="E314" s="15" t="s">
        <v>2399</v>
      </c>
      <c r="F314" s="15" t="s">
        <v>2400</v>
      </c>
      <c r="G314" s="15">
        <v>35000</v>
      </c>
      <c r="H314" s="15" t="s">
        <v>211</v>
      </c>
      <c r="I314" s="15" t="s">
        <v>2401</v>
      </c>
      <c r="J314" s="16" t="s">
        <v>2402</v>
      </c>
      <c r="K314" s="15" t="s">
        <v>2403</v>
      </c>
      <c r="L314" s="15" t="s">
        <v>2400</v>
      </c>
      <c r="M314" s="15" t="s">
        <v>273</v>
      </c>
      <c r="N314" s="15" t="s">
        <v>2401</v>
      </c>
      <c r="O314" s="16" t="s">
        <v>2402</v>
      </c>
      <c r="P314" s="15" t="s">
        <v>2403</v>
      </c>
      <c r="Q314" s="15" t="s">
        <v>2400</v>
      </c>
      <c r="R314" s="15" t="s">
        <v>2404</v>
      </c>
      <c r="S314" s="15" t="s">
        <v>273</v>
      </c>
      <c r="T314" s="15" t="s">
        <v>2401</v>
      </c>
      <c r="U314" s="15"/>
      <c r="V314" s="15"/>
      <c r="W314" s="15"/>
      <c r="X314" s="15"/>
    </row>
    <row r="315" spans="1:24" x14ac:dyDescent="0.35">
      <c r="A315" s="15" t="s">
        <v>2220</v>
      </c>
      <c r="B315" s="15"/>
      <c r="C315" s="15" t="s">
        <v>12</v>
      </c>
      <c r="D315" s="15" t="s">
        <v>2405</v>
      </c>
      <c r="E315" s="15" t="s">
        <v>2406</v>
      </c>
      <c r="F315" s="15" t="s">
        <v>2407</v>
      </c>
      <c r="G315" s="15">
        <v>35190</v>
      </c>
      <c r="H315" s="15" t="s">
        <v>1751</v>
      </c>
      <c r="I315" s="15" t="s">
        <v>2408</v>
      </c>
      <c r="J315" s="16" t="s">
        <v>2409</v>
      </c>
      <c r="K315" s="15" t="s">
        <v>2410</v>
      </c>
      <c r="L315" s="15" t="s">
        <v>2407</v>
      </c>
      <c r="M315" s="15" t="s">
        <v>1755</v>
      </c>
      <c r="N315" s="15" t="s">
        <v>2408</v>
      </c>
      <c r="O315" s="16" t="s">
        <v>2409</v>
      </c>
      <c r="P315" s="15" t="s">
        <v>2410</v>
      </c>
      <c r="Q315" s="15" t="s">
        <v>2407</v>
      </c>
      <c r="R315" s="15" t="s">
        <v>383</v>
      </c>
      <c r="S315" s="15" t="s">
        <v>1755</v>
      </c>
      <c r="T315" s="15" t="s">
        <v>2408</v>
      </c>
      <c r="U315" s="15"/>
      <c r="V315" s="15"/>
      <c r="W315" s="15"/>
      <c r="X315" s="15"/>
    </row>
    <row r="316" spans="1:24" x14ac:dyDescent="0.35">
      <c r="A316" s="15" t="s">
        <v>2221</v>
      </c>
      <c r="B316" s="15"/>
      <c r="C316" s="15" t="s">
        <v>924</v>
      </c>
      <c r="D316" s="15" t="s">
        <v>2277</v>
      </c>
      <c r="E316" s="15" t="s">
        <v>2415</v>
      </c>
      <c r="F316" s="15" t="s">
        <v>2411</v>
      </c>
      <c r="G316" s="15">
        <v>35230</v>
      </c>
      <c r="H316" s="15" t="s">
        <v>1798</v>
      </c>
      <c r="I316" s="15" t="s">
        <v>2412</v>
      </c>
      <c r="J316" s="16" t="s">
        <v>2413</v>
      </c>
      <c r="K316" s="15" t="s">
        <v>2414</v>
      </c>
      <c r="L316" s="15" t="s">
        <v>2411</v>
      </c>
      <c r="M316" s="15" t="s">
        <v>1802</v>
      </c>
      <c r="N316" s="15" t="s">
        <v>2412</v>
      </c>
      <c r="O316" s="16" t="s">
        <v>2413</v>
      </c>
      <c r="P316" s="15" t="s">
        <v>2414</v>
      </c>
      <c r="Q316" s="15" t="s">
        <v>2411</v>
      </c>
      <c r="R316" s="15" t="s">
        <v>383</v>
      </c>
      <c r="S316" s="15" t="s">
        <v>1802</v>
      </c>
      <c r="T316" s="15" t="s">
        <v>2412</v>
      </c>
      <c r="U316" s="15"/>
      <c r="V316" s="15"/>
      <c r="W316" s="15"/>
      <c r="X316" s="15"/>
    </row>
    <row r="317" spans="1:24" x14ac:dyDescent="0.35">
      <c r="A317" s="15" t="s">
        <v>2222</v>
      </c>
      <c r="B317" s="15" t="s">
        <v>209</v>
      </c>
      <c r="C317" s="15" t="s">
        <v>11</v>
      </c>
      <c r="D317" s="15" t="s">
        <v>447</v>
      </c>
      <c r="E317" s="15" t="s">
        <v>446</v>
      </c>
      <c r="F317" s="15" t="s">
        <v>210</v>
      </c>
      <c r="G317" s="15">
        <v>35000</v>
      </c>
      <c r="H317" s="15" t="s">
        <v>211</v>
      </c>
      <c r="I317" s="15" t="s">
        <v>448</v>
      </c>
      <c r="J317" s="16" t="s">
        <v>449</v>
      </c>
      <c r="K317" s="15" t="s">
        <v>2416</v>
      </c>
      <c r="L317" s="15" t="s">
        <v>2417</v>
      </c>
      <c r="M317" s="15" t="s">
        <v>2418</v>
      </c>
      <c r="N317" s="15"/>
      <c r="O317" s="15"/>
      <c r="P317" s="15" t="s">
        <v>2419</v>
      </c>
      <c r="Q317" s="15" t="s">
        <v>2420</v>
      </c>
      <c r="R317" s="15" t="s">
        <v>2421</v>
      </c>
      <c r="S317" s="15" t="s">
        <v>273</v>
      </c>
      <c r="T317" s="15" t="s">
        <v>2422</v>
      </c>
      <c r="U317" s="15"/>
      <c r="V317" s="15"/>
      <c r="W317" s="15"/>
      <c r="X317" s="15"/>
    </row>
    <row r="318" spans="1:24" x14ac:dyDescent="0.35">
      <c r="A318" s="15" t="s">
        <v>2223</v>
      </c>
      <c r="B318" s="15"/>
      <c r="C318" s="15" t="s">
        <v>924</v>
      </c>
      <c r="D318" s="15" t="s">
        <v>2423</v>
      </c>
      <c r="E318" s="15" t="s">
        <v>2424</v>
      </c>
      <c r="F318" s="15" t="s">
        <v>2425</v>
      </c>
      <c r="G318" s="15">
        <v>35190</v>
      </c>
      <c r="H318" s="15" t="s">
        <v>1751</v>
      </c>
      <c r="I318" s="15" t="s">
        <v>2426</v>
      </c>
      <c r="J318" s="16" t="s">
        <v>2427</v>
      </c>
      <c r="K318" s="15" t="s">
        <v>2428</v>
      </c>
      <c r="L318" s="15" t="s">
        <v>2425</v>
      </c>
      <c r="M318" s="15" t="s">
        <v>1755</v>
      </c>
      <c r="N318" s="15" t="s">
        <v>2426</v>
      </c>
      <c r="O318" s="16" t="s">
        <v>2427</v>
      </c>
      <c r="P318" s="15" t="s">
        <v>2428</v>
      </c>
      <c r="Q318" s="15" t="s">
        <v>2425</v>
      </c>
      <c r="R318" s="15" t="s">
        <v>383</v>
      </c>
      <c r="S318" s="15" t="s">
        <v>1755</v>
      </c>
      <c r="T318" s="15" t="s">
        <v>2426</v>
      </c>
      <c r="U318" s="15"/>
      <c r="V318" s="15"/>
      <c r="W318" s="15"/>
      <c r="X318" s="15"/>
    </row>
    <row r="319" spans="1:24" x14ac:dyDescent="0.35">
      <c r="A319" s="15" t="s">
        <v>2224</v>
      </c>
      <c r="B319" s="15"/>
      <c r="C319" s="15" t="s">
        <v>924</v>
      </c>
      <c r="D319" s="15"/>
      <c r="E319" s="15" t="s">
        <v>1396</v>
      </c>
      <c r="F319" s="15" t="s">
        <v>2429</v>
      </c>
      <c r="G319" s="15">
        <v>35630</v>
      </c>
      <c r="H319" s="15" t="s">
        <v>328</v>
      </c>
      <c r="I319" s="15" t="s">
        <v>2430</v>
      </c>
      <c r="J319" s="16" t="s">
        <v>2431</v>
      </c>
      <c r="K319" s="15" t="s">
        <v>2432</v>
      </c>
      <c r="L319" s="15" t="s">
        <v>2429</v>
      </c>
      <c r="M319" s="15" t="s">
        <v>331</v>
      </c>
      <c r="N319" s="15" t="s">
        <v>2430</v>
      </c>
      <c r="O319" s="16" t="s">
        <v>2431</v>
      </c>
      <c r="P319" s="15"/>
      <c r="Q319" s="15" t="s">
        <v>2429</v>
      </c>
      <c r="R319" s="15" t="s">
        <v>383</v>
      </c>
      <c r="S319" s="15" t="s">
        <v>331</v>
      </c>
      <c r="T319" s="15" t="s">
        <v>2430</v>
      </c>
      <c r="U319" s="15"/>
      <c r="V319" s="15"/>
      <c r="W319" s="15"/>
      <c r="X319" s="15"/>
    </row>
    <row r="320" spans="1:24" x14ac:dyDescent="0.35">
      <c r="A320" s="15" t="s">
        <v>2225</v>
      </c>
      <c r="B320" s="15"/>
      <c r="C320" s="15" t="s">
        <v>924</v>
      </c>
      <c r="D320" s="15" t="s">
        <v>2433</v>
      </c>
      <c r="E320" s="15" t="s">
        <v>1734</v>
      </c>
      <c r="F320" s="15" t="s">
        <v>2437</v>
      </c>
      <c r="G320" s="15">
        <v>35310</v>
      </c>
      <c r="H320" s="15" t="s">
        <v>739</v>
      </c>
      <c r="I320" s="15" t="s">
        <v>2434</v>
      </c>
      <c r="J320" s="16" t="s">
        <v>2435</v>
      </c>
      <c r="K320" s="15" t="s">
        <v>2436</v>
      </c>
      <c r="L320" s="15" t="s">
        <v>2437</v>
      </c>
      <c r="M320" s="15" t="s">
        <v>1069</v>
      </c>
      <c r="N320" s="15" t="s">
        <v>2434</v>
      </c>
      <c r="O320" s="16" t="s">
        <v>2435</v>
      </c>
      <c r="P320" s="15" t="s">
        <v>2436</v>
      </c>
      <c r="Q320" s="15" t="s">
        <v>2437</v>
      </c>
      <c r="R320" s="15" t="s">
        <v>383</v>
      </c>
      <c r="S320" s="15" t="s">
        <v>1069</v>
      </c>
      <c r="T320" s="15" t="s">
        <v>2434</v>
      </c>
      <c r="U320" s="15"/>
      <c r="V320" s="15"/>
      <c r="W320" s="15"/>
      <c r="X320" s="15"/>
    </row>
    <row r="321" spans="1:24" x14ac:dyDescent="0.35">
      <c r="A321" s="15" t="s">
        <v>2226</v>
      </c>
      <c r="B321" s="15"/>
      <c r="C321" s="15" t="s">
        <v>12</v>
      </c>
      <c r="D321" s="15"/>
      <c r="E321" s="15" t="s">
        <v>2438</v>
      </c>
      <c r="F321" s="15" t="s">
        <v>2439</v>
      </c>
      <c r="G321" s="15">
        <v>35190</v>
      </c>
      <c r="H321" s="15" t="s">
        <v>1023</v>
      </c>
      <c r="I321" s="15" t="s">
        <v>2440</v>
      </c>
      <c r="J321" s="15"/>
      <c r="K321" s="15" t="s">
        <v>2441</v>
      </c>
      <c r="L321" s="15" t="s">
        <v>2439</v>
      </c>
      <c r="M321" s="15" t="s">
        <v>409</v>
      </c>
      <c r="N321" s="15" t="s">
        <v>2440</v>
      </c>
      <c r="O321" s="15"/>
      <c r="P321" s="15" t="s">
        <v>2441</v>
      </c>
      <c r="Q321" s="15" t="s">
        <v>2439</v>
      </c>
      <c r="R321" s="15" t="s">
        <v>383</v>
      </c>
      <c r="S321" s="15" t="s">
        <v>409</v>
      </c>
      <c r="T321" s="15" t="s">
        <v>2440</v>
      </c>
      <c r="U321" s="15"/>
      <c r="V321" s="15"/>
      <c r="W321" s="15"/>
      <c r="X321" s="15"/>
    </row>
    <row r="322" spans="1:24" x14ac:dyDescent="0.35">
      <c r="A322" s="15" t="s">
        <v>2227</v>
      </c>
      <c r="B322" s="15" t="s">
        <v>1658</v>
      </c>
      <c r="C322" s="15" t="s">
        <v>12</v>
      </c>
      <c r="D322" s="15" t="s">
        <v>1671</v>
      </c>
      <c r="E322" s="15" t="s">
        <v>1672</v>
      </c>
      <c r="F322" s="15" t="s">
        <v>360</v>
      </c>
      <c r="G322" s="15">
        <v>35000</v>
      </c>
      <c r="H322" s="15" t="s">
        <v>211</v>
      </c>
      <c r="I322" s="15" t="s">
        <v>1357</v>
      </c>
      <c r="J322" s="16" t="s">
        <v>1673</v>
      </c>
      <c r="K322" s="76">
        <v>20180511001559</v>
      </c>
      <c r="L322" s="15"/>
      <c r="M322" s="15"/>
      <c r="N322" s="15"/>
      <c r="O322" s="15"/>
      <c r="P322" s="15" t="s">
        <v>2442</v>
      </c>
      <c r="Q322" s="15" t="s">
        <v>2443</v>
      </c>
      <c r="R322" s="15" t="s">
        <v>2444</v>
      </c>
      <c r="S322" s="15" t="s">
        <v>273</v>
      </c>
      <c r="T322" s="15" t="s">
        <v>2445</v>
      </c>
      <c r="U322" s="15"/>
      <c r="V322" s="15"/>
      <c r="W322" s="15"/>
      <c r="X322" s="15"/>
    </row>
    <row r="323" spans="1:24" x14ac:dyDescent="0.35">
      <c r="A323" s="15" t="s">
        <v>2228</v>
      </c>
      <c r="B323" s="15" t="s">
        <v>209</v>
      </c>
      <c r="C323" s="15" t="s">
        <v>11</v>
      </c>
      <c r="D323" s="15" t="s">
        <v>447</v>
      </c>
      <c r="E323" s="15" t="s">
        <v>446</v>
      </c>
      <c r="F323" s="15" t="s">
        <v>210</v>
      </c>
      <c r="G323" s="15">
        <v>35000</v>
      </c>
      <c r="H323" s="15" t="s">
        <v>211</v>
      </c>
      <c r="I323" s="15" t="s">
        <v>448</v>
      </c>
      <c r="J323" s="16" t="s">
        <v>449</v>
      </c>
      <c r="K323" s="15" t="s">
        <v>2446</v>
      </c>
      <c r="L323" s="15" t="s">
        <v>2447</v>
      </c>
      <c r="M323" s="15" t="s">
        <v>2448</v>
      </c>
      <c r="N323" s="15"/>
      <c r="O323" s="15"/>
      <c r="P323" s="15" t="s">
        <v>544</v>
      </c>
      <c r="Q323" s="15" t="s">
        <v>2449</v>
      </c>
      <c r="R323" s="15" t="s">
        <v>2450</v>
      </c>
      <c r="S323" s="15" t="s">
        <v>273</v>
      </c>
      <c r="T323" s="15"/>
      <c r="U323" s="15"/>
      <c r="V323" s="15"/>
      <c r="W323" s="15"/>
      <c r="X323" s="15"/>
    </row>
    <row r="324" spans="1:24" x14ac:dyDescent="0.35">
      <c r="A324" s="15" t="s">
        <v>2229</v>
      </c>
      <c r="B324" s="15"/>
      <c r="C324" s="15" t="s">
        <v>924</v>
      </c>
      <c r="D324" s="15"/>
      <c r="E324" s="15" t="s">
        <v>2451</v>
      </c>
      <c r="F324" s="15" t="s">
        <v>2453</v>
      </c>
      <c r="G324" s="15">
        <v>35190</v>
      </c>
      <c r="H324" s="15" t="s">
        <v>747</v>
      </c>
      <c r="I324" s="15" t="s">
        <v>2454</v>
      </c>
      <c r="J324" s="16" t="s">
        <v>2452</v>
      </c>
      <c r="K324" s="15" t="s">
        <v>2455</v>
      </c>
      <c r="L324" s="15" t="s">
        <v>2453</v>
      </c>
      <c r="M324" s="15" t="s">
        <v>749</v>
      </c>
      <c r="N324" s="15" t="s">
        <v>2454</v>
      </c>
      <c r="O324" s="16" t="s">
        <v>2452</v>
      </c>
      <c r="P324" s="15" t="s">
        <v>2455</v>
      </c>
      <c r="Q324" s="15" t="s">
        <v>2453</v>
      </c>
      <c r="R324" s="15" t="s">
        <v>383</v>
      </c>
      <c r="S324" s="15" t="s">
        <v>749</v>
      </c>
      <c r="T324" s="15" t="s">
        <v>2454</v>
      </c>
      <c r="U324" s="15"/>
      <c r="V324" s="15"/>
      <c r="W324" s="15"/>
      <c r="X324" s="15"/>
    </row>
    <row r="325" spans="1:24" x14ac:dyDescent="0.35">
      <c r="A325" s="15" t="s">
        <v>2230</v>
      </c>
      <c r="B325" s="15" t="s">
        <v>1658</v>
      </c>
      <c r="C325" s="15" t="s">
        <v>12</v>
      </c>
      <c r="D325" s="15" t="s">
        <v>1659</v>
      </c>
      <c r="E325" s="15" t="s">
        <v>1660</v>
      </c>
      <c r="F325" s="15" t="s">
        <v>1661</v>
      </c>
      <c r="G325" s="15">
        <v>35650</v>
      </c>
      <c r="H325" s="15" t="s">
        <v>1662</v>
      </c>
      <c r="I325" t="s">
        <v>1663</v>
      </c>
      <c r="J325" s="16" t="s">
        <v>1664</v>
      </c>
      <c r="K325" s="15" t="s">
        <v>2456</v>
      </c>
      <c r="L325" s="15" t="s">
        <v>2457</v>
      </c>
      <c r="M325" s="15" t="s">
        <v>2458</v>
      </c>
      <c r="N325" s="15"/>
      <c r="O325" s="15"/>
      <c r="P325" s="15" t="s">
        <v>2459</v>
      </c>
      <c r="Q325" t="s">
        <v>2460</v>
      </c>
      <c r="R325" s="15" t="s">
        <v>2461</v>
      </c>
      <c r="S325" s="15" t="s">
        <v>1670</v>
      </c>
      <c r="T325" s="15" t="s">
        <v>2462</v>
      </c>
      <c r="U325" s="15"/>
      <c r="V325" s="15"/>
      <c r="W325" s="15"/>
      <c r="X325" s="15"/>
    </row>
    <row r="326" spans="1:24" x14ac:dyDescent="0.35">
      <c r="A326" s="15" t="s">
        <v>2231</v>
      </c>
      <c r="B326" s="15"/>
      <c r="C326" s="15" t="s">
        <v>924</v>
      </c>
      <c r="D326" s="15"/>
      <c r="E326" s="15" t="s">
        <v>2463</v>
      </c>
      <c r="F326" s="15" t="s">
        <v>2464</v>
      </c>
      <c r="G326" s="15">
        <v>35230</v>
      </c>
      <c r="H326" s="15" t="s">
        <v>2465</v>
      </c>
      <c r="I326" s="15" t="s">
        <v>2466</v>
      </c>
      <c r="J326" s="16" t="s">
        <v>2467</v>
      </c>
      <c r="K326" s="15" t="s">
        <v>2468</v>
      </c>
      <c r="L326" s="15" t="s">
        <v>2464</v>
      </c>
      <c r="M326" s="15" t="s">
        <v>2469</v>
      </c>
      <c r="N326" s="15" t="s">
        <v>2466</v>
      </c>
      <c r="O326" s="16" t="s">
        <v>2467</v>
      </c>
      <c r="P326" s="15" t="s">
        <v>2468</v>
      </c>
      <c r="Q326" s="15" t="s">
        <v>2464</v>
      </c>
      <c r="R326" s="15" t="s">
        <v>383</v>
      </c>
      <c r="S326" s="15" t="s">
        <v>2469</v>
      </c>
      <c r="T326" s="15" t="s">
        <v>2466</v>
      </c>
      <c r="U326" s="15"/>
      <c r="V326" s="15"/>
      <c r="W326" s="15"/>
      <c r="X326" s="15"/>
    </row>
    <row r="327" spans="1:24" x14ac:dyDescent="0.35">
      <c r="A327" s="15" t="s">
        <v>2232</v>
      </c>
      <c r="B327" s="15" t="s">
        <v>2470</v>
      </c>
      <c r="C327" s="15" t="s">
        <v>281</v>
      </c>
      <c r="D327" s="15"/>
      <c r="E327" s="15" t="s">
        <v>2471</v>
      </c>
      <c r="F327" s="15" t="s">
        <v>2476</v>
      </c>
      <c r="G327" s="15">
        <v>35540</v>
      </c>
      <c r="H327" s="15" t="s">
        <v>1643</v>
      </c>
      <c r="I327" s="15" t="s">
        <v>2472</v>
      </c>
      <c r="J327" s="16" t="s">
        <v>2473</v>
      </c>
      <c r="K327" s="15" t="s">
        <v>2470</v>
      </c>
      <c r="L327" s="15" t="s">
        <v>2476</v>
      </c>
      <c r="M327" s="15" t="s">
        <v>1647</v>
      </c>
      <c r="N327" s="15" t="s">
        <v>2472</v>
      </c>
      <c r="O327" s="16" t="s">
        <v>2473</v>
      </c>
      <c r="P327" s="15" t="s">
        <v>2470</v>
      </c>
      <c r="Q327" s="15" t="s">
        <v>2474</v>
      </c>
      <c r="R327" s="15" t="s">
        <v>2475</v>
      </c>
      <c r="S327" s="15" t="s">
        <v>312</v>
      </c>
      <c r="T327" s="15" t="s">
        <v>2472</v>
      </c>
      <c r="U327" s="15"/>
      <c r="V327" s="15"/>
      <c r="W327" s="15"/>
      <c r="X327" s="15"/>
    </row>
    <row r="328" spans="1:24" x14ac:dyDescent="0.35">
      <c r="A328" s="15" t="s">
        <v>2233</v>
      </c>
      <c r="B328" s="15" t="s">
        <v>1658</v>
      </c>
      <c r="C328" s="15" t="s">
        <v>12</v>
      </c>
      <c r="D328" s="15" t="s">
        <v>1659</v>
      </c>
      <c r="E328" s="15" t="s">
        <v>1660</v>
      </c>
      <c r="F328" s="15" t="s">
        <v>1661</v>
      </c>
      <c r="G328" s="15">
        <v>35650</v>
      </c>
      <c r="H328" s="15" t="s">
        <v>1662</v>
      </c>
      <c r="I328" t="s">
        <v>1663</v>
      </c>
      <c r="J328" s="16" t="s">
        <v>1664</v>
      </c>
      <c r="K328" s="15" t="s">
        <v>2477</v>
      </c>
      <c r="L328" s="15" t="s">
        <v>2478</v>
      </c>
      <c r="M328" s="15" t="s">
        <v>1128</v>
      </c>
      <c r="N328" s="15"/>
      <c r="O328" s="15"/>
      <c r="P328" s="15" t="s">
        <v>2479</v>
      </c>
      <c r="Q328" s="15" t="s">
        <v>2480</v>
      </c>
      <c r="R328" s="15" t="s">
        <v>1764</v>
      </c>
      <c r="S328" s="15" t="s">
        <v>1670</v>
      </c>
      <c r="T328" s="15" t="s">
        <v>2481</v>
      </c>
      <c r="U328" s="15"/>
      <c r="V328" s="15"/>
      <c r="W328" s="15"/>
      <c r="X328" s="15"/>
    </row>
    <row r="329" spans="1:24" x14ac:dyDescent="0.35">
      <c r="A329" s="15" t="s">
        <v>2234</v>
      </c>
      <c r="B329" s="15"/>
      <c r="C329" s="15" t="s">
        <v>373</v>
      </c>
      <c r="D329" s="15" t="s">
        <v>374</v>
      </c>
      <c r="E329" s="15" t="s">
        <v>375</v>
      </c>
      <c r="F329" s="15" t="s">
        <v>376</v>
      </c>
      <c r="G329" s="15">
        <v>35190</v>
      </c>
      <c r="H329" s="15" t="s">
        <v>233</v>
      </c>
      <c r="I329" s="15" t="s">
        <v>700</v>
      </c>
      <c r="J329" s="15"/>
      <c r="K329" s="15" t="s">
        <v>377</v>
      </c>
      <c r="L329" s="15" t="s">
        <v>376</v>
      </c>
      <c r="M329" s="15" t="s">
        <v>312</v>
      </c>
      <c r="N329" s="15" t="s">
        <v>700</v>
      </c>
      <c r="O329" s="15"/>
      <c r="P329" s="15" t="s">
        <v>2482</v>
      </c>
      <c r="Q329" s="15" t="s">
        <v>2483</v>
      </c>
      <c r="R329" s="15" t="s">
        <v>605</v>
      </c>
      <c r="S329" s="15" t="s">
        <v>312</v>
      </c>
      <c r="T329" s="15" t="s">
        <v>2484</v>
      </c>
      <c r="U329" s="15"/>
      <c r="V329" s="15"/>
      <c r="W329" s="15"/>
      <c r="X329" s="15"/>
    </row>
    <row r="330" spans="1:24" x14ac:dyDescent="0.35">
      <c r="A330" s="15" t="s">
        <v>2235</v>
      </c>
      <c r="B330" s="15"/>
      <c r="C330" s="15" t="s">
        <v>373</v>
      </c>
      <c r="D330" s="15" t="s">
        <v>2488</v>
      </c>
      <c r="E330" s="15" t="s">
        <v>2485</v>
      </c>
      <c r="F330" s="15" t="s">
        <v>2486</v>
      </c>
      <c r="G330" s="15">
        <v>35250</v>
      </c>
      <c r="H330" s="15" t="s">
        <v>858</v>
      </c>
      <c r="I330" s="15" t="s">
        <v>2487</v>
      </c>
      <c r="J330" s="16" t="s">
        <v>2489</v>
      </c>
      <c r="K330" s="15" t="s">
        <v>2279</v>
      </c>
      <c r="L330" s="15" t="s">
        <v>2486</v>
      </c>
      <c r="M330" s="15" t="s">
        <v>2490</v>
      </c>
      <c r="N330" s="15" t="s">
        <v>2487</v>
      </c>
      <c r="O330" s="16" t="s">
        <v>2489</v>
      </c>
      <c r="P330" s="15" t="s">
        <v>2279</v>
      </c>
      <c r="Q330" s="15" t="s">
        <v>2486</v>
      </c>
      <c r="R330" s="15" t="s">
        <v>383</v>
      </c>
      <c r="S330" s="15" t="s">
        <v>2490</v>
      </c>
      <c r="T330" s="15" t="s">
        <v>2487</v>
      </c>
      <c r="U330" s="15"/>
      <c r="V330" s="15"/>
      <c r="W330" s="15"/>
      <c r="X330" s="15"/>
    </row>
    <row r="331" spans="1:24" x14ac:dyDescent="0.35">
      <c r="A331" s="15" t="s">
        <v>2236</v>
      </c>
      <c r="B331" s="15"/>
      <c r="C331" s="15" t="s">
        <v>12</v>
      </c>
      <c r="D331" s="15" t="s">
        <v>2494</v>
      </c>
      <c r="E331" s="15" t="s">
        <v>2496</v>
      </c>
      <c r="F331" s="15" t="s">
        <v>2491</v>
      </c>
      <c r="G331" s="15">
        <v>35190</v>
      </c>
      <c r="H331" s="15" t="s">
        <v>2492</v>
      </c>
      <c r="I331" s="15" t="s">
        <v>2493</v>
      </c>
      <c r="J331" s="16" t="s">
        <v>2497</v>
      </c>
      <c r="K331" s="15" t="s">
        <v>2498</v>
      </c>
      <c r="L331" s="15" t="s">
        <v>2491</v>
      </c>
      <c r="M331" s="15" t="s">
        <v>2495</v>
      </c>
      <c r="N331" s="15" t="s">
        <v>2493</v>
      </c>
      <c r="O331" s="16" t="s">
        <v>2497</v>
      </c>
      <c r="P331" s="15" t="s">
        <v>2498</v>
      </c>
      <c r="Q331" s="15" t="s">
        <v>2491</v>
      </c>
      <c r="R331" s="15" t="s">
        <v>383</v>
      </c>
      <c r="S331" s="15" t="s">
        <v>2495</v>
      </c>
      <c r="T331" s="15" t="s">
        <v>2493</v>
      </c>
      <c r="U331" s="15"/>
      <c r="V331" s="15"/>
      <c r="W331" s="15"/>
      <c r="X331" s="15"/>
    </row>
    <row r="332" spans="1:24" x14ac:dyDescent="0.35">
      <c r="A332" s="15" t="s">
        <v>2237</v>
      </c>
      <c r="B332" s="15"/>
      <c r="C332" s="15" t="s">
        <v>373</v>
      </c>
      <c r="D332" s="15" t="s">
        <v>2499</v>
      </c>
      <c r="E332" s="15" t="s">
        <v>2500</v>
      </c>
      <c r="F332" s="15" t="s">
        <v>2501</v>
      </c>
      <c r="G332" s="15">
        <v>35360</v>
      </c>
      <c r="H332" s="15" t="s">
        <v>347</v>
      </c>
      <c r="I332" s="15" t="s">
        <v>2502</v>
      </c>
      <c r="J332" s="16" t="s">
        <v>2503</v>
      </c>
      <c r="K332" s="15" t="s">
        <v>2504</v>
      </c>
      <c r="L332" s="15" t="s">
        <v>2501</v>
      </c>
      <c r="M332" s="15" t="s">
        <v>2505</v>
      </c>
      <c r="N332" s="15" t="s">
        <v>2502</v>
      </c>
      <c r="O332" s="16" t="s">
        <v>2503</v>
      </c>
      <c r="P332" s="15" t="s">
        <v>2504</v>
      </c>
      <c r="Q332" s="15" t="s">
        <v>2501</v>
      </c>
      <c r="R332" s="15" t="s">
        <v>383</v>
      </c>
      <c r="S332" s="15" t="s">
        <v>2505</v>
      </c>
      <c r="T332" s="15" t="s">
        <v>2502</v>
      </c>
      <c r="U332" s="15"/>
      <c r="V332" s="15"/>
      <c r="W332" s="15"/>
      <c r="X332" s="15"/>
    </row>
    <row r="333" spans="1:24" x14ac:dyDescent="0.35">
      <c r="A333" s="15" t="s">
        <v>2238</v>
      </c>
      <c r="B333" s="15"/>
      <c r="C333" s="15" t="s">
        <v>373</v>
      </c>
      <c r="D333" s="15"/>
      <c r="E333" s="15" t="s">
        <v>2509</v>
      </c>
      <c r="F333" s="15" t="s">
        <v>2510</v>
      </c>
      <c r="G333" s="15">
        <v>35000</v>
      </c>
      <c r="H333" s="15" t="s">
        <v>211</v>
      </c>
      <c r="I333" s="15" t="s">
        <v>2511</v>
      </c>
      <c r="J333" s="16" t="s">
        <v>2512</v>
      </c>
      <c r="K333" s="15" t="s">
        <v>2513</v>
      </c>
      <c r="L333" s="15" t="s">
        <v>2510</v>
      </c>
      <c r="M333" s="15" t="s">
        <v>273</v>
      </c>
      <c r="N333" s="15" t="s">
        <v>2511</v>
      </c>
      <c r="O333" s="16" t="s">
        <v>2512</v>
      </c>
      <c r="P333" s="15"/>
      <c r="Q333" s="15" t="s">
        <v>2510</v>
      </c>
      <c r="R333" s="15" t="s">
        <v>2514</v>
      </c>
      <c r="S333" s="15" t="s">
        <v>273</v>
      </c>
      <c r="T333" s="15" t="s">
        <v>2511</v>
      </c>
      <c r="U333" s="15"/>
      <c r="V333" s="15"/>
      <c r="W333" s="15"/>
      <c r="X333" s="15"/>
    </row>
    <row r="334" spans="1:24" x14ac:dyDescent="0.35">
      <c r="A334" s="15" t="s">
        <v>2239</v>
      </c>
      <c r="B334" s="15"/>
      <c r="C334" s="15" t="s">
        <v>281</v>
      </c>
      <c r="D334" s="15" t="s">
        <v>2515</v>
      </c>
      <c r="E334" s="15" t="s">
        <v>2516</v>
      </c>
      <c r="F334" s="15" t="s">
        <v>2517</v>
      </c>
      <c r="G334" s="15">
        <v>35000</v>
      </c>
      <c r="H334" s="15" t="s">
        <v>211</v>
      </c>
      <c r="I334" s="15" t="s">
        <v>2518</v>
      </c>
      <c r="J334" s="16" t="s">
        <v>2520</v>
      </c>
      <c r="K334" s="15" t="s">
        <v>2519</v>
      </c>
      <c r="L334" s="15" t="s">
        <v>2517</v>
      </c>
      <c r="M334" s="15" t="s">
        <v>273</v>
      </c>
      <c r="N334" s="15" t="s">
        <v>2518</v>
      </c>
      <c r="O334" s="16" t="s">
        <v>2520</v>
      </c>
      <c r="P334" s="15" t="s">
        <v>2519</v>
      </c>
      <c r="Q334" s="15" t="s">
        <v>2517</v>
      </c>
      <c r="R334" s="15" t="s">
        <v>2100</v>
      </c>
      <c r="S334" s="15" t="s">
        <v>273</v>
      </c>
      <c r="T334" s="15" t="s">
        <v>2518</v>
      </c>
      <c r="U334" s="15"/>
      <c r="V334" s="15"/>
      <c r="W334" s="15"/>
      <c r="X334" s="15"/>
    </row>
    <row r="335" spans="1:24" x14ac:dyDescent="0.35">
      <c r="A335" s="15" t="s">
        <v>2240</v>
      </c>
      <c r="B335" s="15"/>
      <c r="C335" s="15" t="s">
        <v>12</v>
      </c>
      <c r="D335" s="15" t="s">
        <v>2521</v>
      </c>
      <c r="E335" s="15" t="s">
        <v>2522</v>
      </c>
      <c r="F335" s="15" t="s">
        <v>2523</v>
      </c>
      <c r="G335" s="15">
        <v>35770</v>
      </c>
      <c r="H335" s="15" t="s">
        <v>2524</v>
      </c>
      <c r="I335" s="15" t="s">
        <v>2525</v>
      </c>
      <c r="J335" s="16" t="s">
        <v>2526</v>
      </c>
      <c r="K335" s="15" t="s">
        <v>2527</v>
      </c>
      <c r="L335" s="15" t="s">
        <v>2523</v>
      </c>
      <c r="M335" s="15" t="s">
        <v>2528</v>
      </c>
      <c r="N335" s="15" t="s">
        <v>2525</v>
      </c>
      <c r="O335" s="16" t="s">
        <v>2526</v>
      </c>
      <c r="P335" s="15" t="s">
        <v>2527</v>
      </c>
      <c r="Q335" s="15" t="s">
        <v>2523</v>
      </c>
      <c r="R335" s="15" t="s">
        <v>383</v>
      </c>
      <c r="S335" s="15" t="s">
        <v>2528</v>
      </c>
      <c r="T335" s="15" t="s">
        <v>2525</v>
      </c>
      <c r="U335" s="15"/>
      <c r="V335" s="15"/>
      <c r="W335" s="15"/>
      <c r="X335" s="15"/>
    </row>
    <row r="336" spans="1:24" x14ac:dyDescent="0.35">
      <c r="A336" s="15" t="s">
        <v>2241</v>
      </c>
      <c r="B336" s="15" t="s">
        <v>2529</v>
      </c>
      <c r="C336" s="15" t="s">
        <v>12</v>
      </c>
      <c r="D336" s="15" t="s">
        <v>650</v>
      </c>
      <c r="E336" s="15" t="s">
        <v>2530</v>
      </c>
      <c r="F336" s="15" t="s">
        <v>2531</v>
      </c>
      <c r="G336" s="15">
        <v>35510</v>
      </c>
      <c r="H336" s="15" t="s">
        <v>418</v>
      </c>
      <c r="I336" s="15" t="s">
        <v>2532</v>
      </c>
      <c r="J336" s="16" t="s">
        <v>2533</v>
      </c>
      <c r="K336" s="15" t="s">
        <v>2534</v>
      </c>
      <c r="L336" s="15" t="s">
        <v>2531</v>
      </c>
      <c r="M336" s="15" t="s">
        <v>420</v>
      </c>
      <c r="N336" s="15" t="s">
        <v>2532</v>
      </c>
      <c r="O336" s="16" t="s">
        <v>2535</v>
      </c>
      <c r="P336" s="15" t="s">
        <v>2536</v>
      </c>
      <c r="Q336" s="15" t="s">
        <v>2537</v>
      </c>
      <c r="R336" s="15" t="s">
        <v>2538</v>
      </c>
      <c r="S336" s="15" t="s">
        <v>420</v>
      </c>
      <c r="T336" s="15" t="s">
        <v>2532</v>
      </c>
      <c r="U336" s="15"/>
      <c r="V336" s="15"/>
      <c r="W336" s="15"/>
      <c r="X336" s="15"/>
    </row>
    <row r="337" spans="1:24" x14ac:dyDescent="0.35">
      <c r="A337" s="15" t="s">
        <v>2242</v>
      </c>
      <c r="B337" s="15"/>
      <c r="C337" s="15" t="s">
        <v>373</v>
      </c>
      <c r="D337" s="15" t="s">
        <v>231</v>
      </c>
      <c r="E337" s="15" t="s">
        <v>2539</v>
      </c>
      <c r="F337" s="15" t="s">
        <v>2540</v>
      </c>
      <c r="G337" s="15">
        <v>64990</v>
      </c>
      <c r="H337" s="15" t="s">
        <v>2545</v>
      </c>
      <c r="I337" s="15" t="s">
        <v>2541</v>
      </c>
      <c r="J337" s="16" t="s">
        <v>2542</v>
      </c>
      <c r="K337" s="15" t="s">
        <v>2543</v>
      </c>
      <c r="L337" s="15" t="s">
        <v>2540</v>
      </c>
      <c r="M337" s="15" t="s">
        <v>2544</v>
      </c>
      <c r="N337" s="15" t="s">
        <v>2541</v>
      </c>
      <c r="O337" s="16" t="s">
        <v>2542</v>
      </c>
      <c r="P337" s="15" t="s">
        <v>2543</v>
      </c>
      <c r="Q337" s="15" t="s">
        <v>2546</v>
      </c>
      <c r="R337" s="15" t="s">
        <v>383</v>
      </c>
      <c r="S337" s="15" t="s">
        <v>771</v>
      </c>
      <c r="T337" s="15" t="s">
        <v>2541</v>
      </c>
      <c r="U337" s="15"/>
      <c r="V337" s="15"/>
      <c r="W337" s="15"/>
      <c r="X337" s="15"/>
    </row>
    <row r="338" spans="1:24" x14ac:dyDescent="0.35">
      <c r="A338" s="15" t="s">
        <v>2243</v>
      </c>
      <c r="B338" s="15" t="s">
        <v>209</v>
      </c>
      <c r="C338" s="15" t="s">
        <v>11</v>
      </c>
      <c r="D338" s="15" t="s">
        <v>447</v>
      </c>
      <c r="E338" s="15" t="s">
        <v>446</v>
      </c>
      <c r="F338" s="15" t="s">
        <v>210</v>
      </c>
      <c r="G338" s="15">
        <v>35000</v>
      </c>
      <c r="H338" s="15" t="s">
        <v>211</v>
      </c>
      <c r="I338" s="15" t="s">
        <v>448</v>
      </c>
      <c r="J338" s="16" t="s">
        <v>449</v>
      </c>
      <c r="K338" s="15"/>
      <c r="L338" s="15"/>
      <c r="M338" s="15"/>
      <c r="N338" s="15"/>
      <c r="O338" s="15"/>
      <c r="P338" s="15" t="s">
        <v>2547</v>
      </c>
      <c r="Q338" s="15" t="s">
        <v>2549</v>
      </c>
      <c r="R338" s="15" t="s">
        <v>2548</v>
      </c>
      <c r="S338" s="15" t="s">
        <v>273</v>
      </c>
      <c r="T338" s="15"/>
      <c r="U338" s="15"/>
      <c r="V338" s="15"/>
      <c r="W338" s="15"/>
      <c r="X338" s="15"/>
    </row>
    <row r="339" spans="1:24" x14ac:dyDescent="0.35">
      <c r="A339" s="15" t="s">
        <v>2244</v>
      </c>
      <c r="B339" s="15" t="s">
        <v>1658</v>
      </c>
      <c r="C339" s="15" t="s">
        <v>12</v>
      </c>
      <c r="D339" s="15" t="s">
        <v>1671</v>
      </c>
      <c r="E339" s="15" t="s">
        <v>1672</v>
      </c>
      <c r="F339" s="15" t="s">
        <v>360</v>
      </c>
      <c r="G339" s="15">
        <v>35000</v>
      </c>
      <c r="H339" s="15" t="s">
        <v>211</v>
      </c>
      <c r="I339" s="15" t="s">
        <v>1357</v>
      </c>
      <c r="J339" s="16" t="s">
        <v>1673</v>
      </c>
      <c r="K339" s="76">
        <v>20180613001647</v>
      </c>
      <c r="L339" s="15"/>
      <c r="M339" s="15"/>
      <c r="N339" s="15"/>
      <c r="O339" s="15"/>
      <c r="P339" s="15" t="s">
        <v>544</v>
      </c>
      <c r="Q339" s="15" t="s">
        <v>2550</v>
      </c>
      <c r="R339" s="15" t="s">
        <v>2551</v>
      </c>
      <c r="S339" s="15" t="s">
        <v>273</v>
      </c>
      <c r="T339" s="15"/>
      <c r="U339" s="15"/>
      <c r="V339" s="15"/>
      <c r="W339" s="15"/>
      <c r="X339" s="15"/>
    </row>
    <row r="340" spans="1:24" x14ac:dyDescent="0.35">
      <c r="A340" s="15" t="s">
        <v>2245</v>
      </c>
      <c r="B340" s="15"/>
      <c r="C340" s="15" t="s">
        <v>12</v>
      </c>
      <c r="D340" s="15"/>
      <c r="E340" s="15" t="s">
        <v>1432</v>
      </c>
      <c r="F340" s="15" t="s">
        <v>2552</v>
      </c>
      <c r="G340" s="15">
        <v>35190</v>
      </c>
      <c r="H340" s="15" t="s">
        <v>233</v>
      </c>
      <c r="I340" s="15" t="s">
        <v>2553</v>
      </c>
      <c r="J340" s="15"/>
      <c r="K340" s="15" t="s">
        <v>2554</v>
      </c>
      <c r="L340" s="15" t="s">
        <v>2552</v>
      </c>
      <c r="M340" s="15" t="s">
        <v>312</v>
      </c>
      <c r="N340" s="15" t="s">
        <v>2553</v>
      </c>
      <c r="O340" s="15"/>
      <c r="P340" s="15" t="s">
        <v>2554</v>
      </c>
      <c r="Q340" s="15" t="s">
        <v>2552</v>
      </c>
      <c r="R340" s="15" t="s">
        <v>383</v>
      </c>
      <c r="S340" s="15" t="s">
        <v>312</v>
      </c>
      <c r="T340" s="15" t="s">
        <v>2553</v>
      </c>
      <c r="U340" s="15"/>
      <c r="V340" s="15"/>
      <c r="W340" s="15"/>
      <c r="X340" s="15"/>
    </row>
    <row r="341" spans="1:24" x14ac:dyDescent="0.35">
      <c r="A341" s="15" t="s">
        <v>2246</v>
      </c>
      <c r="B341" s="15"/>
      <c r="C341" s="15" t="s">
        <v>373</v>
      </c>
      <c r="D341" s="15"/>
      <c r="E341" s="15" t="s">
        <v>2600</v>
      </c>
      <c r="F341" s="15" t="s">
        <v>2601</v>
      </c>
      <c r="G341" s="15">
        <v>35190</v>
      </c>
      <c r="H341" s="15" t="s">
        <v>1023</v>
      </c>
      <c r="I341" s="15" t="s">
        <v>2602</v>
      </c>
      <c r="J341" s="15"/>
      <c r="K341" s="15" t="s">
        <v>2603</v>
      </c>
      <c r="L341" s="15" t="s">
        <v>2601</v>
      </c>
      <c r="M341" s="15" t="s">
        <v>409</v>
      </c>
      <c r="N341" s="15" t="s">
        <v>2602</v>
      </c>
      <c r="O341" s="15"/>
      <c r="P341" s="15" t="s">
        <v>2603</v>
      </c>
      <c r="Q341" s="15" t="s">
        <v>2601</v>
      </c>
      <c r="R341" s="15" t="s">
        <v>383</v>
      </c>
      <c r="S341" s="15" t="s">
        <v>409</v>
      </c>
      <c r="T341" s="15" t="s">
        <v>2602</v>
      </c>
      <c r="U341" s="15"/>
      <c r="V341" s="15"/>
      <c r="W341" s="15"/>
      <c r="X341" s="15"/>
    </row>
    <row r="342" spans="1:24" x14ac:dyDescent="0.35">
      <c r="A342" s="15" t="s">
        <v>2247</v>
      </c>
      <c r="B342" s="15"/>
      <c r="C342" s="15" t="s">
        <v>373</v>
      </c>
      <c r="D342" s="15" t="s">
        <v>2339</v>
      </c>
      <c r="E342" s="15" t="s">
        <v>2604</v>
      </c>
      <c r="F342" s="15"/>
      <c r="G342" s="15"/>
      <c r="H342" s="15"/>
      <c r="I342" s="15" t="s">
        <v>2607</v>
      </c>
      <c r="J342" s="16" t="s">
        <v>2605</v>
      </c>
      <c r="K342" s="15" t="s">
        <v>2606</v>
      </c>
      <c r="L342" s="15"/>
      <c r="M342" s="15"/>
      <c r="N342" s="15" t="s">
        <v>2607</v>
      </c>
      <c r="O342" s="16" t="s">
        <v>2605</v>
      </c>
      <c r="P342" s="15" t="s">
        <v>2606</v>
      </c>
      <c r="Q342" s="15"/>
      <c r="R342" s="15" t="s">
        <v>383</v>
      </c>
      <c r="S342" s="15" t="s">
        <v>1959</v>
      </c>
      <c r="T342" s="15" t="s">
        <v>2607</v>
      </c>
      <c r="U342" s="15"/>
      <c r="V342" s="15"/>
      <c r="W342" s="15"/>
      <c r="X342" s="15"/>
    </row>
    <row r="343" spans="1:24" x14ac:dyDescent="0.35">
      <c r="A343" s="15" t="s">
        <v>2248</v>
      </c>
      <c r="B343" s="15"/>
      <c r="C343" s="15" t="s">
        <v>12</v>
      </c>
      <c r="D343" s="15"/>
      <c r="E343" s="15" t="s">
        <v>2608</v>
      </c>
      <c r="F343" s="15" t="s">
        <v>2609</v>
      </c>
      <c r="G343" s="15">
        <v>35190</v>
      </c>
      <c r="H343" s="15" t="s">
        <v>1023</v>
      </c>
      <c r="I343" s="15" t="s">
        <v>2610</v>
      </c>
      <c r="J343" s="16" t="s">
        <v>2611</v>
      </c>
      <c r="K343" s="15" t="s">
        <v>2612</v>
      </c>
      <c r="L343" s="15" t="s">
        <v>2609</v>
      </c>
      <c r="M343" s="15" t="s">
        <v>409</v>
      </c>
      <c r="N343" s="15" t="s">
        <v>2610</v>
      </c>
      <c r="O343" s="16" t="s">
        <v>2611</v>
      </c>
      <c r="P343" s="15" t="s">
        <v>544</v>
      </c>
      <c r="Q343" s="15" t="s">
        <v>2613</v>
      </c>
      <c r="R343" s="15" t="s">
        <v>383</v>
      </c>
      <c r="S343" s="15" t="s">
        <v>312</v>
      </c>
      <c r="T343" s="15" t="s">
        <v>2610</v>
      </c>
      <c r="U343" s="15"/>
      <c r="V343" s="15"/>
      <c r="W343" s="15"/>
      <c r="X343" s="15"/>
    </row>
    <row r="344" spans="1:24" x14ac:dyDescent="0.35">
      <c r="A344" s="15" t="s">
        <v>2249</v>
      </c>
      <c r="B344" s="15"/>
      <c r="C344" s="15" t="s">
        <v>11</v>
      </c>
      <c r="D344" s="15" t="s">
        <v>2614</v>
      </c>
      <c r="E344" s="15" t="s">
        <v>2615</v>
      </c>
      <c r="F344" s="15" t="s">
        <v>2616</v>
      </c>
      <c r="G344" s="15">
        <v>35140</v>
      </c>
      <c r="H344" s="15" t="s">
        <v>2617</v>
      </c>
      <c r="I344" s="15" t="s">
        <v>2618</v>
      </c>
      <c r="J344" s="16" t="s">
        <v>2619</v>
      </c>
      <c r="K344" s="15" t="s">
        <v>2620</v>
      </c>
      <c r="L344" s="15" t="s">
        <v>2616</v>
      </c>
      <c r="M344" s="15" t="s">
        <v>2621</v>
      </c>
      <c r="N344" s="15" t="s">
        <v>2618</v>
      </c>
      <c r="O344" s="16" t="s">
        <v>2619</v>
      </c>
      <c r="P344" s="15" t="s">
        <v>544</v>
      </c>
      <c r="Q344" s="15" t="s">
        <v>2622</v>
      </c>
      <c r="R344" s="15" t="s">
        <v>383</v>
      </c>
      <c r="S344" s="15" t="s">
        <v>2623</v>
      </c>
      <c r="T344" s="15" t="s">
        <v>2618</v>
      </c>
      <c r="U344" s="15"/>
      <c r="V344" s="15"/>
      <c r="W344" s="15"/>
      <c r="X344" s="15"/>
    </row>
    <row r="345" spans="1:24" x14ac:dyDescent="0.35">
      <c r="A345" s="15" t="s">
        <v>2250</v>
      </c>
      <c r="B345" s="15" t="s">
        <v>359</v>
      </c>
      <c r="C345" s="15" t="s">
        <v>12</v>
      </c>
      <c r="D345" s="15" t="s">
        <v>1355</v>
      </c>
      <c r="E345" s="15" t="s">
        <v>1356</v>
      </c>
      <c r="F345" s="15" t="s">
        <v>360</v>
      </c>
      <c r="G345" s="15">
        <v>35000</v>
      </c>
      <c r="H345" s="15" t="s">
        <v>211</v>
      </c>
      <c r="I345" s="15" t="s">
        <v>1357</v>
      </c>
      <c r="J345" s="16" t="s">
        <v>1358</v>
      </c>
      <c r="K345" s="76">
        <v>20180622001677</v>
      </c>
      <c r="L345" s="15"/>
      <c r="M345" s="15"/>
      <c r="N345" s="15"/>
      <c r="O345" s="15"/>
      <c r="P345" s="15" t="s">
        <v>2624</v>
      </c>
      <c r="Q345" s="15" t="s">
        <v>2625</v>
      </c>
      <c r="R345" s="15" t="s">
        <v>2626</v>
      </c>
      <c r="S345" s="15" t="s">
        <v>273</v>
      </c>
      <c r="T345" s="15" t="s">
        <v>2627</v>
      </c>
      <c r="U345" s="15"/>
      <c r="V345" s="15"/>
      <c r="W345" s="15"/>
      <c r="X345" s="15"/>
    </row>
    <row r="346" spans="1:24" x14ac:dyDescent="0.35">
      <c r="A346" s="15" t="s">
        <v>2251</v>
      </c>
      <c r="B346" s="15"/>
      <c r="C346" s="15" t="s">
        <v>11</v>
      </c>
      <c r="D346" s="15" t="s">
        <v>2628</v>
      </c>
      <c r="E346" s="15" t="s">
        <v>502</v>
      </c>
      <c r="F346" s="15" t="s">
        <v>2629</v>
      </c>
      <c r="G346" s="15">
        <v>35742</v>
      </c>
      <c r="H346" s="15" t="s">
        <v>1123</v>
      </c>
      <c r="I346" s="15" t="s">
        <v>2630</v>
      </c>
      <c r="J346" s="16" t="s">
        <v>2631</v>
      </c>
      <c r="K346" s="15" t="s">
        <v>2632</v>
      </c>
      <c r="L346" s="15" t="s">
        <v>2629</v>
      </c>
      <c r="M346" s="15" t="s">
        <v>2633</v>
      </c>
      <c r="N346" s="15" t="s">
        <v>2630</v>
      </c>
      <c r="O346" s="16" t="s">
        <v>2631</v>
      </c>
      <c r="P346" s="15" t="s">
        <v>544</v>
      </c>
      <c r="Q346" s="15" t="s">
        <v>2634</v>
      </c>
      <c r="R346" s="15" t="s">
        <v>2635</v>
      </c>
      <c r="S346" s="15" t="s">
        <v>273</v>
      </c>
      <c r="T346" s="15" t="s">
        <v>2630</v>
      </c>
      <c r="U346" s="15"/>
      <c r="V346" s="15"/>
      <c r="W346" s="15"/>
      <c r="X346" s="15"/>
    </row>
    <row r="347" spans="1:24" x14ac:dyDescent="0.35">
      <c r="A347" s="15" t="s">
        <v>2252</v>
      </c>
      <c r="B347" s="15"/>
      <c r="C347" s="15" t="s">
        <v>12</v>
      </c>
      <c r="D347" s="15"/>
      <c r="E347" s="15" t="s">
        <v>2636</v>
      </c>
      <c r="F347" s="15" t="s">
        <v>2637</v>
      </c>
      <c r="G347" s="15">
        <v>35800</v>
      </c>
      <c r="H347" s="15" t="s">
        <v>283</v>
      </c>
      <c r="I347" s="15" t="s">
        <v>2638</v>
      </c>
      <c r="J347" s="15"/>
      <c r="K347" s="15" t="s">
        <v>2639</v>
      </c>
      <c r="L347" s="15" t="s">
        <v>2637</v>
      </c>
      <c r="M347" s="15" t="s">
        <v>287</v>
      </c>
      <c r="N347" s="15" t="s">
        <v>2638</v>
      </c>
      <c r="O347" s="15"/>
      <c r="P347" s="15" t="s">
        <v>2639</v>
      </c>
      <c r="Q347" s="15" t="s">
        <v>2637</v>
      </c>
      <c r="R347" s="15" t="s">
        <v>383</v>
      </c>
      <c r="S347" s="15" t="s">
        <v>287</v>
      </c>
      <c r="T347" s="15" t="s">
        <v>2638</v>
      </c>
      <c r="U347" s="15"/>
      <c r="V347" s="15"/>
      <c r="W347" s="15"/>
      <c r="X347" s="15"/>
    </row>
    <row r="348" spans="1:24" x14ac:dyDescent="0.35">
      <c r="A348" s="15" t="s">
        <v>2253</v>
      </c>
      <c r="B348" s="15" t="s">
        <v>209</v>
      </c>
      <c r="C348" s="15" t="s">
        <v>11</v>
      </c>
      <c r="D348" s="15" t="s">
        <v>447</v>
      </c>
      <c r="E348" s="15" t="s">
        <v>446</v>
      </c>
      <c r="F348" s="15" t="s">
        <v>210</v>
      </c>
      <c r="G348" s="15">
        <v>35000</v>
      </c>
      <c r="H348" s="15" t="s">
        <v>211</v>
      </c>
      <c r="I348" s="15" t="s">
        <v>448</v>
      </c>
      <c r="J348" s="16" t="s">
        <v>449</v>
      </c>
      <c r="K348" s="15" t="s">
        <v>2640</v>
      </c>
      <c r="L348" s="15"/>
      <c r="M348" s="15"/>
      <c r="N348" s="15"/>
      <c r="O348" s="15"/>
      <c r="P348" s="15"/>
      <c r="Q348" s="15" t="s">
        <v>2641</v>
      </c>
      <c r="R348" s="15" t="s">
        <v>2642</v>
      </c>
      <c r="S348" s="15" t="s">
        <v>273</v>
      </c>
      <c r="T348" s="15"/>
      <c r="U348" s="15"/>
      <c r="V348" s="15"/>
      <c r="W348" s="15"/>
      <c r="X348" s="15"/>
    </row>
    <row r="349" spans="1:24" x14ac:dyDescent="0.35">
      <c r="A349" s="15" t="s">
        <v>2254</v>
      </c>
      <c r="B349" s="15"/>
      <c r="C349" s="15" t="s">
        <v>11</v>
      </c>
      <c r="D349" s="15" t="s">
        <v>2644</v>
      </c>
      <c r="E349" s="15" t="s">
        <v>2643</v>
      </c>
      <c r="F349" s="15" t="s">
        <v>2645</v>
      </c>
      <c r="G349" s="15">
        <v>35000</v>
      </c>
      <c r="H349" s="15" t="s">
        <v>211</v>
      </c>
      <c r="I349" s="15" t="s">
        <v>2646</v>
      </c>
      <c r="J349" s="16" t="s">
        <v>2647</v>
      </c>
      <c r="K349" s="15" t="s">
        <v>2648</v>
      </c>
      <c r="L349" s="15" t="s">
        <v>2645</v>
      </c>
      <c r="M349" s="15" t="s">
        <v>273</v>
      </c>
      <c r="N349" s="15" t="s">
        <v>2646</v>
      </c>
      <c r="O349" s="16" t="s">
        <v>2647</v>
      </c>
      <c r="P349" s="15" t="s">
        <v>2648</v>
      </c>
      <c r="Q349" s="15" t="s">
        <v>2645</v>
      </c>
      <c r="R349" s="15" t="s">
        <v>2649</v>
      </c>
      <c r="S349" s="15" t="s">
        <v>273</v>
      </c>
      <c r="T349" s="15"/>
      <c r="U349" s="15"/>
      <c r="V349" s="15"/>
      <c r="W349" s="15"/>
      <c r="X349" s="15"/>
    </row>
    <row r="350" spans="1:24" x14ac:dyDescent="0.35">
      <c r="A350" s="15" t="s">
        <v>2255</v>
      </c>
      <c r="B350" s="15" t="s">
        <v>511</v>
      </c>
      <c r="C350" s="15" t="s">
        <v>11</v>
      </c>
      <c r="D350" s="15" t="s">
        <v>548</v>
      </c>
      <c r="E350" s="15" t="s">
        <v>411</v>
      </c>
      <c r="F350" s="15" t="s">
        <v>512</v>
      </c>
      <c r="G350" s="15">
        <v>35190</v>
      </c>
      <c r="H350" s="15" t="s">
        <v>233</v>
      </c>
      <c r="I350" s="15" t="s">
        <v>568</v>
      </c>
      <c r="J350" s="16" t="s">
        <v>567</v>
      </c>
      <c r="K350" s="15" t="s">
        <v>511</v>
      </c>
      <c r="L350" s="15" t="s">
        <v>512</v>
      </c>
      <c r="M350" s="15" t="s">
        <v>312</v>
      </c>
      <c r="N350" s="15"/>
      <c r="O350" s="15"/>
      <c r="P350" s="15" t="s">
        <v>511</v>
      </c>
      <c r="Q350" s="15" t="s">
        <v>512</v>
      </c>
      <c r="R350" s="15" t="s">
        <v>2650</v>
      </c>
      <c r="S350" s="15" t="s">
        <v>312</v>
      </c>
      <c r="T350" s="15" t="s">
        <v>609</v>
      </c>
      <c r="U350" s="15"/>
      <c r="V350" s="15"/>
      <c r="W350" s="15"/>
      <c r="X350" s="15"/>
    </row>
    <row r="351" spans="1:24" x14ac:dyDescent="0.35">
      <c r="A351" s="15" t="s">
        <v>2555</v>
      </c>
      <c r="B351" s="15" t="s">
        <v>511</v>
      </c>
      <c r="C351" s="15" t="s">
        <v>11</v>
      </c>
      <c r="D351" s="15" t="s">
        <v>548</v>
      </c>
      <c r="E351" s="15" t="s">
        <v>411</v>
      </c>
      <c r="F351" s="15" t="s">
        <v>512</v>
      </c>
      <c r="G351" s="15">
        <v>35190</v>
      </c>
      <c r="H351" s="15" t="s">
        <v>233</v>
      </c>
      <c r="I351" s="15" t="s">
        <v>568</v>
      </c>
      <c r="J351" s="16" t="s">
        <v>567</v>
      </c>
      <c r="K351" s="15" t="s">
        <v>511</v>
      </c>
      <c r="L351" s="15" t="s">
        <v>512</v>
      </c>
      <c r="M351" s="15" t="s">
        <v>312</v>
      </c>
      <c r="N351" s="15"/>
      <c r="O351" s="15"/>
      <c r="P351" s="15" t="s">
        <v>2651</v>
      </c>
      <c r="Q351" s="15" t="s">
        <v>2653</v>
      </c>
      <c r="R351" s="15" t="s">
        <v>2652</v>
      </c>
      <c r="S351" s="15" t="s">
        <v>312</v>
      </c>
      <c r="T351" s="15" t="s">
        <v>609</v>
      </c>
      <c r="U351" s="15"/>
      <c r="V351" s="15"/>
      <c r="W351" s="15"/>
      <c r="X351" s="15"/>
    </row>
    <row r="352" spans="1:24" x14ac:dyDescent="0.35">
      <c r="A352" s="15" t="s">
        <v>2556</v>
      </c>
      <c r="B352" s="15"/>
      <c r="C352" s="15" t="s">
        <v>12</v>
      </c>
      <c r="D352" s="15"/>
      <c r="E352" s="15" t="s">
        <v>1396</v>
      </c>
      <c r="F352" s="15" t="s">
        <v>2654</v>
      </c>
      <c r="G352" s="15">
        <v>35440</v>
      </c>
      <c r="H352" s="15" t="s">
        <v>2655</v>
      </c>
      <c r="I352" s="15" t="s">
        <v>2656</v>
      </c>
      <c r="J352" s="15"/>
      <c r="K352" s="15" t="s">
        <v>2657</v>
      </c>
      <c r="L352" s="15" t="s">
        <v>2654</v>
      </c>
      <c r="M352" s="15" t="s">
        <v>2658</v>
      </c>
      <c r="N352" s="15" t="s">
        <v>2656</v>
      </c>
      <c r="O352" s="15"/>
      <c r="P352" s="15" t="s">
        <v>2657</v>
      </c>
      <c r="Q352" s="15" t="s">
        <v>2654</v>
      </c>
      <c r="R352" s="15" t="s">
        <v>2659</v>
      </c>
      <c r="S352" s="15" t="s">
        <v>2658</v>
      </c>
      <c r="T352" s="15" t="s">
        <v>2656</v>
      </c>
      <c r="U352" s="15"/>
      <c r="V352" s="15"/>
      <c r="W352" s="15"/>
      <c r="X352" s="15"/>
    </row>
    <row r="353" spans="1:24" x14ac:dyDescent="0.35">
      <c r="A353" s="15" t="s">
        <v>2557</v>
      </c>
      <c r="B353" s="15" t="s">
        <v>2660</v>
      </c>
      <c r="C353" s="15" t="s">
        <v>11</v>
      </c>
      <c r="D353" s="15" t="s">
        <v>324</v>
      </c>
      <c r="E353" s="15" t="s">
        <v>2661</v>
      </c>
      <c r="F353" s="15" t="s">
        <v>1661</v>
      </c>
      <c r="G353" s="15">
        <v>35650</v>
      </c>
      <c r="H353" s="15" t="s">
        <v>1662</v>
      </c>
      <c r="I353" s="15" t="s">
        <v>2662</v>
      </c>
      <c r="J353" s="16" t="s">
        <v>2663</v>
      </c>
      <c r="K353" s="15" t="s">
        <v>2664</v>
      </c>
      <c r="L353" s="15" t="s">
        <v>2665</v>
      </c>
      <c r="M353" s="15" t="s">
        <v>2666</v>
      </c>
      <c r="N353" s="15" t="s">
        <v>2667</v>
      </c>
      <c r="O353" s="16" t="s">
        <v>2668</v>
      </c>
      <c r="P353" s="15" t="s">
        <v>544</v>
      </c>
      <c r="Q353" s="15" t="s">
        <v>2669</v>
      </c>
      <c r="R353" s="15" t="s">
        <v>1746</v>
      </c>
      <c r="S353" s="15" t="s">
        <v>1670</v>
      </c>
      <c r="T353" s="15" t="s">
        <v>2667</v>
      </c>
      <c r="U353" s="15"/>
      <c r="V353" s="15"/>
      <c r="W353" s="15"/>
      <c r="X353" s="15"/>
    </row>
    <row r="354" spans="1:24" x14ac:dyDescent="0.35">
      <c r="A354" s="15" t="s">
        <v>2558</v>
      </c>
      <c r="B354" s="15"/>
      <c r="C354" s="15" t="s">
        <v>373</v>
      </c>
      <c r="D354" s="15" t="s">
        <v>2671</v>
      </c>
      <c r="E354" s="15" t="s">
        <v>2670</v>
      </c>
      <c r="F354" s="15" t="s">
        <v>2672</v>
      </c>
      <c r="G354" s="15">
        <v>35190</v>
      </c>
      <c r="H354" s="15" t="s">
        <v>1751</v>
      </c>
      <c r="I354" s="15" t="s">
        <v>2673</v>
      </c>
      <c r="J354" s="16" t="s">
        <v>2674</v>
      </c>
      <c r="K354" s="15" t="s">
        <v>2675</v>
      </c>
      <c r="L354" s="15" t="s">
        <v>2672</v>
      </c>
      <c r="M354" s="15" t="s">
        <v>1755</v>
      </c>
      <c r="N354" s="15" t="s">
        <v>2673</v>
      </c>
      <c r="O354" s="16" t="s">
        <v>2674</v>
      </c>
      <c r="P354" s="15" t="s">
        <v>2675</v>
      </c>
      <c r="Q354" s="15" t="s">
        <v>2672</v>
      </c>
      <c r="R354" s="15" t="s">
        <v>383</v>
      </c>
      <c r="S354" s="15" t="s">
        <v>1755</v>
      </c>
      <c r="T354" s="15" t="s">
        <v>2673</v>
      </c>
      <c r="U354" s="15"/>
      <c r="V354" s="15"/>
      <c r="W354" s="15"/>
      <c r="X354" s="15"/>
    </row>
    <row r="355" spans="1:24" x14ac:dyDescent="0.35">
      <c r="A355" s="15" t="s">
        <v>2559</v>
      </c>
      <c r="B355" s="15"/>
      <c r="C355" s="15" t="s">
        <v>373</v>
      </c>
      <c r="D355" s="15"/>
      <c r="E355" s="15" t="s">
        <v>2676</v>
      </c>
      <c r="F355" s="15" t="s">
        <v>2677</v>
      </c>
      <c r="G355" s="15">
        <v>35650</v>
      </c>
      <c r="H355" s="15" t="s">
        <v>1662</v>
      </c>
      <c r="I355" s="15" t="s">
        <v>2678</v>
      </c>
      <c r="J355" s="16" t="s">
        <v>2679</v>
      </c>
      <c r="K355" s="15" t="s">
        <v>2680</v>
      </c>
      <c r="L355" s="15" t="s">
        <v>2677</v>
      </c>
      <c r="M355" s="15" t="s">
        <v>1670</v>
      </c>
      <c r="N355" s="15" t="s">
        <v>2678</v>
      </c>
      <c r="O355" s="16" t="s">
        <v>2679</v>
      </c>
      <c r="P355" s="15" t="s">
        <v>544</v>
      </c>
      <c r="Q355" s="15" t="s">
        <v>2677</v>
      </c>
      <c r="R355" s="15" t="s">
        <v>2681</v>
      </c>
      <c r="S355" s="15" t="s">
        <v>1670</v>
      </c>
      <c r="T355" s="15" t="s">
        <v>2678</v>
      </c>
      <c r="U355" s="15"/>
      <c r="V355" s="15"/>
      <c r="W355" s="15"/>
      <c r="X355" s="15"/>
    </row>
    <row r="356" spans="1:24" x14ac:dyDescent="0.35">
      <c r="A356" s="15" t="s">
        <v>2560</v>
      </c>
      <c r="B356" s="15"/>
      <c r="C356" s="15" t="s">
        <v>373</v>
      </c>
      <c r="D356" s="15"/>
      <c r="E356" s="15" t="s">
        <v>1782</v>
      </c>
      <c r="F356" s="15" t="s">
        <v>2682</v>
      </c>
      <c r="G356" s="15">
        <v>35360</v>
      </c>
      <c r="H356" s="15" t="s">
        <v>347</v>
      </c>
      <c r="I356" s="15" t="s">
        <v>2684</v>
      </c>
      <c r="J356" s="15"/>
      <c r="K356" s="15" t="s">
        <v>2683</v>
      </c>
      <c r="L356" s="15" t="s">
        <v>2682</v>
      </c>
      <c r="M356" s="15" t="s">
        <v>2505</v>
      </c>
      <c r="N356" s="15" t="s">
        <v>2684</v>
      </c>
      <c r="O356" s="15"/>
      <c r="P356" s="15" t="s">
        <v>544</v>
      </c>
      <c r="Q356" s="15" t="s">
        <v>2685</v>
      </c>
      <c r="R356" s="15" t="s">
        <v>2686</v>
      </c>
      <c r="S356" s="15" t="s">
        <v>273</v>
      </c>
      <c r="T356" s="15" t="s">
        <v>2684</v>
      </c>
      <c r="U356" s="15"/>
      <c r="V356" s="15"/>
      <c r="W356" s="15"/>
      <c r="X356" s="15"/>
    </row>
    <row r="357" spans="1:24" x14ac:dyDescent="0.35">
      <c r="A357" s="15" t="s">
        <v>2561</v>
      </c>
      <c r="B357" s="15"/>
      <c r="C357" s="15" t="s">
        <v>11</v>
      </c>
      <c r="D357" s="15" t="s">
        <v>2688</v>
      </c>
      <c r="E357" s="15" t="s">
        <v>2687</v>
      </c>
      <c r="F357" s="15" t="s">
        <v>2689</v>
      </c>
      <c r="G357" s="15">
        <v>35410</v>
      </c>
      <c r="H357" s="15" t="s">
        <v>1452</v>
      </c>
      <c r="I357" s="15" t="s">
        <v>2690</v>
      </c>
      <c r="J357" s="16" t="s">
        <v>2691</v>
      </c>
      <c r="K357" s="15" t="s">
        <v>2692</v>
      </c>
      <c r="L357" s="15" t="s">
        <v>2689</v>
      </c>
      <c r="M357" s="15" t="s">
        <v>1454</v>
      </c>
      <c r="N357" s="15" t="s">
        <v>2690</v>
      </c>
      <c r="O357" s="16" t="s">
        <v>2691</v>
      </c>
      <c r="P357" s="15" t="s">
        <v>2692</v>
      </c>
      <c r="Q357" s="15" t="s">
        <v>2689</v>
      </c>
      <c r="R357" s="15" t="s">
        <v>383</v>
      </c>
      <c r="S357" s="15" t="s">
        <v>1454</v>
      </c>
      <c r="T357" s="15" t="s">
        <v>2690</v>
      </c>
      <c r="U357" s="15"/>
      <c r="V357" s="15"/>
      <c r="W357" s="15"/>
      <c r="X357" s="15"/>
    </row>
    <row r="358" spans="1:24" x14ac:dyDescent="0.35">
      <c r="A358" s="15" t="s">
        <v>2562</v>
      </c>
      <c r="B358" s="15"/>
      <c r="C358" s="15" t="s">
        <v>373</v>
      </c>
      <c r="D358" s="15"/>
      <c r="E358" s="15" t="s">
        <v>2693</v>
      </c>
      <c r="F358" s="15" t="s">
        <v>2694</v>
      </c>
      <c r="G358" s="15">
        <v>35630</v>
      </c>
      <c r="H358" s="15" t="s">
        <v>2695</v>
      </c>
      <c r="I358" s="15" t="s">
        <v>2696</v>
      </c>
      <c r="J358" s="16" t="s">
        <v>2697</v>
      </c>
      <c r="K358" s="15" t="s">
        <v>2698</v>
      </c>
      <c r="L358" s="15" t="s">
        <v>2694</v>
      </c>
      <c r="M358" s="15" t="s">
        <v>2699</v>
      </c>
      <c r="N358" s="15" t="s">
        <v>2696</v>
      </c>
      <c r="O358" s="16" t="s">
        <v>2697</v>
      </c>
      <c r="P358" s="15" t="s">
        <v>2698</v>
      </c>
      <c r="Q358" s="15" t="s">
        <v>2694</v>
      </c>
      <c r="R358" s="15" t="s">
        <v>383</v>
      </c>
      <c r="S358" s="15" t="s">
        <v>2699</v>
      </c>
      <c r="T358" s="15" t="s">
        <v>2696</v>
      </c>
      <c r="U358" s="15"/>
      <c r="V358" s="15"/>
      <c r="W358" s="15"/>
      <c r="X358" s="15"/>
    </row>
    <row r="359" spans="1:24" x14ac:dyDescent="0.35">
      <c r="A359" s="15" t="s">
        <v>2563</v>
      </c>
      <c r="B359" s="15" t="s">
        <v>511</v>
      </c>
      <c r="C359" s="15" t="s">
        <v>11</v>
      </c>
      <c r="D359" s="15" t="s">
        <v>548</v>
      </c>
      <c r="E359" s="15" t="s">
        <v>411</v>
      </c>
      <c r="F359" s="15" t="s">
        <v>512</v>
      </c>
      <c r="G359" s="15">
        <v>35190</v>
      </c>
      <c r="H359" s="15" t="s">
        <v>233</v>
      </c>
      <c r="I359" s="15" t="s">
        <v>568</v>
      </c>
      <c r="J359" s="16" t="s">
        <v>567</v>
      </c>
      <c r="K359" s="15" t="s">
        <v>511</v>
      </c>
      <c r="L359" s="15" t="s">
        <v>512</v>
      </c>
      <c r="M359" s="15" t="s">
        <v>312</v>
      </c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</row>
    <row r="360" spans="1:24" x14ac:dyDescent="0.35">
      <c r="A360" s="15" t="s">
        <v>2564</v>
      </c>
      <c r="B360" s="15" t="s">
        <v>359</v>
      </c>
      <c r="C360" s="15" t="s">
        <v>12</v>
      </c>
      <c r="D360" s="15" t="s">
        <v>1355</v>
      </c>
      <c r="E360" s="15" t="s">
        <v>1356</v>
      </c>
      <c r="F360" s="15" t="s">
        <v>360</v>
      </c>
      <c r="G360" s="15">
        <v>35000</v>
      </c>
      <c r="H360" s="15" t="s">
        <v>211</v>
      </c>
      <c r="I360" s="15" t="s">
        <v>1357</v>
      </c>
      <c r="J360" s="16" t="s">
        <v>1358</v>
      </c>
      <c r="K360" s="76">
        <v>20180711001711</v>
      </c>
      <c r="L360" s="15"/>
      <c r="M360" s="15"/>
      <c r="N360" s="15"/>
      <c r="O360" s="15"/>
      <c r="P360" s="15" t="s">
        <v>544</v>
      </c>
      <c r="Q360" s="15" t="s">
        <v>2700</v>
      </c>
      <c r="R360" s="15" t="s">
        <v>2701</v>
      </c>
      <c r="S360" s="15" t="s">
        <v>273</v>
      </c>
      <c r="T360" s="15"/>
      <c r="U360" s="15"/>
      <c r="V360" s="15"/>
      <c r="W360" s="15"/>
      <c r="X360" s="15"/>
    </row>
    <row r="361" spans="1:24" x14ac:dyDescent="0.35">
      <c r="A361" s="15" t="s">
        <v>2565</v>
      </c>
      <c r="B361" s="15"/>
      <c r="C361" s="15" t="s">
        <v>281</v>
      </c>
      <c r="D361" s="15" t="s">
        <v>1796</v>
      </c>
      <c r="E361" s="15" t="s">
        <v>2702</v>
      </c>
      <c r="F361" s="15" t="s">
        <v>2703</v>
      </c>
      <c r="G361" s="15">
        <v>35000</v>
      </c>
      <c r="H361" s="15" t="s">
        <v>211</v>
      </c>
      <c r="I361" s="15" t="s">
        <v>2704</v>
      </c>
      <c r="J361" s="16" t="s">
        <v>2705</v>
      </c>
      <c r="K361" s="15" t="s">
        <v>2706</v>
      </c>
      <c r="L361" s="15" t="s">
        <v>2703</v>
      </c>
      <c r="M361" s="15" t="s">
        <v>273</v>
      </c>
      <c r="N361" s="15" t="s">
        <v>2704</v>
      </c>
      <c r="O361" s="16" t="s">
        <v>2705</v>
      </c>
      <c r="P361" s="15" t="s">
        <v>544</v>
      </c>
      <c r="Q361" s="15" t="s">
        <v>2703</v>
      </c>
      <c r="R361" s="15" t="s">
        <v>2707</v>
      </c>
      <c r="S361" s="15" t="s">
        <v>273</v>
      </c>
      <c r="T361" s="15" t="s">
        <v>2704</v>
      </c>
      <c r="U361" s="15"/>
      <c r="V361" s="15"/>
      <c r="W361" s="15"/>
      <c r="X361" s="15"/>
    </row>
    <row r="362" spans="1:24" x14ac:dyDescent="0.35">
      <c r="A362" s="15" t="s">
        <v>2566</v>
      </c>
      <c r="B362" s="15"/>
      <c r="C362" s="15" t="s">
        <v>12</v>
      </c>
      <c r="D362" s="15" t="s">
        <v>2708</v>
      </c>
      <c r="E362" s="15" t="s">
        <v>2709</v>
      </c>
      <c r="F362" s="15" t="s">
        <v>2710</v>
      </c>
      <c r="G362" s="15">
        <v>22250</v>
      </c>
      <c r="H362" s="15" t="s">
        <v>2711</v>
      </c>
      <c r="I362" s="15" t="s">
        <v>2712</v>
      </c>
      <c r="J362" s="16" t="s">
        <v>2713</v>
      </c>
      <c r="K362" s="15" t="s">
        <v>2714</v>
      </c>
      <c r="L362" s="15" t="s">
        <v>2710</v>
      </c>
      <c r="M362" s="15" t="s">
        <v>2715</v>
      </c>
      <c r="N362" s="15" t="s">
        <v>2712</v>
      </c>
      <c r="O362" s="16" t="s">
        <v>2713</v>
      </c>
      <c r="P362" s="15" t="s">
        <v>544</v>
      </c>
      <c r="Q362" s="15" t="s">
        <v>2710</v>
      </c>
      <c r="R362" s="15" t="s">
        <v>383</v>
      </c>
      <c r="S362" s="15" t="s">
        <v>2715</v>
      </c>
      <c r="T362" s="15" t="s">
        <v>2712</v>
      </c>
      <c r="U362" s="15"/>
      <c r="V362" s="15"/>
      <c r="W362" s="15"/>
      <c r="X362" s="15"/>
    </row>
    <row r="363" spans="1:24" x14ac:dyDescent="0.35">
      <c r="A363" s="15" t="s">
        <v>2567</v>
      </c>
      <c r="B363" s="15"/>
      <c r="C363" s="15" t="s">
        <v>12</v>
      </c>
      <c r="D363" s="15"/>
      <c r="E363" s="15" t="s">
        <v>2716</v>
      </c>
      <c r="F363" s="15" t="s">
        <v>2717</v>
      </c>
      <c r="G363" s="15">
        <v>35190</v>
      </c>
      <c r="H363" s="15" t="s">
        <v>233</v>
      </c>
      <c r="I363" s="15" t="s">
        <v>2718</v>
      </c>
      <c r="J363" s="16" t="s">
        <v>2719</v>
      </c>
      <c r="K363" s="15" t="s">
        <v>2720</v>
      </c>
      <c r="L363" s="15" t="s">
        <v>2717</v>
      </c>
      <c r="M363" s="15" t="s">
        <v>312</v>
      </c>
      <c r="N363" s="15" t="s">
        <v>2718</v>
      </c>
      <c r="O363" s="16" t="s">
        <v>2719</v>
      </c>
      <c r="P363" s="15" t="s">
        <v>2720</v>
      </c>
      <c r="Q363" s="15" t="s">
        <v>2717</v>
      </c>
      <c r="R363" s="15" t="s">
        <v>383</v>
      </c>
      <c r="S363" s="15" t="s">
        <v>312</v>
      </c>
      <c r="T363" s="15" t="s">
        <v>2718</v>
      </c>
      <c r="U363" s="15"/>
      <c r="V363" s="15"/>
      <c r="W363" s="15"/>
      <c r="X363" s="15"/>
    </row>
    <row r="364" spans="1:24" x14ac:dyDescent="0.35">
      <c r="A364" s="15" t="s">
        <v>2568</v>
      </c>
      <c r="B364" s="15"/>
      <c r="C364" s="15" t="s">
        <v>478</v>
      </c>
      <c r="D364" s="15" t="s">
        <v>2721</v>
      </c>
      <c r="E364" s="15" t="s">
        <v>2722</v>
      </c>
      <c r="F364" s="15" t="s">
        <v>2723</v>
      </c>
      <c r="G364" s="15">
        <v>35760</v>
      </c>
      <c r="H364" s="15" t="s">
        <v>219</v>
      </c>
      <c r="I364" s="15" t="s">
        <v>2724</v>
      </c>
      <c r="J364" s="16" t="s">
        <v>2725</v>
      </c>
      <c r="K364" s="15" t="s">
        <v>2726</v>
      </c>
      <c r="L364" s="15" t="s">
        <v>2723</v>
      </c>
      <c r="M364" s="15" t="s">
        <v>1199</v>
      </c>
      <c r="N364" s="15" t="s">
        <v>2724</v>
      </c>
      <c r="O364" s="16" t="s">
        <v>2725</v>
      </c>
      <c r="P364" s="15" t="s">
        <v>2726</v>
      </c>
      <c r="Q364" s="15" t="s">
        <v>2723</v>
      </c>
      <c r="R364" s="15" t="s">
        <v>383</v>
      </c>
      <c r="S364" s="15" t="s">
        <v>1199</v>
      </c>
      <c r="T364" s="15" t="s">
        <v>2724</v>
      </c>
      <c r="U364" s="15"/>
      <c r="V364" s="15"/>
      <c r="W364" s="15"/>
      <c r="X364" s="15"/>
    </row>
    <row r="365" spans="1:24" x14ac:dyDescent="0.35">
      <c r="A365" s="15" t="s">
        <v>2569</v>
      </c>
      <c r="B365" s="15" t="s">
        <v>359</v>
      </c>
      <c r="C365" s="15" t="s">
        <v>12</v>
      </c>
      <c r="D365" s="15" t="s">
        <v>1355</v>
      </c>
      <c r="E365" s="15" t="s">
        <v>1356</v>
      </c>
      <c r="F365" s="15" t="s">
        <v>360</v>
      </c>
      <c r="G365" s="15">
        <v>35000</v>
      </c>
      <c r="H365" s="15" t="s">
        <v>211</v>
      </c>
      <c r="I365" s="15" t="s">
        <v>1357</v>
      </c>
      <c r="J365" s="16" t="s">
        <v>1358</v>
      </c>
      <c r="K365" s="76">
        <v>20180719001731</v>
      </c>
      <c r="L365" s="15"/>
      <c r="M365" s="15"/>
      <c r="N365" s="15"/>
      <c r="O365" s="15"/>
      <c r="P365" s="15" t="s">
        <v>2727</v>
      </c>
      <c r="Q365" s="15" t="s">
        <v>542</v>
      </c>
      <c r="R365" s="15" t="s">
        <v>2728</v>
      </c>
      <c r="S365" s="15" t="s">
        <v>2729</v>
      </c>
      <c r="T365" s="15" t="s">
        <v>2730</v>
      </c>
      <c r="U365" s="15"/>
      <c r="V365" s="15"/>
      <c r="W365" s="15"/>
      <c r="X365" s="15"/>
    </row>
    <row r="366" spans="1:24" x14ac:dyDescent="0.35">
      <c r="A366" s="15" t="s">
        <v>2570</v>
      </c>
      <c r="B366" s="15" t="s">
        <v>2731</v>
      </c>
      <c r="C366" s="15" t="s">
        <v>11</v>
      </c>
      <c r="D366" s="15" t="s">
        <v>2732</v>
      </c>
      <c r="E366" s="15" t="s">
        <v>2733</v>
      </c>
      <c r="F366" s="15" t="s">
        <v>2734</v>
      </c>
      <c r="G366" s="15">
        <v>35190</v>
      </c>
      <c r="H366" s="15" t="s">
        <v>747</v>
      </c>
      <c r="I366" s="15" t="s">
        <v>2735</v>
      </c>
      <c r="J366" s="16" t="s">
        <v>2736</v>
      </c>
      <c r="K366" s="15" t="s">
        <v>2737</v>
      </c>
      <c r="L366" s="15" t="s">
        <v>2734</v>
      </c>
      <c r="M366" s="15" t="s">
        <v>749</v>
      </c>
      <c r="N366" s="15" t="s">
        <v>2735</v>
      </c>
      <c r="O366" s="16" t="s">
        <v>2736</v>
      </c>
      <c r="P366" s="15" t="s">
        <v>544</v>
      </c>
      <c r="Q366" s="15" t="s">
        <v>2738</v>
      </c>
      <c r="R366" s="15" t="s">
        <v>1719</v>
      </c>
      <c r="S366" s="15" t="s">
        <v>749</v>
      </c>
      <c r="T366" s="15" t="s">
        <v>2735</v>
      </c>
      <c r="U366" s="15"/>
      <c r="V366" s="15"/>
      <c r="W366" s="15"/>
      <c r="X366" s="15"/>
    </row>
    <row r="367" spans="1:24" x14ac:dyDescent="0.35">
      <c r="A367" s="15" t="s">
        <v>2571</v>
      </c>
      <c r="B367" s="15" t="s">
        <v>2153</v>
      </c>
      <c r="C367" s="15" t="s">
        <v>11</v>
      </c>
      <c r="D367" s="15" t="s">
        <v>878</v>
      </c>
      <c r="E367" s="15" t="s">
        <v>2154</v>
      </c>
      <c r="F367" s="15" t="s">
        <v>2155</v>
      </c>
      <c r="G367" s="15">
        <v>22270</v>
      </c>
      <c r="H367" s="15" t="s">
        <v>2156</v>
      </c>
      <c r="I367" s="15" t="s">
        <v>2157</v>
      </c>
      <c r="J367" s="16" t="s">
        <v>2158</v>
      </c>
      <c r="K367" s="15" t="s">
        <v>2153</v>
      </c>
      <c r="L367" s="15" t="s">
        <v>2155</v>
      </c>
      <c r="M367" s="15" t="s">
        <v>2739</v>
      </c>
      <c r="N367" s="15" t="s">
        <v>2157</v>
      </c>
      <c r="O367" s="16" t="s">
        <v>2158</v>
      </c>
      <c r="P367" s="15" t="s">
        <v>2153</v>
      </c>
      <c r="Q367" s="15" t="s">
        <v>2155</v>
      </c>
      <c r="R367" s="15" t="s">
        <v>2740</v>
      </c>
      <c r="S367" s="15" t="s">
        <v>2739</v>
      </c>
      <c r="T367" s="15" t="s">
        <v>2157</v>
      </c>
      <c r="U367" s="15"/>
      <c r="V367" s="15"/>
      <c r="W367" s="15"/>
      <c r="X367" s="15"/>
    </row>
    <row r="368" spans="1:24" x14ac:dyDescent="0.35">
      <c r="A368" s="15" t="s">
        <v>2572</v>
      </c>
      <c r="B368" s="15"/>
      <c r="C368" s="15" t="s">
        <v>478</v>
      </c>
      <c r="D368" s="15"/>
      <c r="E368" s="15" t="s">
        <v>2741</v>
      </c>
      <c r="F368" s="15" t="s">
        <v>2742</v>
      </c>
      <c r="G368" s="15">
        <v>35000</v>
      </c>
      <c r="H368" s="15" t="s">
        <v>211</v>
      </c>
      <c r="I368" s="15" t="s">
        <v>2743</v>
      </c>
      <c r="J368" s="16" t="s">
        <v>2744</v>
      </c>
      <c r="K368" s="15" t="s">
        <v>2745</v>
      </c>
      <c r="L368" s="15" t="s">
        <v>2742</v>
      </c>
      <c r="M368" s="15" t="s">
        <v>273</v>
      </c>
      <c r="N368" s="15" t="s">
        <v>2743</v>
      </c>
      <c r="O368" s="16" t="s">
        <v>2744</v>
      </c>
      <c r="P368" s="15" t="s">
        <v>2745</v>
      </c>
      <c r="Q368" s="15" t="s">
        <v>2742</v>
      </c>
      <c r="R368" s="15" t="s">
        <v>383</v>
      </c>
      <c r="S368" s="15" t="s">
        <v>273</v>
      </c>
      <c r="T368" s="15" t="s">
        <v>2743</v>
      </c>
      <c r="U368" s="15"/>
      <c r="V368" s="15"/>
      <c r="W368" s="15"/>
      <c r="X368" s="15"/>
    </row>
    <row r="369" spans="1:24" x14ac:dyDescent="0.35">
      <c r="A369" s="15" t="s">
        <v>2573</v>
      </c>
      <c r="B369" s="15"/>
      <c r="C369" s="15" t="s">
        <v>478</v>
      </c>
      <c r="D369" s="15" t="s">
        <v>2746</v>
      </c>
      <c r="E369" s="15" t="s">
        <v>2747</v>
      </c>
      <c r="F369" s="15" t="s">
        <v>2748</v>
      </c>
      <c r="G369" s="15">
        <v>35000</v>
      </c>
      <c r="H369" s="15" t="s">
        <v>211</v>
      </c>
      <c r="I369" s="15" t="s">
        <v>2749</v>
      </c>
      <c r="J369" s="16" t="s">
        <v>2750</v>
      </c>
      <c r="K369" s="15" t="s">
        <v>2751</v>
      </c>
      <c r="L369" s="15" t="s">
        <v>2748</v>
      </c>
      <c r="M369" s="15" t="s">
        <v>273</v>
      </c>
      <c r="N369" s="15" t="s">
        <v>2749</v>
      </c>
      <c r="O369" s="16" t="s">
        <v>2750</v>
      </c>
      <c r="P369" s="15" t="s">
        <v>2751</v>
      </c>
      <c r="Q369" s="15" t="s">
        <v>2748</v>
      </c>
      <c r="R369" s="15" t="s">
        <v>2752</v>
      </c>
      <c r="S369" s="15" t="s">
        <v>273</v>
      </c>
      <c r="T369" s="15" t="s">
        <v>2749</v>
      </c>
      <c r="U369" s="15"/>
      <c r="V369" s="15"/>
      <c r="W369" s="15"/>
      <c r="X369" s="15"/>
    </row>
    <row r="370" spans="1:24" x14ac:dyDescent="0.35">
      <c r="A370" s="15" t="s">
        <v>2574</v>
      </c>
      <c r="B370" s="15" t="s">
        <v>2753</v>
      </c>
      <c r="C370" s="15" t="s">
        <v>12</v>
      </c>
      <c r="D370" s="15" t="s">
        <v>2754</v>
      </c>
      <c r="E370" s="15" t="s">
        <v>2755</v>
      </c>
      <c r="F370" s="15" t="s">
        <v>2756</v>
      </c>
      <c r="G370" s="15">
        <v>35208</v>
      </c>
      <c r="H370" s="15" t="s">
        <v>211</v>
      </c>
      <c r="I370" s="15" t="s">
        <v>2757</v>
      </c>
      <c r="J370" s="16" t="s">
        <v>2758</v>
      </c>
      <c r="K370" s="15"/>
      <c r="L370" s="15"/>
      <c r="M370" s="15"/>
      <c r="N370" s="15"/>
      <c r="O370" s="15"/>
      <c r="P370" s="15" t="s">
        <v>2759</v>
      </c>
      <c r="Q370" s="15" t="s">
        <v>2760</v>
      </c>
      <c r="R370" s="15" t="s">
        <v>2761</v>
      </c>
      <c r="S370" s="15" t="s">
        <v>273</v>
      </c>
      <c r="T370" s="15" t="s">
        <v>2762</v>
      </c>
      <c r="U370" s="15"/>
      <c r="V370" s="15"/>
      <c r="W370" s="15"/>
      <c r="X370" s="15"/>
    </row>
    <row r="371" spans="1:24" x14ac:dyDescent="0.35">
      <c r="A371" s="15" t="s">
        <v>2575</v>
      </c>
      <c r="B371" s="15"/>
      <c r="C371" s="15" t="s">
        <v>478</v>
      </c>
      <c r="D371" s="15" t="s">
        <v>2763</v>
      </c>
      <c r="E371" s="15" t="s">
        <v>2764</v>
      </c>
      <c r="F371" s="15" t="s">
        <v>2765</v>
      </c>
      <c r="G371" s="15">
        <v>35000</v>
      </c>
      <c r="H371" s="15" t="s">
        <v>211</v>
      </c>
      <c r="I371" s="15" t="s">
        <v>2768</v>
      </c>
      <c r="J371" s="16" t="s">
        <v>2766</v>
      </c>
      <c r="K371" s="15" t="s">
        <v>2767</v>
      </c>
      <c r="L371" s="15" t="s">
        <v>2765</v>
      </c>
      <c r="M371" s="15" t="s">
        <v>273</v>
      </c>
      <c r="N371" s="15" t="s">
        <v>2768</v>
      </c>
      <c r="O371" s="16" t="s">
        <v>2766</v>
      </c>
      <c r="P371" s="15" t="s">
        <v>2767</v>
      </c>
      <c r="Q371" s="15" t="s">
        <v>2765</v>
      </c>
      <c r="R371" s="15" t="s">
        <v>383</v>
      </c>
      <c r="S371" s="15" t="s">
        <v>273</v>
      </c>
      <c r="T371" s="15" t="s">
        <v>2768</v>
      </c>
      <c r="U371" s="15"/>
      <c r="V371" s="15"/>
      <c r="W371" s="15"/>
      <c r="X371" s="15"/>
    </row>
    <row r="372" spans="1:24" x14ac:dyDescent="0.35">
      <c r="A372" s="15" t="s">
        <v>2576</v>
      </c>
      <c r="B372" s="15" t="s">
        <v>2786</v>
      </c>
      <c r="C372" s="15" t="s">
        <v>11</v>
      </c>
      <c r="D372" s="15" t="s">
        <v>2787</v>
      </c>
      <c r="E372" s="15" t="s">
        <v>2788</v>
      </c>
      <c r="F372" s="15" t="s">
        <v>2769</v>
      </c>
      <c r="G372" s="15">
        <v>35069</v>
      </c>
      <c r="H372" s="15" t="s">
        <v>211</v>
      </c>
      <c r="I372" s="15" t="s">
        <v>2789</v>
      </c>
      <c r="J372" s="16" t="s">
        <v>2790</v>
      </c>
      <c r="K372" s="15" t="s">
        <v>2786</v>
      </c>
      <c r="L372" s="15" t="s">
        <v>2769</v>
      </c>
      <c r="M372" s="15" t="s">
        <v>2770</v>
      </c>
      <c r="N372" s="15" t="s">
        <v>2789</v>
      </c>
      <c r="O372" s="16" t="s">
        <v>2790</v>
      </c>
      <c r="P372" s="15" t="s">
        <v>2786</v>
      </c>
      <c r="Q372" s="15" t="s">
        <v>2769</v>
      </c>
      <c r="R372" s="15" t="s">
        <v>2740</v>
      </c>
      <c r="S372" s="15" t="s">
        <v>2770</v>
      </c>
      <c r="T372" s="15" t="s">
        <v>2789</v>
      </c>
      <c r="U372" s="15"/>
      <c r="V372" s="15"/>
      <c r="W372" s="15"/>
      <c r="X372" s="15"/>
    </row>
    <row r="373" spans="1:24" x14ac:dyDescent="0.35">
      <c r="A373" s="15" t="s">
        <v>2577</v>
      </c>
      <c r="B373" s="15"/>
      <c r="C373" s="15" t="s">
        <v>11</v>
      </c>
      <c r="D373" s="15" t="s">
        <v>2771</v>
      </c>
      <c r="E373" s="15" t="s">
        <v>2772</v>
      </c>
      <c r="F373" s="15" t="s">
        <v>2773</v>
      </c>
      <c r="G373" s="15">
        <v>35380</v>
      </c>
      <c r="H373" s="15" t="s">
        <v>2774</v>
      </c>
      <c r="I373" s="15" t="s">
        <v>2775</v>
      </c>
      <c r="J373" s="16" t="s">
        <v>2776</v>
      </c>
      <c r="K373" s="15" t="s">
        <v>2777</v>
      </c>
      <c r="L373" s="15" t="s">
        <v>2773</v>
      </c>
      <c r="M373" s="15" t="s">
        <v>2778</v>
      </c>
      <c r="N373" s="15" t="s">
        <v>2775</v>
      </c>
      <c r="O373" s="16" t="s">
        <v>2776</v>
      </c>
      <c r="P373" s="15" t="s">
        <v>2777</v>
      </c>
      <c r="Q373" s="15" t="s">
        <v>2773</v>
      </c>
      <c r="R373" s="15" t="s">
        <v>383</v>
      </c>
      <c r="S373" s="15" t="s">
        <v>2778</v>
      </c>
      <c r="T373" s="15" t="s">
        <v>2775</v>
      </c>
      <c r="U373" s="15"/>
      <c r="V373" s="15"/>
      <c r="W373" s="15"/>
      <c r="X373" s="15"/>
    </row>
    <row r="374" spans="1:24" x14ac:dyDescent="0.35">
      <c r="A374" s="15" t="s">
        <v>2578</v>
      </c>
      <c r="B374" s="15" t="s">
        <v>2779</v>
      </c>
      <c r="C374" s="15"/>
      <c r="D374" s="15"/>
      <c r="E374" s="15"/>
      <c r="F374" s="15" t="s">
        <v>2780</v>
      </c>
      <c r="G374" s="15">
        <v>35000</v>
      </c>
      <c r="H374" s="15" t="s">
        <v>211</v>
      </c>
      <c r="I374" s="15" t="s">
        <v>2781</v>
      </c>
      <c r="J374" s="16" t="s">
        <v>2782</v>
      </c>
      <c r="K374" s="15" t="s">
        <v>2779</v>
      </c>
      <c r="L374" s="15" t="s">
        <v>2780</v>
      </c>
      <c r="M374" s="15" t="s">
        <v>273</v>
      </c>
      <c r="N374" s="15" t="s">
        <v>2781</v>
      </c>
      <c r="O374" s="16" t="s">
        <v>2782</v>
      </c>
      <c r="P374" s="15" t="s">
        <v>2783</v>
      </c>
      <c r="Q374" s="15" t="s">
        <v>2784</v>
      </c>
      <c r="R374" s="15" t="s">
        <v>2785</v>
      </c>
      <c r="S374" s="15" t="s">
        <v>273</v>
      </c>
      <c r="T374" s="15"/>
      <c r="U374" s="15"/>
      <c r="V374" s="15"/>
      <c r="W374" s="15"/>
      <c r="X374" s="15"/>
    </row>
    <row r="375" spans="1:24" x14ac:dyDescent="0.35">
      <c r="A375" s="15" t="s">
        <v>2579</v>
      </c>
      <c r="B375" s="15" t="s">
        <v>2791</v>
      </c>
      <c r="C375" s="15" t="s">
        <v>649</v>
      </c>
      <c r="D375" s="15" t="s">
        <v>2793</v>
      </c>
      <c r="E375" s="15" t="s">
        <v>2792</v>
      </c>
      <c r="F375" s="15" t="s">
        <v>2794</v>
      </c>
      <c r="G375" s="15">
        <v>35000</v>
      </c>
      <c r="H375" s="15" t="s">
        <v>211</v>
      </c>
      <c r="I375" s="15" t="s">
        <v>2795</v>
      </c>
      <c r="J375" s="16" t="s">
        <v>2796</v>
      </c>
      <c r="K375" s="15" t="s">
        <v>2797</v>
      </c>
      <c r="L375" s="15" t="s">
        <v>2798</v>
      </c>
      <c r="M375" s="15" t="s">
        <v>2799</v>
      </c>
      <c r="N375" s="15"/>
      <c r="O375" s="15"/>
      <c r="P375" s="15" t="s">
        <v>544</v>
      </c>
      <c r="Q375" s="15" t="s">
        <v>2800</v>
      </c>
      <c r="R375" s="15" t="s">
        <v>2801</v>
      </c>
      <c r="S375" s="15" t="s">
        <v>273</v>
      </c>
      <c r="T375" s="15" t="s">
        <v>2795</v>
      </c>
      <c r="U375" s="15"/>
      <c r="V375" s="15"/>
      <c r="W375" s="15"/>
      <c r="X375" s="15"/>
    </row>
    <row r="376" spans="1:24" x14ac:dyDescent="0.35">
      <c r="A376" s="15" t="s">
        <v>2580</v>
      </c>
      <c r="B376" s="15" t="s">
        <v>2802</v>
      </c>
      <c r="C376" s="15" t="s">
        <v>12</v>
      </c>
      <c r="D376" s="15" t="s">
        <v>2803</v>
      </c>
      <c r="E376" s="15" t="s">
        <v>2804</v>
      </c>
      <c r="F376" s="15" t="s">
        <v>2805</v>
      </c>
      <c r="G376" s="15">
        <v>35000</v>
      </c>
      <c r="H376" s="15" t="s">
        <v>211</v>
      </c>
      <c r="I376" s="15" t="s">
        <v>2806</v>
      </c>
      <c r="J376" s="16" t="s">
        <v>2807</v>
      </c>
      <c r="K376" s="15" t="s">
        <v>2808</v>
      </c>
      <c r="L376" s="15"/>
      <c r="M376" s="15"/>
      <c r="N376" s="15"/>
      <c r="O376" s="15"/>
      <c r="P376" s="15" t="s">
        <v>2809</v>
      </c>
      <c r="Q376" s="15" t="s">
        <v>2810</v>
      </c>
      <c r="R376" s="15" t="s">
        <v>1117</v>
      </c>
      <c r="S376" s="15" t="s">
        <v>2729</v>
      </c>
      <c r="T376" s="15" t="s">
        <v>2811</v>
      </c>
      <c r="U376" s="15"/>
      <c r="V376" s="15"/>
      <c r="W376" s="15"/>
      <c r="X376" s="15"/>
    </row>
    <row r="377" spans="1:24" x14ac:dyDescent="0.35">
      <c r="A377" s="15" t="s">
        <v>2581</v>
      </c>
      <c r="B377" s="15" t="s">
        <v>1516</v>
      </c>
      <c r="C377" s="15" t="s">
        <v>11</v>
      </c>
      <c r="D377" s="15" t="s">
        <v>3222</v>
      </c>
      <c r="E377" s="15" t="s">
        <v>3223</v>
      </c>
      <c r="F377" s="15" t="s">
        <v>1517</v>
      </c>
      <c r="G377" s="15">
        <v>35400</v>
      </c>
      <c r="H377" s="15" t="s">
        <v>202</v>
      </c>
      <c r="I377" s="15" t="s">
        <v>3224</v>
      </c>
      <c r="J377" s="16"/>
      <c r="K377" s="15"/>
      <c r="L377" s="15"/>
      <c r="M377" s="15"/>
      <c r="N377" s="15"/>
      <c r="O377" s="15"/>
      <c r="P377" s="15" t="s">
        <v>2818</v>
      </c>
      <c r="Q377" s="15" t="s">
        <v>2819</v>
      </c>
      <c r="R377" s="15" t="s">
        <v>523</v>
      </c>
      <c r="S377" s="15" t="s">
        <v>1081</v>
      </c>
      <c r="T377" s="15" t="s">
        <v>3224</v>
      </c>
      <c r="U377" s="15"/>
      <c r="V377" s="15"/>
      <c r="W377" s="15"/>
      <c r="X377" s="15"/>
    </row>
    <row r="378" spans="1:24" x14ac:dyDescent="0.35">
      <c r="A378" s="15" t="s">
        <v>2582</v>
      </c>
      <c r="B378" s="15" t="s">
        <v>2820</v>
      </c>
      <c r="C378" s="15" t="s">
        <v>12</v>
      </c>
      <c r="D378" s="15" t="s">
        <v>553</v>
      </c>
      <c r="E378" s="15" t="s">
        <v>2821</v>
      </c>
      <c r="F378" s="15" t="s">
        <v>2822</v>
      </c>
      <c r="G378" s="15">
        <v>35120</v>
      </c>
      <c r="H378" s="15" t="s">
        <v>2303</v>
      </c>
      <c r="I378" s="15" t="s">
        <v>2823</v>
      </c>
      <c r="J378" s="16" t="s">
        <v>2824</v>
      </c>
      <c r="K378" s="15" t="s">
        <v>2825</v>
      </c>
      <c r="L378" s="15" t="s">
        <v>2827</v>
      </c>
      <c r="M378" s="15" t="s">
        <v>258</v>
      </c>
      <c r="N378" s="15"/>
      <c r="O378" s="15"/>
      <c r="P378" s="15" t="s">
        <v>544</v>
      </c>
      <c r="Q378" s="15" t="s">
        <v>2826</v>
      </c>
      <c r="R378" s="15" t="s">
        <v>2828</v>
      </c>
      <c r="S378" s="15" t="s">
        <v>258</v>
      </c>
      <c r="T378" s="15" t="s">
        <v>2823</v>
      </c>
      <c r="U378" s="15"/>
      <c r="V378" s="15"/>
      <c r="W378" s="15"/>
      <c r="X378" s="15"/>
    </row>
    <row r="379" spans="1:24" x14ac:dyDescent="0.35">
      <c r="A379" s="15" t="s">
        <v>2583</v>
      </c>
      <c r="B379" s="15" t="s">
        <v>2820</v>
      </c>
      <c r="C379" s="15" t="s">
        <v>12</v>
      </c>
      <c r="D379" s="15" t="s">
        <v>553</v>
      </c>
      <c r="E379" s="15" t="s">
        <v>2821</v>
      </c>
      <c r="F379" s="15" t="s">
        <v>2822</v>
      </c>
      <c r="G379" s="15">
        <v>35120</v>
      </c>
      <c r="H379" s="15" t="s">
        <v>2303</v>
      </c>
      <c r="I379" s="15" t="s">
        <v>2823</v>
      </c>
      <c r="J379" s="16" t="s">
        <v>2824</v>
      </c>
      <c r="K379" s="15" t="s">
        <v>2829</v>
      </c>
      <c r="L379" s="15" t="s">
        <v>2830</v>
      </c>
      <c r="M379" s="15" t="s">
        <v>2831</v>
      </c>
      <c r="N379" s="15"/>
      <c r="O379" s="15"/>
      <c r="P379" s="15" t="s">
        <v>544</v>
      </c>
      <c r="Q379" s="15" t="s">
        <v>2832</v>
      </c>
      <c r="R379" s="15" t="s">
        <v>383</v>
      </c>
      <c r="S379" s="15" t="s">
        <v>2386</v>
      </c>
      <c r="T379" s="15"/>
      <c r="U379" s="15"/>
      <c r="V379" s="15"/>
      <c r="W379" s="15"/>
      <c r="X379" s="15"/>
    </row>
    <row r="380" spans="1:24" x14ac:dyDescent="0.35">
      <c r="A380" s="15" t="s">
        <v>2584</v>
      </c>
      <c r="B380" s="15" t="s">
        <v>2812</v>
      </c>
      <c r="C380" s="15" t="s">
        <v>12</v>
      </c>
      <c r="D380" s="15" t="s">
        <v>2813</v>
      </c>
      <c r="E380" s="15" t="s">
        <v>2814</v>
      </c>
      <c r="F380" s="15" t="s">
        <v>2815</v>
      </c>
      <c r="G380" s="15">
        <v>35400</v>
      </c>
      <c r="H380" s="15" t="s">
        <v>202</v>
      </c>
      <c r="I380" s="15" t="s">
        <v>2816</v>
      </c>
      <c r="J380" s="16" t="s">
        <v>2817</v>
      </c>
      <c r="K380" s="15"/>
      <c r="L380" s="15"/>
      <c r="M380" s="15"/>
      <c r="N380" s="15"/>
      <c r="O380" s="15"/>
      <c r="P380" s="15" t="s">
        <v>2833</v>
      </c>
      <c r="Q380" s="15" t="s">
        <v>2834</v>
      </c>
      <c r="R380" s="15" t="s">
        <v>2514</v>
      </c>
      <c r="S380" s="15" t="s">
        <v>1081</v>
      </c>
      <c r="T380" s="15" t="s">
        <v>2816</v>
      </c>
      <c r="U380" s="15"/>
      <c r="V380" s="15"/>
      <c r="W380" s="15"/>
      <c r="X380" s="15"/>
    </row>
    <row r="381" spans="1:24" x14ac:dyDescent="0.35">
      <c r="A381" s="15" t="s">
        <v>2585</v>
      </c>
      <c r="B381" s="15"/>
      <c r="C381" s="15" t="s">
        <v>12</v>
      </c>
      <c r="D381" s="15"/>
      <c r="E381" s="15" t="s">
        <v>2835</v>
      </c>
      <c r="F381" s="15" t="s">
        <v>2836</v>
      </c>
      <c r="G381" s="15">
        <v>35000</v>
      </c>
      <c r="H381" s="15" t="s">
        <v>211</v>
      </c>
      <c r="I381" s="15" t="s">
        <v>2837</v>
      </c>
      <c r="J381" s="16" t="s">
        <v>2838</v>
      </c>
      <c r="K381" s="15"/>
      <c r="L381" s="15"/>
      <c r="M381" s="15"/>
      <c r="N381" s="15"/>
      <c r="O381" s="15"/>
      <c r="P381" s="15" t="s">
        <v>2839</v>
      </c>
      <c r="Q381" s="15" t="s">
        <v>2836</v>
      </c>
      <c r="R381" s="15" t="s">
        <v>2840</v>
      </c>
      <c r="S381" s="15" t="s">
        <v>273</v>
      </c>
      <c r="T381" s="15" t="s">
        <v>2837</v>
      </c>
      <c r="U381" s="15"/>
      <c r="V381" s="15"/>
      <c r="W381" s="15"/>
      <c r="X381" s="15"/>
    </row>
    <row r="382" spans="1:24" x14ac:dyDescent="0.35">
      <c r="A382" s="15" t="s">
        <v>2586</v>
      </c>
      <c r="B382" s="15"/>
      <c r="C382" s="15" t="s">
        <v>478</v>
      </c>
      <c r="D382" s="15"/>
      <c r="E382" s="15" t="s">
        <v>2841</v>
      </c>
      <c r="F382" s="15" t="s">
        <v>2842</v>
      </c>
      <c r="G382" s="15">
        <v>35190</v>
      </c>
      <c r="H382" s="15" t="s">
        <v>233</v>
      </c>
      <c r="I382" s="15" t="s">
        <v>2843</v>
      </c>
      <c r="J382" s="16" t="s">
        <v>2844</v>
      </c>
      <c r="K382" s="15" t="s">
        <v>2845</v>
      </c>
      <c r="L382" s="15" t="s">
        <v>2842</v>
      </c>
      <c r="M382" s="15" t="s">
        <v>312</v>
      </c>
      <c r="N382" s="15" t="s">
        <v>2843</v>
      </c>
      <c r="O382" s="16" t="s">
        <v>2844</v>
      </c>
      <c r="P382" s="15" t="s">
        <v>2845</v>
      </c>
      <c r="Q382" s="15" t="s">
        <v>2842</v>
      </c>
      <c r="R382" s="15" t="s">
        <v>383</v>
      </c>
      <c r="S382" s="15" t="s">
        <v>312</v>
      </c>
      <c r="T382" s="15" t="s">
        <v>2843</v>
      </c>
      <c r="U382" s="15"/>
      <c r="V382" s="15"/>
      <c r="W382" s="15"/>
      <c r="X382" s="15"/>
    </row>
    <row r="383" spans="1:24" x14ac:dyDescent="0.35">
      <c r="A383" s="15" t="s">
        <v>2587</v>
      </c>
      <c r="B383" s="15"/>
      <c r="C383" s="15" t="s">
        <v>12</v>
      </c>
      <c r="D383" s="15" t="s">
        <v>2846</v>
      </c>
      <c r="E383" s="15" t="s">
        <v>2847</v>
      </c>
      <c r="F383" s="15" t="s">
        <v>2848</v>
      </c>
      <c r="G383" s="15">
        <v>35000</v>
      </c>
      <c r="H383" s="15" t="s">
        <v>211</v>
      </c>
      <c r="I383" s="15" t="s">
        <v>2849</v>
      </c>
      <c r="J383" s="16" t="s">
        <v>2850</v>
      </c>
      <c r="K383" s="15" t="s">
        <v>2851</v>
      </c>
      <c r="L383" s="15" t="s">
        <v>2887</v>
      </c>
      <c r="M383" s="15" t="s">
        <v>2888</v>
      </c>
      <c r="N383" s="15" t="s">
        <v>2849</v>
      </c>
      <c r="O383" s="16" t="s">
        <v>2850</v>
      </c>
      <c r="P383" s="15" t="s">
        <v>2851</v>
      </c>
      <c r="Q383" s="15" t="s">
        <v>2848</v>
      </c>
      <c r="R383" s="15" t="s">
        <v>2852</v>
      </c>
      <c r="S383" s="15" t="s">
        <v>273</v>
      </c>
      <c r="T383" s="15" t="s">
        <v>2849</v>
      </c>
      <c r="U383" s="15"/>
      <c r="V383" s="15"/>
      <c r="W383" s="15"/>
      <c r="X383" s="15"/>
    </row>
    <row r="384" spans="1:24" x14ac:dyDescent="0.35">
      <c r="A384" s="15" t="s">
        <v>2588</v>
      </c>
      <c r="B384" s="15"/>
      <c r="C384" s="15" t="s">
        <v>478</v>
      </c>
      <c r="D384" s="15"/>
      <c r="E384" s="15" t="s">
        <v>2853</v>
      </c>
      <c r="F384" s="15" t="s">
        <v>2854</v>
      </c>
      <c r="G384" s="15">
        <v>35190</v>
      </c>
      <c r="H384" s="15" t="s">
        <v>233</v>
      </c>
      <c r="I384" s="15" t="s">
        <v>2857</v>
      </c>
      <c r="J384" s="16" t="s">
        <v>2855</v>
      </c>
      <c r="K384" s="15" t="s">
        <v>2856</v>
      </c>
      <c r="L384" s="15" t="s">
        <v>2854</v>
      </c>
      <c r="M384" s="15" t="s">
        <v>312</v>
      </c>
      <c r="N384" s="15" t="s">
        <v>2857</v>
      </c>
      <c r="O384" s="16" t="s">
        <v>2855</v>
      </c>
      <c r="P384" s="15" t="s">
        <v>2856</v>
      </c>
      <c r="Q384" s="15" t="s">
        <v>2854</v>
      </c>
      <c r="R384" s="15" t="s">
        <v>383</v>
      </c>
      <c r="S384" s="15" t="s">
        <v>312</v>
      </c>
      <c r="T384" s="15" t="s">
        <v>2857</v>
      </c>
      <c r="U384" s="15"/>
      <c r="V384" s="15"/>
      <c r="W384" s="15"/>
      <c r="X384" s="15"/>
    </row>
    <row r="385" spans="1:24" x14ac:dyDescent="0.35">
      <c r="A385" s="15" t="s">
        <v>2589</v>
      </c>
      <c r="B385" s="15"/>
      <c r="C385" s="15" t="s">
        <v>12</v>
      </c>
      <c r="D385" s="15"/>
      <c r="E385" s="15" t="s">
        <v>2858</v>
      </c>
      <c r="F385" s="15" t="s">
        <v>2859</v>
      </c>
      <c r="G385" s="15">
        <v>35190</v>
      </c>
      <c r="H385" s="15" t="s">
        <v>1023</v>
      </c>
      <c r="I385" s="15" t="s">
        <v>2860</v>
      </c>
      <c r="J385" s="16" t="s">
        <v>2861</v>
      </c>
      <c r="K385" s="15" t="s">
        <v>2862</v>
      </c>
      <c r="L385" s="15" t="s">
        <v>2859</v>
      </c>
      <c r="M385" s="15" t="s">
        <v>409</v>
      </c>
      <c r="N385" s="15" t="s">
        <v>2860</v>
      </c>
      <c r="O385" s="16" t="s">
        <v>2861</v>
      </c>
      <c r="P385" s="15" t="s">
        <v>2862</v>
      </c>
      <c r="Q385" s="15" t="s">
        <v>2859</v>
      </c>
      <c r="R385" s="15" t="s">
        <v>383</v>
      </c>
      <c r="S385" s="15" t="s">
        <v>409</v>
      </c>
      <c r="T385" s="15" t="s">
        <v>2860</v>
      </c>
      <c r="U385" s="15"/>
      <c r="V385" s="15"/>
      <c r="W385" s="15"/>
      <c r="X385" s="15"/>
    </row>
    <row r="386" spans="1:24" x14ac:dyDescent="0.35">
      <c r="A386" s="15" t="s">
        <v>2590</v>
      </c>
      <c r="B386" s="15" t="s">
        <v>2863</v>
      </c>
      <c r="C386" s="15" t="s">
        <v>11</v>
      </c>
      <c r="D386" s="15" t="s">
        <v>212</v>
      </c>
      <c r="E386" s="15" t="s">
        <v>2864</v>
      </c>
      <c r="F386" s="15" t="s">
        <v>2865</v>
      </c>
      <c r="G386" s="15">
        <v>35630</v>
      </c>
      <c r="H386" s="15" t="s">
        <v>1254</v>
      </c>
      <c r="I386" s="15" t="s">
        <v>2866</v>
      </c>
      <c r="J386" s="16" t="s">
        <v>2867</v>
      </c>
      <c r="K386" s="15" t="s">
        <v>2264</v>
      </c>
      <c r="L386" s="15" t="s">
        <v>2865</v>
      </c>
      <c r="M386" s="15" t="s">
        <v>720</v>
      </c>
      <c r="N386" s="15" t="s">
        <v>2866</v>
      </c>
      <c r="O386" s="16" t="s">
        <v>2867</v>
      </c>
      <c r="P386" s="15" t="s">
        <v>2264</v>
      </c>
      <c r="Q386" s="15" t="s">
        <v>2865</v>
      </c>
      <c r="R386" s="15" t="s">
        <v>607</v>
      </c>
      <c r="S386" s="15" t="s">
        <v>720</v>
      </c>
      <c r="T386" s="15" t="s">
        <v>2866</v>
      </c>
      <c r="U386" s="15"/>
      <c r="V386" s="15"/>
      <c r="W386" s="15"/>
      <c r="X386" s="15"/>
    </row>
    <row r="387" spans="1:24" x14ac:dyDescent="0.35">
      <c r="A387" s="15" t="s">
        <v>2591</v>
      </c>
      <c r="B387" s="15" t="s">
        <v>2868</v>
      </c>
      <c r="C387" s="15" t="s">
        <v>11</v>
      </c>
      <c r="D387" s="15" t="s">
        <v>548</v>
      </c>
      <c r="E387" s="15" t="s">
        <v>934</v>
      </c>
      <c r="F387" s="15"/>
      <c r="G387" s="15"/>
      <c r="H387" s="15"/>
      <c r="I387" s="15" t="s">
        <v>937</v>
      </c>
      <c r="J387" s="16" t="s">
        <v>938</v>
      </c>
      <c r="K387" s="15" t="s">
        <v>2869</v>
      </c>
      <c r="L387" s="15" t="s">
        <v>2870</v>
      </c>
      <c r="M387" s="15" t="s">
        <v>582</v>
      </c>
      <c r="N387" s="15"/>
      <c r="O387" s="15"/>
      <c r="P387" s="15" t="s">
        <v>2869</v>
      </c>
      <c r="Q387" s="15" t="s">
        <v>2870</v>
      </c>
      <c r="R387" s="15" t="s">
        <v>383</v>
      </c>
      <c r="S387" s="15" t="s">
        <v>582</v>
      </c>
      <c r="T387" s="15"/>
      <c r="U387" s="15"/>
      <c r="V387" s="15"/>
      <c r="W387" s="15"/>
      <c r="X387" s="15"/>
    </row>
    <row r="388" spans="1:24" x14ac:dyDescent="0.35">
      <c r="A388" s="15" t="s">
        <v>2592</v>
      </c>
      <c r="B388" s="15" t="s">
        <v>2812</v>
      </c>
      <c r="C388" s="15" t="s">
        <v>12</v>
      </c>
      <c r="D388" s="15" t="s">
        <v>2813</v>
      </c>
      <c r="E388" s="15" t="s">
        <v>2814</v>
      </c>
      <c r="F388" s="15" t="s">
        <v>2815</v>
      </c>
      <c r="G388" s="15">
        <v>35400</v>
      </c>
      <c r="H388" s="15" t="s">
        <v>202</v>
      </c>
      <c r="I388" s="15" t="s">
        <v>2816</v>
      </c>
      <c r="J388" s="16" t="s">
        <v>2817</v>
      </c>
      <c r="K388" s="15"/>
      <c r="L388" s="15"/>
      <c r="M388" s="15"/>
      <c r="N388" s="15"/>
      <c r="O388" s="15"/>
      <c r="Q388" s="15" t="s">
        <v>2871</v>
      </c>
      <c r="R388" s="15" t="s">
        <v>2514</v>
      </c>
      <c r="S388" s="15" t="s">
        <v>1081</v>
      </c>
      <c r="T388" s="15" t="s">
        <v>2816</v>
      </c>
      <c r="U388" s="15"/>
      <c r="V388" s="15"/>
      <c r="W388" s="15"/>
      <c r="X388" s="15"/>
    </row>
    <row r="389" spans="1:24" x14ac:dyDescent="0.35">
      <c r="A389" s="15" t="s">
        <v>2593</v>
      </c>
      <c r="B389" s="15" t="s">
        <v>2812</v>
      </c>
      <c r="C389" s="15" t="s">
        <v>12</v>
      </c>
      <c r="D389" s="15" t="s">
        <v>2882</v>
      </c>
      <c r="E389" s="15" t="s">
        <v>2883</v>
      </c>
      <c r="F389" s="15" t="s">
        <v>2815</v>
      </c>
      <c r="G389" s="15">
        <v>35400</v>
      </c>
      <c r="H389" s="15" t="s">
        <v>202</v>
      </c>
      <c r="I389" s="15" t="s">
        <v>2816</v>
      </c>
      <c r="J389" s="16" t="s">
        <v>2884</v>
      </c>
      <c r="K389" s="15"/>
      <c r="L389" s="15"/>
      <c r="M389" s="15"/>
      <c r="N389" s="15"/>
      <c r="O389" s="15"/>
      <c r="P389" s="15" t="s">
        <v>2885</v>
      </c>
      <c r="Q389" s="15" t="s">
        <v>2886</v>
      </c>
      <c r="R389" s="15" t="s">
        <v>2514</v>
      </c>
      <c r="S389" s="15" t="s">
        <v>287</v>
      </c>
      <c r="T389" s="15" t="s">
        <v>2816</v>
      </c>
      <c r="U389" s="15"/>
      <c r="V389" s="15"/>
      <c r="W389" s="15"/>
      <c r="X389" s="15"/>
    </row>
    <row r="390" spans="1:24" x14ac:dyDescent="0.35">
      <c r="A390" s="15" t="s">
        <v>2594</v>
      </c>
      <c r="B390" s="15"/>
      <c r="C390" s="15" t="s">
        <v>478</v>
      </c>
      <c r="D390" s="15"/>
      <c r="E390" s="15" t="s">
        <v>2889</v>
      </c>
      <c r="F390" s="15" t="s">
        <v>2890</v>
      </c>
      <c r="G390" s="15">
        <v>35190</v>
      </c>
      <c r="H390" s="15" t="s">
        <v>233</v>
      </c>
      <c r="I390" s="15" t="s">
        <v>2891</v>
      </c>
      <c r="J390" s="16" t="s">
        <v>2892</v>
      </c>
      <c r="K390" s="15" t="s">
        <v>2893</v>
      </c>
      <c r="L390" s="15" t="s">
        <v>2890</v>
      </c>
      <c r="M390" s="15" t="s">
        <v>312</v>
      </c>
      <c r="N390" s="15" t="s">
        <v>2891</v>
      </c>
      <c r="O390" s="16" t="s">
        <v>2892</v>
      </c>
      <c r="P390" s="15" t="s">
        <v>2893</v>
      </c>
      <c r="Q390" s="15" t="s">
        <v>2890</v>
      </c>
      <c r="R390" s="15" t="s">
        <v>383</v>
      </c>
      <c r="S390" s="15" t="s">
        <v>312</v>
      </c>
      <c r="T390" s="15" t="s">
        <v>2891</v>
      </c>
      <c r="U390" s="15"/>
      <c r="V390" s="15"/>
      <c r="W390" s="15"/>
      <c r="X390" s="15"/>
    </row>
    <row r="391" spans="1:24" x14ac:dyDescent="0.35">
      <c r="A391" s="15" t="s">
        <v>2595</v>
      </c>
      <c r="B391" s="15" t="s">
        <v>511</v>
      </c>
      <c r="C391" s="15" t="s">
        <v>11</v>
      </c>
      <c r="D391" s="15" t="s">
        <v>548</v>
      </c>
      <c r="E391" s="15" t="s">
        <v>411</v>
      </c>
      <c r="F391" s="15" t="s">
        <v>512</v>
      </c>
      <c r="G391" s="15">
        <v>35190</v>
      </c>
      <c r="H391" s="15" t="s">
        <v>233</v>
      </c>
      <c r="I391" s="15" t="s">
        <v>568</v>
      </c>
      <c r="J391" s="16" t="s">
        <v>567</v>
      </c>
      <c r="K391" s="15" t="s">
        <v>511</v>
      </c>
      <c r="L391" s="15" t="s">
        <v>512</v>
      </c>
      <c r="M391" s="15" t="s">
        <v>312</v>
      </c>
      <c r="N391" s="15"/>
      <c r="O391" s="15"/>
      <c r="P391" s="15" t="s">
        <v>2894</v>
      </c>
      <c r="Q391" s="15" t="s">
        <v>2108</v>
      </c>
      <c r="R391" s="144" t="s">
        <v>706</v>
      </c>
      <c r="S391" s="15" t="s">
        <v>312</v>
      </c>
      <c r="T391" s="15" t="s">
        <v>2110</v>
      </c>
      <c r="U391" s="15" t="s">
        <v>3316</v>
      </c>
      <c r="V391" s="142" t="s">
        <v>856</v>
      </c>
      <c r="W391" s="15"/>
      <c r="X391" s="15"/>
    </row>
    <row r="392" spans="1:24" x14ac:dyDescent="0.35">
      <c r="A392" s="15" t="s">
        <v>2596</v>
      </c>
      <c r="B392" s="15"/>
      <c r="C392" s="15" t="s">
        <v>478</v>
      </c>
      <c r="D392" s="15"/>
      <c r="E392" s="15" t="s">
        <v>2895</v>
      </c>
      <c r="F392" s="15" t="s">
        <v>2896</v>
      </c>
      <c r="G392" s="15">
        <v>35190</v>
      </c>
      <c r="H392" s="15" t="s">
        <v>1330</v>
      </c>
      <c r="I392" s="15" t="s">
        <v>2897</v>
      </c>
      <c r="J392" s="16" t="s">
        <v>2898</v>
      </c>
      <c r="K392" s="15" t="s">
        <v>2899</v>
      </c>
      <c r="L392" s="15" t="s">
        <v>2896</v>
      </c>
      <c r="M392" s="15" t="s">
        <v>1334</v>
      </c>
      <c r="N392" s="15" t="s">
        <v>2897</v>
      </c>
      <c r="O392" s="16" t="s">
        <v>2898</v>
      </c>
      <c r="P392" s="15" t="s">
        <v>2899</v>
      </c>
      <c r="Q392" s="15" t="s">
        <v>2896</v>
      </c>
      <c r="R392" s="15" t="s">
        <v>383</v>
      </c>
      <c r="S392" s="15" t="s">
        <v>1334</v>
      </c>
      <c r="T392" s="15" t="s">
        <v>2897</v>
      </c>
      <c r="U392" s="15"/>
      <c r="V392" s="15"/>
      <c r="W392" s="15"/>
      <c r="X392" s="15"/>
    </row>
    <row r="393" spans="1:24" x14ac:dyDescent="0.35">
      <c r="A393" s="15" t="s">
        <v>2597</v>
      </c>
      <c r="B393" s="15" t="s">
        <v>2900</v>
      </c>
      <c r="C393" s="15" t="s">
        <v>12</v>
      </c>
      <c r="D393" s="15" t="s">
        <v>1995</v>
      </c>
      <c r="E393" s="15" t="s">
        <v>2901</v>
      </c>
      <c r="F393" s="15" t="s">
        <v>2902</v>
      </c>
      <c r="G393" s="15">
        <v>35120</v>
      </c>
      <c r="H393" s="15" t="s">
        <v>2303</v>
      </c>
      <c r="I393" s="15" t="s">
        <v>2903</v>
      </c>
      <c r="J393" s="16" t="s">
        <v>2904</v>
      </c>
      <c r="K393" s="15"/>
      <c r="L393" s="15"/>
      <c r="M393" s="15"/>
      <c r="N393" s="15"/>
      <c r="O393" s="15"/>
      <c r="P393" s="15" t="s">
        <v>649</v>
      </c>
      <c r="Q393" s="15" t="s">
        <v>2905</v>
      </c>
      <c r="R393" s="15" t="s">
        <v>2906</v>
      </c>
      <c r="S393" s="15" t="s">
        <v>2907</v>
      </c>
      <c r="T393" s="15" t="s">
        <v>2908</v>
      </c>
      <c r="U393" s="15"/>
      <c r="V393" s="15"/>
      <c r="W393" s="15"/>
      <c r="X393" s="15"/>
    </row>
    <row r="394" spans="1:24" x14ac:dyDescent="0.35">
      <c r="A394" s="15" t="s">
        <v>2598</v>
      </c>
      <c r="B394" s="15"/>
      <c r="C394" s="15" t="s">
        <v>11</v>
      </c>
      <c r="D394" s="15" t="s">
        <v>1328</v>
      </c>
      <c r="E394" s="15" t="s">
        <v>2909</v>
      </c>
      <c r="F394" s="15" t="s">
        <v>2910</v>
      </c>
      <c r="G394" s="15">
        <v>78170</v>
      </c>
      <c r="H394" s="15" t="s">
        <v>2915</v>
      </c>
      <c r="I394" s="15" t="s">
        <v>2911</v>
      </c>
      <c r="J394" s="16" t="s">
        <v>2912</v>
      </c>
      <c r="K394" s="15" t="s">
        <v>2913</v>
      </c>
      <c r="L394" s="15" t="s">
        <v>2910</v>
      </c>
      <c r="M394" s="15" t="s">
        <v>2914</v>
      </c>
      <c r="N394" s="15" t="s">
        <v>2911</v>
      </c>
      <c r="O394" s="16" t="s">
        <v>2912</v>
      </c>
      <c r="P394" s="15" t="s">
        <v>2913</v>
      </c>
      <c r="Q394" s="15" t="s">
        <v>2916</v>
      </c>
      <c r="R394" s="15" t="s">
        <v>383</v>
      </c>
      <c r="S394" s="15" t="s">
        <v>1081</v>
      </c>
      <c r="T394" s="15" t="s">
        <v>2911</v>
      </c>
      <c r="U394" s="15"/>
      <c r="V394" s="15"/>
      <c r="W394" s="15"/>
      <c r="X394" s="15"/>
    </row>
    <row r="395" spans="1:24" x14ac:dyDescent="0.35">
      <c r="A395" s="15" t="s">
        <v>2599</v>
      </c>
      <c r="B395" s="15"/>
      <c r="C395" s="15" t="s">
        <v>12</v>
      </c>
      <c r="D395" s="15" t="s">
        <v>1915</v>
      </c>
      <c r="E395" s="15" t="s">
        <v>2917</v>
      </c>
      <c r="F395" s="15" t="s">
        <v>2918</v>
      </c>
      <c r="G395" s="15">
        <v>35190</v>
      </c>
      <c r="H395" s="15" t="s">
        <v>233</v>
      </c>
      <c r="I395" s="15" t="s">
        <v>2919</v>
      </c>
      <c r="J395" s="16" t="s">
        <v>2920</v>
      </c>
      <c r="K395" s="15" t="s">
        <v>2921</v>
      </c>
      <c r="L395" s="15" t="s">
        <v>2918</v>
      </c>
      <c r="M395" s="15" t="s">
        <v>312</v>
      </c>
      <c r="N395" s="15" t="s">
        <v>2919</v>
      </c>
      <c r="O395" s="16" t="s">
        <v>2920</v>
      </c>
      <c r="P395" s="15" t="s">
        <v>2921</v>
      </c>
      <c r="Q395" s="15" t="s">
        <v>2918</v>
      </c>
      <c r="R395" s="15" t="s">
        <v>383</v>
      </c>
      <c r="S395" s="15" t="s">
        <v>312</v>
      </c>
      <c r="T395" s="15" t="s">
        <v>2919</v>
      </c>
      <c r="U395" s="15"/>
      <c r="V395" s="15"/>
      <c r="W395" s="15"/>
      <c r="X395" s="15"/>
    </row>
    <row r="396" spans="1:24" x14ac:dyDescent="0.35">
      <c r="A396" s="15" t="s">
        <v>2872</v>
      </c>
      <c r="B396" s="15"/>
      <c r="C396" s="15" t="s">
        <v>478</v>
      </c>
      <c r="D396" s="15"/>
      <c r="E396" s="15" t="s">
        <v>2922</v>
      </c>
      <c r="F396" s="15" t="s">
        <v>2923</v>
      </c>
      <c r="G396" s="15">
        <v>35190</v>
      </c>
      <c r="H396" s="15" t="s">
        <v>747</v>
      </c>
      <c r="I396" s="15" t="s">
        <v>2924</v>
      </c>
      <c r="J396" s="16" t="s">
        <v>2925</v>
      </c>
      <c r="K396" s="15" t="s">
        <v>2926</v>
      </c>
      <c r="L396" s="15" t="s">
        <v>2923</v>
      </c>
      <c r="M396" s="15" t="s">
        <v>749</v>
      </c>
      <c r="N396" s="15" t="s">
        <v>2924</v>
      </c>
      <c r="O396" s="16" t="s">
        <v>2925</v>
      </c>
      <c r="P396" s="15" t="s">
        <v>2926</v>
      </c>
      <c r="Q396" s="15" t="s">
        <v>2923</v>
      </c>
      <c r="R396" s="15" t="s">
        <v>383</v>
      </c>
      <c r="S396" s="15" t="s">
        <v>749</v>
      </c>
      <c r="T396" s="15" t="s">
        <v>2924</v>
      </c>
      <c r="U396" s="15"/>
      <c r="V396" s="15"/>
      <c r="W396" s="15"/>
      <c r="X396" s="15"/>
    </row>
    <row r="397" spans="1:24" x14ac:dyDescent="0.35">
      <c r="A397" s="15" t="s">
        <v>2873</v>
      </c>
      <c r="B397" s="15"/>
      <c r="C397" s="15" t="s">
        <v>12</v>
      </c>
      <c r="D397" s="15" t="s">
        <v>2927</v>
      </c>
      <c r="E397" s="15" t="s">
        <v>352</v>
      </c>
      <c r="F397" s="15"/>
      <c r="G397" s="15"/>
      <c r="H397" s="15" t="s">
        <v>2928</v>
      </c>
      <c r="I397" s="15"/>
      <c r="J397" s="16" t="s">
        <v>2929</v>
      </c>
      <c r="K397" s="15" t="s">
        <v>2930</v>
      </c>
      <c r="L397" s="15"/>
      <c r="M397" s="15"/>
      <c r="N397" s="15"/>
      <c r="O397" s="15"/>
      <c r="P397" s="15" t="s">
        <v>2932</v>
      </c>
      <c r="Q397" s="15" t="s">
        <v>2933</v>
      </c>
      <c r="R397" s="15" t="s">
        <v>2728</v>
      </c>
      <c r="S397" s="15" t="s">
        <v>273</v>
      </c>
      <c r="T397" s="15" t="s">
        <v>2934</v>
      </c>
      <c r="U397" s="15"/>
      <c r="V397" s="15"/>
      <c r="W397" s="15"/>
      <c r="X397" s="15"/>
    </row>
    <row r="398" spans="1:24" x14ac:dyDescent="0.35">
      <c r="A398" s="15" t="s">
        <v>2874</v>
      </c>
      <c r="B398" s="15" t="s">
        <v>1658</v>
      </c>
      <c r="C398" s="15" t="s">
        <v>649</v>
      </c>
      <c r="D398" s="15" t="s">
        <v>1966</v>
      </c>
      <c r="E398" s="15" t="s">
        <v>1967</v>
      </c>
      <c r="F398" s="15" t="s">
        <v>1968</v>
      </c>
      <c r="G398" s="15">
        <v>35000</v>
      </c>
      <c r="H398" s="15" t="s">
        <v>211</v>
      </c>
      <c r="I398" s="15" t="s">
        <v>1969</v>
      </c>
      <c r="J398" s="16" t="s">
        <v>1970</v>
      </c>
      <c r="K398" s="15" t="s">
        <v>2931</v>
      </c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</row>
    <row r="399" spans="1:24" x14ac:dyDescent="0.35">
      <c r="A399" s="15" t="s">
        <v>2875</v>
      </c>
      <c r="B399" s="15"/>
      <c r="C399" s="15" t="s">
        <v>11</v>
      </c>
      <c r="D399" s="15" t="s">
        <v>2935</v>
      </c>
      <c r="E399" s="15" t="s">
        <v>2936</v>
      </c>
      <c r="F399" s="15" t="s">
        <v>2937</v>
      </c>
      <c r="G399" s="15">
        <v>35270</v>
      </c>
      <c r="H399" s="15" t="s">
        <v>729</v>
      </c>
      <c r="I399" s="15" t="s">
        <v>2938</v>
      </c>
      <c r="J399" s="16" t="s">
        <v>2940</v>
      </c>
      <c r="K399" s="15" t="s">
        <v>2939</v>
      </c>
      <c r="L399" s="15" t="s">
        <v>2937</v>
      </c>
      <c r="M399" s="15" t="s">
        <v>1280</v>
      </c>
      <c r="N399" s="15" t="s">
        <v>2938</v>
      </c>
      <c r="O399" s="16" t="s">
        <v>2940</v>
      </c>
      <c r="P399" s="15" t="s">
        <v>2939</v>
      </c>
      <c r="Q399" s="15" t="s">
        <v>2937</v>
      </c>
      <c r="R399" s="15" t="s">
        <v>383</v>
      </c>
      <c r="S399" s="15" t="s">
        <v>1280</v>
      </c>
      <c r="T399" s="15" t="s">
        <v>2938</v>
      </c>
      <c r="U399" s="15"/>
      <c r="V399" s="15"/>
      <c r="W399" s="15"/>
      <c r="X399" s="15"/>
    </row>
    <row r="400" spans="1:24" x14ac:dyDescent="0.35">
      <c r="A400" s="15" t="s">
        <v>2876</v>
      </c>
      <c r="B400" s="15" t="s">
        <v>2941</v>
      </c>
      <c r="C400" s="15" t="s">
        <v>281</v>
      </c>
      <c r="D400" s="15" t="s">
        <v>2942</v>
      </c>
      <c r="E400" s="15" t="s">
        <v>2154</v>
      </c>
      <c r="F400" s="15" t="s">
        <v>2943</v>
      </c>
      <c r="G400" s="15">
        <v>22270</v>
      </c>
      <c r="H400" s="15" t="s">
        <v>2156</v>
      </c>
      <c r="I400" s="15" t="s">
        <v>2944</v>
      </c>
      <c r="J400" s="16" t="s">
        <v>2158</v>
      </c>
      <c r="K400" s="15" t="s">
        <v>2945</v>
      </c>
      <c r="L400" s="15" t="s">
        <v>2946</v>
      </c>
      <c r="M400" s="15" t="s">
        <v>2907</v>
      </c>
      <c r="N400" s="15"/>
      <c r="O400" s="15"/>
      <c r="P400" s="15" t="s">
        <v>2945</v>
      </c>
      <c r="Q400" s="15" t="s">
        <v>2946</v>
      </c>
      <c r="R400" s="15" t="s">
        <v>383</v>
      </c>
      <c r="S400" s="15" t="s">
        <v>2907</v>
      </c>
      <c r="T400" s="15"/>
      <c r="U400" s="15"/>
      <c r="V400" s="15"/>
      <c r="W400" s="15"/>
      <c r="X400" s="15"/>
    </row>
    <row r="401" spans="1:24" x14ac:dyDescent="0.35">
      <c r="A401" s="15" t="s">
        <v>2877</v>
      </c>
      <c r="B401" s="15" t="s">
        <v>2812</v>
      </c>
      <c r="C401" s="15" t="s">
        <v>12</v>
      </c>
      <c r="D401" s="15" t="s">
        <v>2813</v>
      </c>
      <c r="E401" s="15" t="s">
        <v>2814</v>
      </c>
      <c r="F401" s="15" t="s">
        <v>2815</v>
      </c>
      <c r="G401" s="15">
        <v>35400</v>
      </c>
      <c r="H401" s="15" t="s">
        <v>202</v>
      </c>
      <c r="I401" s="15" t="s">
        <v>2816</v>
      </c>
      <c r="J401" s="16" t="s">
        <v>2817</v>
      </c>
      <c r="K401" s="15"/>
      <c r="L401" s="15"/>
      <c r="M401" s="15"/>
      <c r="N401" s="15"/>
      <c r="O401" s="15"/>
      <c r="P401" s="15" t="s">
        <v>2955</v>
      </c>
      <c r="Q401" s="15" t="s">
        <v>2956</v>
      </c>
      <c r="R401" s="15" t="s">
        <v>2514</v>
      </c>
      <c r="S401" s="15" t="s">
        <v>1081</v>
      </c>
      <c r="T401" s="15" t="s">
        <v>2816</v>
      </c>
      <c r="U401" s="15"/>
      <c r="V401" s="15"/>
      <c r="W401" s="15"/>
      <c r="X401" s="15"/>
    </row>
    <row r="402" spans="1:24" x14ac:dyDescent="0.35">
      <c r="A402" s="15" t="s">
        <v>2878</v>
      </c>
      <c r="B402" s="15" t="s">
        <v>2957</v>
      </c>
      <c r="C402" s="15" t="s">
        <v>12</v>
      </c>
      <c r="D402" s="15" t="s">
        <v>2958</v>
      </c>
      <c r="E402" s="15" t="s">
        <v>1574</v>
      </c>
      <c r="F402" s="15" t="s">
        <v>2959</v>
      </c>
      <c r="G402" s="15">
        <v>35000</v>
      </c>
      <c r="H402" s="15" t="s">
        <v>211</v>
      </c>
      <c r="I402" s="15" t="s">
        <v>2960</v>
      </c>
      <c r="J402" s="16" t="s">
        <v>2961</v>
      </c>
      <c r="K402" s="15" t="s">
        <v>2957</v>
      </c>
      <c r="L402" s="15" t="s">
        <v>2959</v>
      </c>
      <c r="M402" s="15" t="s">
        <v>273</v>
      </c>
      <c r="N402" s="15" t="s">
        <v>2960</v>
      </c>
      <c r="O402" s="16" t="s">
        <v>2961</v>
      </c>
      <c r="P402" s="15" t="s">
        <v>2957</v>
      </c>
      <c r="Q402" s="15" t="s">
        <v>2959</v>
      </c>
      <c r="R402" s="15" t="s">
        <v>2514</v>
      </c>
      <c r="S402" s="15" t="s">
        <v>273</v>
      </c>
      <c r="T402" s="15" t="s">
        <v>2960</v>
      </c>
      <c r="U402" s="15"/>
      <c r="V402" s="15"/>
      <c r="W402" s="15"/>
      <c r="X402" s="15"/>
    </row>
    <row r="403" spans="1:24" x14ac:dyDescent="0.35">
      <c r="A403" s="15" t="s">
        <v>2879</v>
      </c>
      <c r="B403" s="15"/>
      <c r="C403" s="15" t="s">
        <v>11</v>
      </c>
      <c r="D403" s="15" t="s">
        <v>2962</v>
      </c>
      <c r="E403" s="15" t="s">
        <v>2963</v>
      </c>
      <c r="F403" s="15" t="s">
        <v>2964</v>
      </c>
      <c r="G403" s="15">
        <v>35530</v>
      </c>
      <c r="H403" s="15" t="s">
        <v>888</v>
      </c>
      <c r="I403" s="15" t="s">
        <v>2965</v>
      </c>
      <c r="J403" s="16" t="s">
        <v>2966</v>
      </c>
      <c r="K403" s="15" t="s">
        <v>2967</v>
      </c>
      <c r="L403" s="15" t="s">
        <v>2964</v>
      </c>
      <c r="M403" s="15" t="s">
        <v>892</v>
      </c>
      <c r="N403" s="15" t="s">
        <v>2965</v>
      </c>
      <c r="O403" s="16" t="s">
        <v>2966</v>
      </c>
      <c r="P403" s="15" t="s">
        <v>2967</v>
      </c>
      <c r="Q403" s="15" t="s">
        <v>2964</v>
      </c>
      <c r="R403" s="15" t="s">
        <v>383</v>
      </c>
      <c r="S403" s="15" t="s">
        <v>892</v>
      </c>
      <c r="T403" s="15" t="s">
        <v>2965</v>
      </c>
      <c r="U403" s="15"/>
      <c r="V403" s="15"/>
      <c r="W403" s="15"/>
      <c r="X403" s="15"/>
    </row>
    <row r="404" spans="1:24" x14ac:dyDescent="0.35">
      <c r="A404" s="15" t="s">
        <v>2880</v>
      </c>
      <c r="B404" s="15"/>
      <c r="C404" s="15" t="s">
        <v>12</v>
      </c>
      <c r="D404" s="15"/>
      <c r="E404" s="15" t="s">
        <v>3063</v>
      </c>
      <c r="F404" s="15" t="s">
        <v>3064</v>
      </c>
      <c r="G404" s="15">
        <v>35760</v>
      </c>
      <c r="H404" s="15" t="s">
        <v>3065</v>
      </c>
      <c r="I404" s="15" t="s">
        <v>3066</v>
      </c>
      <c r="J404" s="16" t="s">
        <v>3067</v>
      </c>
      <c r="K404" s="15" t="s">
        <v>3068</v>
      </c>
      <c r="L404" s="15" t="s">
        <v>3064</v>
      </c>
      <c r="M404" s="15" t="s">
        <v>3069</v>
      </c>
      <c r="N404" s="15" t="s">
        <v>3066</v>
      </c>
      <c r="O404" s="16" t="s">
        <v>3067</v>
      </c>
      <c r="P404" s="15" t="s">
        <v>3068</v>
      </c>
      <c r="Q404" s="15" t="s">
        <v>3064</v>
      </c>
      <c r="R404" s="15" t="s">
        <v>2728</v>
      </c>
      <c r="S404" s="15" t="s">
        <v>3069</v>
      </c>
      <c r="T404" s="15" t="s">
        <v>3066</v>
      </c>
      <c r="U404" s="15"/>
      <c r="V404" s="15"/>
      <c r="W404" s="15"/>
      <c r="X404" s="15"/>
    </row>
    <row r="405" spans="1:24" x14ac:dyDescent="0.35">
      <c r="A405" s="15" t="s">
        <v>2881</v>
      </c>
      <c r="B405" s="15"/>
      <c r="C405" s="15" t="s">
        <v>924</v>
      </c>
      <c r="D405" s="15" t="s">
        <v>1989</v>
      </c>
      <c r="E405" s="15" t="s">
        <v>1984</v>
      </c>
      <c r="F405" s="15" t="s">
        <v>1985</v>
      </c>
      <c r="G405" s="15">
        <v>35400</v>
      </c>
      <c r="H405" s="15" t="s">
        <v>202</v>
      </c>
      <c r="I405" s="15" t="s">
        <v>1986</v>
      </c>
      <c r="J405" s="16" t="s">
        <v>1987</v>
      </c>
      <c r="K405" s="15" t="s">
        <v>1988</v>
      </c>
      <c r="L405" s="15" t="s">
        <v>1980</v>
      </c>
      <c r="M405" s="15" t="s">
        <v>1081</v>
      </c>
      <c r="N405" s="15" t="s">
        <v>1986</v>
      </c>
      <c r="O405" s="16" t="s">
        <v>1987</v>
      </c>
      <c r="P405" s="15" t="s">
        <v>544</v>
      </c>
      <c r="Q405" s="15" t="s">
        <v>3070</v>
      </c>
      <c r="R405" s="15" t="s">
        <v>383</v>
      </c>
      <c r="S405" s="15" t="s">
        <v>331</v>
      </c>
      <c r="T405" s="15" t="s">
        <v>1986</v>
      </c>
      <c r="U405" s="15"/>
      <c r="V405" s="15"/>
      <c r="W405" s="15"/>
      <c r="X405" s="15"/>
    </row>
    <row r="406" spans="1:24" x14ac:dyDescent="0.35">
      <c r="A406" s="15" t="s">
        <v>2968</v>
      </c>
      <c r="B406" s="15"/>
      <c r="C406" s="15" t="s">
        <v>924</v>
      </c>
      <c r="D406" s="15" t="s">
        <v>2688</v>
      </c>
      <c r="E406" s="15" t="s">
        <v>3071</v>
      </c>
      <c r="F406" s="15" t="s">
        <v>3072</v>
      </c>
      <c r="G406" s="15">
        <v>35190</v>
      </c>
      <c r="H406" s="15" t="s">
        <v>1330</v>
      </c>
      <c r="I406" s="15" t="s">
        <v>3073</v>
      </c>
      <c r="J406" s="15"/>
      <c r="K406" s="15" t="s">
        <v>3074</v>
      </c>
      <c r="L406" s="15" t="s">
        <v>3072</v>
      </c>
      <c r="M406" s="15" t="s">
        <v>1334</v>
      </c>
      <c r="N406" s="15" t="s">
        <v>3073</v>
      </c>
      <c r="O406" s="15"/>
      <c r="P406" s="15" t="s">
        <v>3074</v>
      </c>
      <c r="Q406" s="15" t="s">
        <v>3072</v>
      </c>
      <c r="R406" s="15" t="s">
        <v>383</v>
      </c>
      <c r="S406" s="15" t="s">
        <v>1334</v>
      </c>
      <c r="T406" s="15" t="s">
        <v>3073</v>
      </c>
      <c r="U406" s="15"/>
      <c r="V406" s="15"/>
      <c r="W406" s="15"/>
      <c r="X406" s="15"/>
    </row>
    <row r="407" spans="1:24" x14ac:dyDescent="0.35">
      <c r="A407" s="15" t="s">
        <v>2969</v>
      </c>
      <c r="B407" s="15" t="s">
        <v>209</v>
      </c>
      <c r="C407" s="15" t="s">
        <v>11</v>
      </c>
      <c r="D407" s="15" t="s">
        <v>447</v>
      </c>
      <c r="E407" s="15" t="s">
        <v>446</v>
      </c>
      <c r="F407" s="15" t="s">
        <v>210</v>
      </c>
      <c r="G407" s="15">
        <v>35000</v>
      </c>
      <c r="H407" s="15" t="s">
        <v>211</v>
      </c>
      <c r="I407" s="15" t="s">
        <v>448</v>
      </c>
      <c r="J407" s="16" t="s">
        <v>449</v>
      </c>
      <c r="K407" s="15"/>
      <c r="L407" s="15"/>
      <c r="M407" s="15"/>
      <c r="N407" s="15"/>
      <c r="O407" s="15"/>
      <c r="P407" s="15" t="s">
        <v>544</v>
      </c>
      <c r="Q407" s="15" t="s">
        <v>3075</v>
      </c>
      <c r="R407" s="15" t="s">
        <v>383</v>
      </c>
      <c r="S407" s="15" t="s">
        <v>1069</v>
      </c>
      <c r="T407" s="15"/>
      <c r="U407" s="15"/>
      <c r="V407" s="15"/>
      <c r="W407" s="15"/>
      <c r="X407" s="15"/>
    </row>
    <row r="408" spans="1:24" x14ac:dyDescent="0.35">
      <c r="A408" s="15" t="s">
        <v>2970</v>
      </c>
      <c r="B408" s="15" t="s">
        <v>2868</v>
      </c>
      <c r="C408" s="15" t="s">
        <v>11</v>
      </c>
      <c r="D408" s="15" t="s">
        <v>548</v>
      </c>
      <c r="E408" s="15" t="s">
        <v>934</v>
      </c>
      <c r="F408" s="15"/>
      <c r="G408" s="15"/>
      <c r="H408" s="15"/>
      <c r="I408" s="15" t="s">
        <v>937</v>
      </c>
      <c r="J408" s="16" t="s">
        <v>938</v>
      </c>
      <c r="K408" s="15"/>
      <c r="L408" s="15"/>
      <c r="M408" s="15"/>
      <c r="N408" s="15"/>
      <c r="O408" s="15"/>
      <c r="P408" s="15" t="s">
        <v>544</v>
      </c>
      <c r="Q408" s="15" t="s">
        <v>3076</v>
      </c>
      <c r="R408" s="15" t="s">
        <v>383</v>
      </c>
      <c r="S408" s="15" t="s">
        <v>939</v>
      </c>
      <c r="T408" s="15" t="s">
        <v>937</v>
      </c>
      <c r="U408" s="15"/>
      <c r="V408" s="15"/>
      <c r="W408" s="15"/>
      <c r="X408" s="15"/>
    </row>
    <row r="409" spans="1:24" x14ac:dyDescent="0.35">
      <c r="A409" s="15" t="s">
        <v>2971</v>
      </c>
      <c r="B409" s="15" t="s">
        <v>2812</v>
      </c>
      <c r="C409" s="15" t="s">
        <v>12</v>
      </c>
      <c r="D409" s="15" t="s">
        <v>2813</v>
      </c>
      <c r="E409" s="15" t="s">
        <v>2814</v>
      </c>
      <c r="F409" s="15" t="s">
        <v>2815</v>
      </c>
      <c r="G409" s="15">
        <v>35400</v>
      </c>
      <c r="H409" s="15" t="s">
        <v>202</v>
      </c>
      <c r="I409" s="15" t="s">
        <v>2816</v>
      </c>
      <c r="J409" s="16" t="s">
        <v>2817</v>
      </c>
      <c r="K409" s="15"/>
      <c r="L409" s="15"/>
      <c r="M409" s="15"/>
      <c r="N409" s="15"/>
      <c r="O409" s="15"/>
      <c r="P409" s="15" t="s">
        <v>3077</v>
      </c>
      <c r="Q409" s="15" t="s">
        <v>3078</v>
      </c>
      <c r="R409" s="15" t="s">
        <v>2514</v>
      </c>
      <c r="S409" s="15" t="s">
        <v>287</v>
      </c>
      <c r="T409" s="15" t="s">
        <v>2816</v>
      </c>
      <c r="U409" s="15"/>
      <c r="V409" s="15"/>
      <c r="W409" s="15"/>
      <c r="X409" s="15"/>
    </row>
    <row r="410" spans="1:24" x14ac:dyDescent="0.35">
      <c r="A410" s="15" t="s">
        <v>2972</v>
      </c>
      <c r="B410" s="15"/>
      <c r="C410" s="15" t="s">
        <v>12</v>
      </c>
      <c r="D410" s="15"/>
      <c r="E410" s="15" t="s">
        <v>3079</v>
      </c>
      <c r="F410" s="15" t="s">
        <v>3080</v>
      </c>
      <c r="G410" s="15">
        <v>35720</v>
      </c>
      <c r="H410" s="15" t="s">
        <v>767</v>
      </c>
      <c r="I410" s="15" t="s">
        <v>3082</v>
      </c>
      <c r="J410" s="16" t="s">
        <v>3081</v>
      </c>
      <c r="K410" s="15" t="s">
        <v>3083</v>
      </c>
      <c r="L410" s="15" t="s">
        <v>3080</v>
      </c>
      <c r="M410" s="15" t="s">
        <v>771</v>
      </c>
      <c r="N410" s="15" t="s">
        <v>3082</v>
      </c>
      <c r="O410" s="16" t="s">
        <v>3081</v>
      </c>
      <c r="P410" s="15" t="s">
        <v>3083</v>
      </c>
      <c r="Q410" s="15" t="s">
        <v>3080</v>
      </c>
      <c r="R410" s="15" t="s">
        <v>383</v>
      </c>
      <c r="S410" s="15" t="s">
        <v>771</v>
      </c>
      <c r="T410" s="15" t="s">
        <v>3082</v>
      </c>
      <c r="U410" s="15"/>
      <c r="V410" s="15"/>
      <c r="W410" s="15"/>
      <c r="X410" s="15"/>
    </row>
    <row r="411" spans="1:24" x14ac:dyDescent="0.35">
      <c r="A411" s="15" t="s">
        <v>2973</v>
      </c>
      <c r="B411" s="15" t="s">
        <v>2660</v>
      </c>
      <c r="C411" s="15" t="s">
        <v>12</v>
      </c>
      <c r="D411" s="15" t="s">
        <v>1659</v>
      </c>
      <c r="E411" s="15" t="s">
        <v>1660</v>
      </c>
      <c r="F411" s="15" t="s">
        <v>1661</v>
      </c>
      <c r="G411" s="15">
        <v>35650</v>
      </c>
      <c r="H411" s="15" t="s">
        <v>1662</v>
      </c>
      <c r="I411" s="15" t="s">
        <v>3084</v>
      </c>
      <c r="J411" s="16" t="s">
        <v>1664</v>
      </c>
      <c r="K411" s="15" t="s">
        <v>3085</v>
      </c>
      <c r="L411" s="15" t="s">
        <v>3086</v>
      </c>
      <c r="M411" s="15" t="s">
        <v>3087</v>
      </c>
      <c r="N411" s="15"/>
      <c r="O411" s="15"/>
      <c r="P411" s="15" t="s">
        <v>3088</v>
      </c>
      <c r="Q411" s="15" t="s">
        <v>3089</v>
      </c>
      <c r="R411" s="15" t="s">
        <v>2728</v>
      </c>
      <c r="S411" s="15" t="s">
        <v>3090</v>
      </c>
      <c r="T411" s="15" t="s">
        <v>3091</v>
      </c>
      <c r="U411" s="15"/>
      <c r="V411" s="15"/>
      <c r="W411" s="15"/>
      <c r="X411" s="15"/>
    </row>
    <row r="412" spans="1:24" x14ac:dyDescent="0.35">
      <c r="A412" s="15" t="s">
        <v>2974</v>
      </c>
      <c r="B412" s="15"/>
      <c r="C412" s="15" t="s">
        <v>11</v>
      </c>
      <c r="D412" s="15" t="s">
        <v>324</v>
      </c>
      <c r="E412" s="15" t="s">
        <v>2661</v>
      </c>
      <c r="F412" s="15"/>
      <c r="G412" s="15">
        <v>35330</v>
      </c>
      <c r="H412" s="15" t="s">
        <v>3092</v>
      </c>
      <c r="I412" s="15" t="s">
        <v>2662</v>
      </c>
      <c r="J412" s="16" t="s">
        <v>2663</v>
      </c>
      <c r="K412" s="15" t="s">
        <v>3093</v>
      </c>
      <c r="L412" s="15"/>
      <c r="M412" s="15" t="s">
        <v>3094</v>
      </c>
      <c r="N412" s="15" t="s">
        <v>2662</v>
      </c>
      <c r="O412" s="16" t="s">
        <v>2663</v>
      </c>
      <c r="P412" s="15" t="s">
        <v>3093</v>
      </c>
      <c r="Q412" s="15"/>
      <c r="R412" s="15" t="s">
        <v>383</v>
      </c>
      <c r="S412" s="15" t="s">
        <v>3094</v>
      </c>
      <c r="T412" s="15" t="s">
        <v>2662</v>
      </c>
      <c r="U412" s="15"/>
      <c r="V412" s="15"/>
      <c r="W412" s="15"/>
      <c r="X412" s="15"/>
    </row>
    <row r="413" spans="1:24" x14ac:dyDescent="0.35">
      <c r="A413" s="15" t="s">
        <v>2975</v>
      </c>
      <c r="B413" s="15"/>
      <c r="C413" s="15" t="s">
        <v>11</v>
      </c>
      <c r="D413" s="15" t="s">
        <v>3096</v>
      </c>
      <c r="E413" s="15" t="s">
        <v>3095</v>
      </c>
      <c r="F413" s="15" t="s">
        <v>3097</v>
      </c>
      <c r="G413" s="15">
        <v>35000</v>
      </c>
      <c r="H413" s="15" t="s">
        <v>211</v>
      </c>
      <c r="I413" s="15" t="s">
        <v>3098</v>
      </c>
      <c r="J413" s="16" t="s">
        <v>3099</v>
      </c>
      <c r="K413" s="15" t="s">
        <v>3100</v>
      </c>
      <c r="L413" s="15" t="s">
        <v>3097</v>
      </c>
      <c r="M413" s="15" t="s">
        <v>273</v>
      </c>
      <c r="N413" s="15" t="s">
        <v>3098</v>
      </c>
      <c r="O413" s="16" t="s">
        <v>3099</v>
      </c>
      <c r="P413" s="15" t="s">
        <v>3100</v>
      </c>
      <c r="Q413" s="15" t="s">
        <v>3097</v>
      </c>
      <c r="R413" s="15" t="s">
        <v>2728</v>
      </c>
      <c r="S413" s="15" t="s">
        <v>273</v>
      </c>
      <c r="T413" s="15" t="s">
        <v>3098</v>
      </c>
      <c r="U413" s="15"/>
      <c r="V413" s="15"/>
      <c r="W413" s="15"/>
      <c r="X413" s="15"/>
    </row>
    <row r="414" spans="1:24" x14ac:dyDescent="0.35">
      <c r="A414" s="15" t="s">
        <v>2976</v>
      </c>
      <c r="B414" s="15"/>
      <c r="C414" s="15" t="s">
        <v>12</v>
      </c>
      <c r="D414" s="15" t="s">
        <v>3102</v>
      </c>
      <c r="E414" s="15" t="s">
        <v>3101</v>
      </c>
      <c r="F414" s="15" t="s">
        <v>3103</v>
      </c>
      <c r="G414" s="15">
        <v>35720</v>
      </c>
      <c r="H414" s="15" t="s">
        <v>2269</v>
      </c>
      <c r="I414" s="15" t="s">
        <v>3104</v>
      </c>
      <c r="J414" s="16" t="s">
        <v>3105</v>
      </c>
      <c r="K414" s="15" t="s">
        <v>3106</v>
      </c>
      <c r="L414" s="15" t="s">
        <v>3103</v>
      </c>
      <c r="M414" s="15" t="s">
        <v>2272</v>
      </c>
      <c r="N414" s="15" t="s">
        <v>3104</v>
      </c>
      <c r="O414" s="16" t="s">
        <v>3105</v>
      </c>
      <c r="P414" s="15" t="s">
        <v>3106</v>
      </c>
      <c r="Q414" s="15" t="s">
        <v>3103</v>
      </c>
      <c r="R414" s="15" t="s">
        <v>383</v>
      </c>
      <c r="S414" s="15" t="s">
        <v>2272</v>
      </c>
      <c r="T414" s="15" t="s">
        <v>3104</v>
      </c>
      <c r="U414" s="15"/>
      <c r="V414" s="15"/>
      <c r="W414" s="15"/>
      <c r="X414" s="15"/>
    </row>
    <row r="415" spans="1:24" x14ac:dyDescent="0.35">
      <c r="A415" s="15" t="s">
        <v>2977</v>
      </c>
      <c r="B415" s="15"/>
      <c r="C415" s="15" t="s">
        <v>11</v>
      </c>
      <c r="D415" s="15" t="s">
        <v>915</v>
      </c>
      <c r="E415" s="15" t="s">
        <v>480</v>
      </c>
      <c r="F415" s="15" t="s">
        <v>1022</v>
      </c>
      <c r="G415" s="15">
        <v>35190</v>
      </c>
      <c r="H415" s="15" t="s">
        <v>1023</v>
      </c>
      <c r="I415" s="15" t="s">
        <v>483</v>
      </c>
      <c r="J415" s="16" t="s">
        <v>482</v>
      </c>
      <c r="K415" s="15" t="s">
        <v>484</v>
      </c>
      <c r="L415" s="15" t="s">
        <v>3107</v>
      </c>
      <c r="M415" s="15" t="s">
        <v>312</v>
      </c>
      <c r="N415" s="15" t="s">
        <v>483</v>
      </c>
      <c r="O415" s="16" t="s">
        <v>482</v>
      </c>
      <c r="P415" s="15" t="s">
        <v>544</v>
      </c>
      <c r="Q415" s="15" t="s">
        <v>3107</v>
      </c>
      <c r="R415" s="15" t="s">
        <v>383</v>
      </c>
      <c r="S415" s="15" t="s">
        <v>312</v>
      </c>
      <c r="T415" s="15" t="s">
        <v>483</v>
      </c>
      <c r="U415" s="15"/>
      <c r="V415" s="15"/>
      <c r="W415" s="15"/>
      <c r="X415" s="15"/>
    </row>
    <row r="416" spans="1:24" x14ac:dyDescent="0.35">
      <c r="A416" s="15" t="s">
        <v>2978</v>
      </c>
      <c r="B416" s="15" t="s">
        <v>2660</v>
      </c>
      <c r="C416" s="15" t="s">
        <v>11</v>
      </c>
      <c r="D416" s="15" t="s">
        <v>324</v>
      </c>
      <c r="E416" s="15" t="s">
        <v>2661</v>
      </c>
      <c r="F416" s="15" t="s">
        <v>1661</v>
      </c>
      <c r="G416" s="15">
        <v>35650</v>
      </c>
      <c r="H416" s="15" t="s">
        <v>1662</v>
      </c>
      <c r="I416" s="15" t="s">
        <v>2662</v>
      </c>
      <c r="J416" s="16" t="s">
        <v>2663</v>
      </c>
      <c r="K416" s="15" t="s">
        <v>1096</v>
      </c>
      <c r="L416" s="15" t="s">
        <v>3108</v>
      </c>
      <c r="M416" s="15" t="s">
        <v>1199</v>
      </c>
      <c r="N416" s="15" t="s">
        <v>3109</v>
      </c>
      <c r="O416" s="16" t="s">
        <v>3110</v>
      </c>
      <c r="P416" s="15" t="s">
        <v>544</v>
      </c>
      <c r="Q416" s="15" t="s">
        <v>3111</v>
      </c>
      <c r="R416" s="15" t="s">
        <v>2728</v>
      </c>
      <c r="S416" s="15" t="s">
        <v>3112</v>
      </c>
      <c r="T416" s="15" t="s">
        <v>3109</v>
      </c>
      <c r="U416" s="15"/>
      <c r="V416" s="15"/>
      <c r="W416" s="15"/>
      <c r="X416" s="15"/>
    </row>
    <row r="417" spans="1:24" x14ac:dyDescent="0.35">
      <c r="A417" s="15" t="s">
        <v>2979</v>
      </c>
      <c r="B417" s="15"/>
      <c r="C417" s="15" t="s">
        <v>924</v>
      </c>
      <c r="D417" s="15"/>
      <c r="E417" s="15" t="s">
        <v>3113</v>
      </c>
      <c r="F417" s="15" t="s">
        <v>3114</v>
      </c>
      <c r="G417" s="15">
        <v>35190</v>
      </c>
      <c r="H417" s="15" t="s">
        <v>233</v>
      </c>
      <c r="I417" s="15" t="s">
        <v>3115</v>
      </c>
      <c r="J417" s="15"/>
      <c r="K417" s="15" t="s">
        <v>3116</v>
      </c>
      <c r="L417" s="15" t="s">
        <v>3114</v>
      </c>
      <c r="M417" s="15" t="s">
        <v>312</v>
      </c>
      <c r="N417" s="15" t="s">
        <v>3115</v>
      </c>
      <c r="O417" s="15"/>
      <c r="P417" s="15" t="s">
        <v>3116</v>
      </c>
      <c r="Q417" s="15" t="s">
        <v>3114</v>
      </c>
      <c r="R417" s="15" t="s">
        <v>383</v>
      </c>
      <c r="S417" s="15" t="s">
        <v>312</v>
      </c>
      <c r="T417" s="15" t="s">
        <v>3115</v>
      </c>
      <c r="U417" s="15"/>
      <c r="V417" s="15"/>
      <c r="W417" s="15"/>
      <c r="X417" s="15"/>
    </row>
    <row r="418" spans="1:24" x14ac:dyDescent="0.35">
      <c r="A418" s="15" t="s">
        <v>2980</v>
      </c>
      <c r="B418" s="15" t="s">
        <v>1064</v>
      </c>
      <c r="C418" s="15" t="s">
        <v>649</v>
      </c>
      <c r="D418" s="15" t="s">
        <v>553</v>
      </c>
      <c r="E418" s="15" t="s">
        <v>737</v>
      </c>
      <c r="F418" s="15" t="s">
        <v>738</v>
      </c>
      <c r="G418" s="15">
        <v>35310</v>
      </c>
      <c r="H418" s="15" t="s">
        <v>739</v>
      </c>
      <c r="I418" s="15" t="s">
        <v>1075</v>
      </c>
      <c r="J418" s="16" t="s">
        <v>741</v>
      </c>
      <c r="K418" s="15" t="s">
        <v>3117</v>
      </c>
      <c r="L418" s="15"/>
      <c r="M418" s="15"/>
      <c r="N418" s="15"/>
      <c r="O418" s="15"/>
      <c r="P418" s="15" t="s">
        <v>3118</v>
      </c>
      <c r="Q418" s="15" t="s">
        <v>3119</v>
      </c>
      <c r="R418" s="15" t="s">
        <v>1522</v>
      </c>
      <c r="S418" s="15" t="s">
        <v>1069</v>
      </c>
      <c r="T418" s="15" t="s">
        <v>3120</v>
      </c>
      <c r="U418" s="15"/>
      <c r="V418" s="15"/>
      <c r="W418" s="15"/>
      <c r="X418" s="15"/>
    </row>
    <row r="419" spans="1:24" x14ac:dyDescent="0.35">
      <c r="A419" s="15" t="s">
        <v>2981</v>
      </c>
      <c r="B419" s="15" t="s">
        <v>3121</v>
      </c>
      <c r="C419" s="15" t="s">
        <v>12</v>
      </c>
      <c r="D419" s="15" t="s">
        <v>3125</v>
      </c>
      <c r="E419" s="15" t="s">
        <v>3122</v>
      </c>
      <c r="F419" s="15" t="s">
        <v>3123</v>
      </c>
      <c r="G419" s="15">
        <v>35190</v>
      </c>
      <c r="H419" s="15" t="s">
        <v>233</v>
      </c>
      <c r="I419" s="15" t="s">
        <v>3124</v>
      </c>
      <c r="J419" s="16" t="s">
        <v>3126</v>
      </c>
      <c r="K419" s="15" t="s">
        <v>3127</v>
      </c>
      <c r="L419" s="15" t="s">
        <v>3123</v>
      </c>
      <c r="M419" s="15" t="s">
        <v>312</v>
      </c>
      <c r="N419" s="15" t="s">
        <v>3124</v>
      </c>
      <c r="O419" s="16" t="s">
        <v>3126</v>
      </c>
      <c r="P419" s="15" t="s">
        <v>3127</v>
      </c>
      <c r="Q419" s="15" t="s">
        <v>3123</v>
      </c>
      <c r="R419" s="15" t="s">
        <v>605</v>
      </c>
      <c r="S419" s="15" t="s">
        <v>312</v>
      </c>
      <c r="T419" s="15" t="s">
        <v>3124</v>
      </c>
      <c r="U419" s="15"/>
      <c r="V419" s="15"/>
      <c r="W419" s="15"/>
      <c r="X419" s="15"/>
    </row>
    <row r="420" spans="1:24" x14ac:dyDescent="0.35">
      <c r="A420" s="15" t="s">
        <v>2982</v>
      </c>
      <c r="B420" s="15"/>
      <c r="C420" s="15" t="s">
        <v>924</v>
      </c>
      <c r="D420" s="15"/>
      <c r="E420" s="15" t="s">
        <v>3128</v>
      </c>
      <c r="F420" s="15" t="s">
        <v>3129</v>
      </c>
      <c r="G420" s="15">
        <v>35190</v>
      </c>
      <c r="H420" s="15" t="s">
        <v>1751</v>
      </c>
      <c r="I420" s="15" t="s">
        <v>3130</v>
      </c>
      <c r="J420" s="16" t="s">
        <v>3131</v>
      </c>
      <c r="K420" s="15" t="s">
        <v>3132</v>
      </c>
      <c r="L420" s="15" t="s">
        <v>3129</v>
      </c>
      <c r="M420" s="15" t="s">
        <v>1755</v>
      </c>
      <c r="N420" s="15" t="s">
        <v>3130</v>
      </c>
      <c r="O420" s="16" t="s">
        <v>3131</v>
      </c>
      <c r="P420" s="15" t="s">
        <v>3132</v>
      </c>
      <c r="Q420" s="15" t="s">
        <v>3129</v>
      </c>
      <c r="R420" s="15" t="s">
        <v>383</v>
      </c>
      <c r="S420" s="15" t="s">
        <v>1755</v>
      </c>
      <c r="T420" s="15" t="s">
        <v>3130</v>
      </c>
      <c r="U420" s="15"/>
      <c r="V420" s="15"/>
      <c r="W420" s="15"/>
      <c r="X420" s="15"/>
    </row>
    <row r="421" spans="1:24" x14ac:dyDescent="0.35">
      <c r="A421" s="15" t="s">
        <v>2983</v>
      </c>
      <c r="B421" s="15" t="s">
        <v>2812</v>
      </c>
      <c r="C421" s="15" t="s">
        <v>12</v>
      </c>
      <c r="D421" s="15" t="s">
        <v>2882</v>
      </c>
      <c r="E421" s="15" t="s">
        <v>2883</v>
      </c>
      <c r="F421" s="15" t="s">
        <v>2815</v>
      </c>
      <c r="G421" s="15">
        <v>35400</v>
      </c>
      <c r="H421" s="15" t="s">
        <v>202</v>
      </c>
      <c r="I421" s="15" t="s">
        <v>2816</v>
      </c>
      <c r="J421" s="16" t="s">
        <v>2884</v>
      </c>
      <c r="K421" s="15"/>
      <c r="L421" s="15"/>
      <c r="M421" s="15"/>
      <c r="N421" s="15"/>
      <c r="O421" s="15"/>
      <c r="P421" s="15" t="s">
        <v>3133</v>
      </c>
      <c r="Q421" s="15" t="s">
        <v>3134</v>
      </c>
      <c r="R421" s="15" t="s">
        <v>3135</v>
      </c>
      <c r="S421" s="15" t="s">
        <v>1081</v>
      </c>
      <c r="T421" s="15" t="s">
        <v>2816</v>
      </c>
      <c r="U421" s="15"/>
      <c r="V421" s="15"/>
      <c r="W421" s="15"/>
      <c r="X421" s="15"/>
    </row>
    <row r="422" spans="1:24" x14ac:dyDescent="0.35">
      <c r="A422" s="15" t="s">
        <v>2984</v>
      </c>
      <c r="B422" s="15" t="s">
        <v>209</v>
      </c>
      <c r="C422" s="15" t="s">
        <v>11</v>
      </c>
      <c r="D422" s="15" t="s">
        <v>447</v>
      </c>
      <c r="E422" s="15" t="s">
        <v>446</v>
      </c>
      <c r="F422" s="15" t="s">
        <v>210</v>
      </c>
      <c r="G422" s="15">
        <v>35000</v>
      </c>
      <c r="H422" s="15" t="s">
        <v>211</v>
      </c>
      <c r="I422" s="15" t="s">
        <v>448</v>
      </c>
      <c r="J422" s="16" t="s">
        <v>449</v>
      </c>
      <c r="K422" s="15" t="s">
        <v>3136</v>
      </c>
      <c r="L422" s="15"/>
      <c r="M422" s="15"/>
      <c r="N422" s="15"/>
      <c r="O422" s="15"/>
      <c r="P422" s="15"/>
      <c r="Q422" s="15" t="s">
        <v>3137</v>
      </c>
      <c r="R422" s="15" t="s">
        <v>3138</v>
      </c>
      <c r="S422" s="15" t="s">
        <v>273</v>
      </c>
      <c r="T422" s="15"/>
      <c r="U422" s="15"/>
      <c r="V422" s="15"/>
      <c r="W422" s="15"/>
      <c r="X422" s="15"/>
    </row>
    <row r="423" spans="1:24" x14ac:dyDescent="0.35">
      <c r="A423" s="15" t="s">
        <v>2985</v>
      </c>
      <c r="B423" s="15" t="s">
        <v>2812</v>
      </c>
      <c r="C423" s="15" t="s">
        <v>12</v>
      </c>
      <c r="D423" s="15" t="s">
        <v>2813</v>
      </c>
      <c r="E423" s="15" t="s">
        <v>2814</v>
      </c>
      <c r="F423" s="15" t="s">
        <v>2815</v>
      </c>
      <c r="G423" s="15">
        <v>35400</v>
      </c>
      <c r="H423" s="15" t="s">
        <v>202</v>
      </c>
      <c r="I423" s="15" t="s">
        <v>2816</v>
      </c>
      <c r="J423" s="16" t="s">
        <v>2817</v>
      </c>
      <c r="K423" s="15"/>
      <c r="L423" s="15"/>
      <c r="M423" s="15"/>
      <c r="N423" s="15"/>
      <c r="O423" s="15"/>
      <c r="P423" s="15" t="s">
        <v>3139</v>
      </c>
      <c r="Q423" s="15" t="s">
        <v>3140</v>
      </c>
      <c r="R423" s="15" t="s">
        <v>2514</v>
      </c>
      <c r="S423" s="15" t="s">
        <v>1081</v>
      </c>
      <c r="T423" s="15" t="s">
        <v>2816</v>
      </c>
      <c r="U423" s="15"/>
      <c r="V423" s="15"/>
      <c r="W423" s="15"/>
      <c r="X423" s="15"/>
    </row>
    <row r="424" spans="1:24" x14ac:dyDescent="0.35">
      <c r="A424" s="15" t="s">
        <v>2986</v>
      </c>
      <c r="B424" s="15" t="s">
        <v>209</v>
      </c>
      <c r="C424" s="15" t="s">
        <v>11</v>
      </c>
      <c r="D424" s="15" t="s">
        <v>447</v>
      </c>
      <c r="E424" s="15" t="s">
        <v>446</v>
      </c>
      <c r="F424" s="15" t="s">
        <v>210</v>
      </c>
      <c r="G424" s="15">
        <v>35000</v>
      </c>
      <c r="H424" s="15" t="s">
        <v>211</v>
      </c>
      <c r="I424" s="15" t="s">
        <v>448</v>
      </c>
      <c r="J424" s="16" t="s">
        <v>449</v>
      </c>
      <c r="K424" s="15" t="s">
        <v>3141</v>
      </c>
      <c r="L424" s="15"/>
      <c r="M424" s="15"/>
      <c r="N424" s="15"/>
      <c r="O424" s="15"/>
      <c r="P424" s="15" t="s">
        <v>544</v>
      </c>
      <c r="Q424" s="15" t="s">
        <v>3142</v>
      </c>
      <c r="R424" s="15" t="s">
        <v>3143</v>
      </c>
      <c r="S424" s="15" t="s">
        <v>273</v>
      </c>
      <c r="T424" s="15"/>
      <c r="U424" s="15"/>
      <c r="V424" s="15"/>
      <c r="W424" s="15"/>
      <c r="X424" s="15"/>
    </row>
    <row r="425" spans="1:24" x14ac:dyDescent="0.35">
      <c r="A425" s="15" t="s">
        <v>2987</v>
      </c>
      <c r="B425" s="15" t="s">
        <v>2868</v>
      </c>
      <c r="C425" s="15" t="s">
        <v>11</v>
      </c>
      <c r="D425" s="15" t="s">
        <v>548</v>
      </c>
      <c r="E425" s="15" t="s">
        <v>934</v>
      </c>
      <c r="F425" s="15"/>
      <c r="G425" s="15"/>
      <c r="H425" s="15"/>
      <c r="I425" s="15" t="s">
        <v>937</v>
      </c>
      <c r="J425" s="16" t="s">
        <v>938</v>
      </c>
      <c r="K425" s="15" t="s">
        <v>3144</v>
      </c>
      <c r="L425" s="15"/>
      <c r="M425" s="15"/>
      <c r="N425" s="15"/>
      <c r="O425" s="15"/>
      <c r="P425" s="15" t="s">
        <v>544</v>
      </c>
      <c r="Q425" s="15" t="s">
        <v>3145</v>
      </c>
      <c r="R425" s="15" t="s">
        <v>383</v>
      </c>
      <c r="S425" s="15" t="s">
        <v>582</v>
      </c>
      <c r="T425" s="15" t="s">
        <v>937</v>
      </c>
      <c r="U425" s="15"/>
      <c r="V425" s="15"/>
      <c r="W425" s="15"/>
      <c r="X425" s="15"/>
    </row>
    <row r="426" spans="1:24" x14ac:dyDescent="0.35">
      <c r="A426" s="15" t="s">
        <v>2988</v>
      </c>
      <c r="B426" s="15"/>
      <c r="C426" s="15" t="s">
        <v>12</v>
      </c>
      <c r="D426" s="15"/>
      <c r="E426" s="15" t="s">
        <v>3146</v>
      </c>
      <c r="F426" s="15" t="s">
        <v>3147</v>
      </c>
      <c r="G426" s="15">
        <v>50180</v>
      </c>
      <c r="H426" s="15" t="s">
        <v>3148</v>
      </c>
      <c r="I426" s="15" t="s">
        <v>3149</v>
      </c>
      <c r="J426" s="16" t="s">
        <v>3150</v>
      </c>
      <c r="K426" s="15" t="s">
        <v>3151</v>
      </c>
      <c r="L426" s="15" t="s">
        <v>3147</v>
      </c>
      <c r="M426" s="15" t="s">
        <v>3152</v>
      </c>
      <c r="N426" s="15" t="s">
        <v>3149</v>
      </c>
      <c r="O426" s="16" t="s">
        <v>3150</v>
      </c>
      <c r="P426" s="15" t="s">
        <v>544</v>
      </c>
      <c r="Q426" s="15" t="s">
        <v>3153</v>
      </c>
      <c r="R426" s="15" t="s">
        <v>3154</v>
      </c>
      <c r="S426" s="15" t="s">
        <v>1081</v>
      </c>
      <c r="T426" s="15" t="s">
        <v>3149</v>
      </c>
      <c r="U426" s="15"/>
      <c r="V426" s="15"/>
      <c r="W426" s="15"/>
      <c r="X426" s="15"/>
    </row>
    <row r="427" spans="1:24" x14ac:dyDescent="0.35">
      <c r="A427" s="15" t="s">
        <v>2989</v>
      </c>
      <c r="B427" s="15"/>
      <c r="C427" s="15" t="s">
        <v>924</v>
      </c>
      <c r="D427" s="15" t="s">
        <v>2708</v>
      </c>
      <c r="E427" s="15" t="s">
        <v>3155</v>
      </c>
      <c r="F427" s="15" t="s">
        <v>3156</v>
      </c>
      <c r="G427" s="15">
        <v>35510</v>
      </c>
      <c r="H427" s="15" t="s">
        <v>418</v>
      </c>
      <c r="I427" s="15" t="s">
        <v>3157</v>
      </c>
      <c r="J427" s="16" t="s">
        <v>3158</v>
      </c>
      <c r="K427" s="15" t="s">
        <v>3159</v>
      </c>
      <c r="L427" s="15" t="s">
        <v>3156</v>
      </c>
      <c r="M427" s="15" t="s">
        <v>420</v>
      </c>
      <c r="N427" s="15" t="s">
        <v>3157</v>
      </c>
      <c r="O427" s="16" t="s">
        <v>3158</v>
      </c>
      <c r="P427" s="15" t="s">
        <v>3159</v>
      </c>
      <c r="Q427" s="15" t="s">
        <v>3156</v>
      </c>
      <c r="R427" s="15" t="s">
        <v>383</v>
      </c>
      <c r="S427" s="15" t="s">
        <v>420</v>
      </c>
      <c r="T427" s="15" t="s">
        <v>3157</v>
      </c>
      <c r="U427" s="15"/>
      <c r="V427" s="15"/>
      <c r="W427" s="15"/>
      <c r="X427" s="15"/>
    </row>
    <row r="428" spans="1:24" x14ac:dyDescent="0.35">
      <c r="A428" s="15" t="s">
        <v>2990</v>
      </c>
      <c r="B428" s="15" t="s">
        <v>1107</v>
      </c>
      <c r="C428" s="15" t="s">
        <v>12</v>
      </c>
      <c r="D428" s="15" t="s">
        <v>1108</v>
      </c>
      <c r="E428" s="15" t="s">
        <v>1109</v>
      </c>
      <c r="F428" s="15" t="s">
        <v>606</v>
      </c>
      <c r="G428" s="15">
        <v>35190</v>
      </c>
      <c r="H428" s="15" t="s">
        <v>233</v>
      </c>
      <c r="I428" s="15" t="s">
        <v>1114</v>
      </c>
      <c r="J428" s="16" t="s">
        <v>1110</v>
      </c>
      <c r="K428" s="15" t="s">
        <v>3160</v>
      </c>
      <c r="L428" s="15" t="s">
        <v>3161</v>
      </c>
      <c r="M428" s="15" t="s">
        <v>3162</v>
      </c>
      <c r="N428" s="15"/>
      <c r="O428" s="15"/>
      <c r="P428" s="15" t="s">
        <v>3163</v>
      </c>
      <c r="Q428" s="15" t="s">
        <v>3164</v>
      </c>
      <c r="R428" s="15" t="s">
        <v>383</v>
      </c>
      <c r="S428" s="15" t="s">
        <v>720</v>
      </c>
      <c r="T428" s="15" t="s">
        <v>3165</v>
      </c>
      <c r="U428" s="15"/>
      <c r="V428" s="15"/>
      <c r="W428" s="15"/>
      <c r="X428" s="15"/>
    </row>
    <row r="429" spans="1:24" x14ac:dyDescent="0.35">
      <c r="A429" s="15" t="s">
        <v>2991</v>
      </c>
      <c r="B429" s="15"/>
      <c r="C429" s="15" t="s">
        <v>924</v>
      </c>
      <c r="D429" s="15"/>
      <c r="E429" s="15" t="s">
        <v>2804</v>
      </c>
      <c r="F429" s="15" t="s">
        <v>3166</v>
      </c>
      <c r="G429" s="15">
        <v>35720</v>
      </c>
      <c r="H429" s="15" t="s">
        <v>3167</v>
      </c>
      <c r="I429" s="15" t="s">
        <v>3168</v>
      </c>
      <c r="J429" s="16" t="s">
        <v>3169</v>
      </c>
      <c r="K429" s="15" t="s">
        <v>3170</v>
      </c>
      <c r="L429" s="15" t="s">
        <v>3166</v>
      </c>
      <c r="M429" s="15" t="s">
        <v>3171</v>
      </c>
      <c r="N429" s="15" t="s">
        <v>3168</v>
      </c>
      <c r="O429" s="16" t="s">
        <v>3169</v>
      </c>
      <c r="P429" s="15" t="s">
        <v>3170</v>
      </c>
      <c r="Q429" s="15" t="s">
        <v>3166</v>
      </c>
      <c r="R429" s="15" t="s">
        <v>383</v>
      </c>
      <c r="S429" s="15" t="s">
        <v>3171</v>
      </c>
      <c r="T429" s="15" t="s">
        <v>3168</v>
      </c>
      <c r="U429" s="15"/>
      <c r="V429" s="15"/>
      <c r="W429" s="15"/>
      <c r="X429" s="15"/>
    </row>
    <row r="430" spans="1:24" x14ac:dyDescent="0.35">
      <c r="A430" s="15" t="s">
        <v>2992</v>
      </c>
      <c r="B430" s="15"/>
      <c r="C430" s="15" t="s">
        <v>924</v>
      </c>
      <c r="D430" s="15" t="s">
        <v>764</v>
      </c>
      <c r="E430" s="15" t="s">
        <v>2302</v>
      </c>
      <c r="F430" s="15" t="s">
        <v>3172</v>
      </c>
      <c r="G430" s="15">
        <v>35870</v>
      </c>
      <c r="H430" s="15" t="s">
        <v>3173</v>
      </c>
      <c r="I430" s="15" t="s">
        <v>3174</v>
      </c>
      <c r="J430" s="16" t="s">
        <v>2304</v>
      </c>
      <c r="K430" s="15" t="s">
        <v>3175</v>
      </c>
      <c r="L430" s="15" t="s">
        <v>3172</v>
      </c>
      <c r="M430" s="15" t="s">
        <v>3176</v>
      </c>
      <c r="N430" s="15" t="s">
        <v>3174</v>
      </c>
      <c r="O430" s="16" t="s">
        <v>2304</v>
      </c>
      <c r="P430" s="15" t="s">
        <v>3175</v>
      </c>
      <c r="Q430" s="15" t="s">
        <v>3172</v>
      </c>
      <c r="R430" s="15" t="s">
        <v>383</v>
      </c>
      <c r="S430" s="15" t="s">
        <v>3176</v>
      </c>
      <c r="T430" s="15" t="s">
        <v>3174</v>
      </c>
      <c r="U430" s="15"/>
      <c r="V430" s="15"/>
      <c r="W430" s="15"/>
      <c r="X430" s="15"/>
    </row>
    <row r="431" spans="1:24" x14ac:dyDescent="0.35">
      <c r="A431" s="15" t="s">
        <v>2993</v>
      </c>
      <c r="B431" s="15" t="s">
        <v>2868</v>
      </c>
      <c r="C431" s="15" t="s">
        <v>11</v>
      </c>
      <c r="D431" s="15" t="s">
        <v>548</v>
      </c>
      <c r="E431" s="15" t="s">
        <v>934</v>
      </c>
      <c r="F431" s="15"/>
      <c r="G431" s="15"/>
      <c r="H431" s="15"/>
      <c r="I431" s="15" t="s">
        <v>937</v>
      </c>
      <c r="J431" s="16" t="s">
        <v>938</v>
      </c>
      <c r="K431" s="15" t="s">
        <v>3177</v>
      </c>
      <c r="L431" s="15"/>
      <c r="M431" s="15"/>
      <c r="N431" s="15"/>
      <c r="O431" s="15"/>
      <c r="P431" s="15" t="s">
        <v>3177</v>
      </c>
      <c r="Q431" s="15" t="s">
        <v>3178</v>
      </c>
      <c r="R431" s="15" t="s">
        <v>383</v>
      </c>
      <c r="S431" s="15" t="s">
        <v>582</v>
      </c>
      <c r="T431" s="15"/>
      <c r="U431" s="15"/>
      <c r="V431" s="15"/>
      <c r="W431" s="15"/>
      <c r="X431" s="15"/>
    </row>
    <row r="432" spans="1:24" x14ac:dyDescent="0.35">
      <c r="A432" s="15" t="s">
        <v>2994</v>
      </c>
      <c r="B432" s="15"/>
      <c r="C432" s="15" t="s">
        <v>12</v>
      </c>
      <c r="D432" s="15" t="s">
        <v>3179</v>
      </c>
      <c r="E432" s="15" t="s">
        <v>3180</v>
      </c>
      <c r="F432" s="15" t="s">
        <v>3181</v>
      </c>
      <c r="G432" s="15">
        <v>35690</v>
      </c>
      <c r="H432" s="15" t="s">
        <v>3182</v>
      </c>
      <c r="I432" s="15" t="s">
        <v>3183</v>
      </c>
      <c r="J432" s="16" t="s">
        <v>3184</v>
      </c>
      <c r="K432" s="15" t="s">
        <v>3185</v>
      </c>
      <c r="L432" s="15" t="s">
        <v>3181</v>
      </c>
      <c r="M432" s="15" t="s">
        <v>3186</v>
      </c>
      <c r="N432" s="15" t="s">
        <v>3183</v>
      </c>
      <c r="O432" s="16" t="s">
        <v>3184</v>
      </c>
      <c r="P432" s="15" t="s">
        <v>3185</v>
      </c>
      <c r="Q432" s="15" t="s">
        <v>3181</v>
      </c>
      <c r="R432" s="15" t="s">
        <v>383</v>
      </c>
      <c r="S432" s="15" t="s">
        <v>3186</v>
      </c>
      <c r="T432" s="15" t="s">
        <v>3183</v>
      </c>
      <c r="U432" s="15"/>
      <c r="V432" s="15"/>
      <c r="W432" s="15"/>
      <c r="X432" s="15"/>
    </row>
    <row r="433" spans="1:24" x14ac:dyDescent="0.35">
      <c r="A433" s="15" t="s">
        <v>2995</v>
      </c>
      <c r="B433" s="15"/>
      <c r="C433" s="15" t="s">
        <v>12</v>
      </c>
      <c r="D433" s="15" t="s">
        <v>3187</v>
      </c>
      <c r="E433" s="15" t="s">
        <v>3188</v>
      </c>
      <c r="F433" s="15" t="s">
        <v>3189</v>
      </c>
      <c r="G433" s="15">
        <v>35000</v>
      </c>
      <c r="H433" s="15" t="s">
        <v>211</v>
      </c>
      <c r="I433" s="15" t="s">
        <v>3190</v>
      </c>
      <c r="J433" s="16" t="s">
        <v>3191</v>
      </c>
      <c r="K433" s="15" t="s">
        <v>3192</v>
      </c>
      <c r="L433" s="15" t="s">
        <v>3189</v>
      </c>
      <c r="M433" s="15" t="s">
        <v>273</v>
      </c>
      <c r="N433" s="15" t="s">
        <v>3190</v>
      </c>
      <c r="O433" s="16" t="s">
        <v>3191</v>
      </c>
      <c r="P433" s="15" t="s">
        <v>3192</v>
      </c>
      <c r="Q433" s="15" t="s">
        <v>3189</v>
      </c>
      <c r="R433" s="15" t="s">
        <v>3193</v>
      </c>
      <c r="S433" s="15" t="s">
        <v>273</v>
      </c>
      <c r="T433" s="15" t="s">
        <v>3190</v>
      </c>
      <c r="U433" s="15"/>
      <c r="V433" s="15"/>
      <c r="W433" s="15"/>
      <c r="X433" s="15"/>
    </row>
    <row r="434" spans="1:24" x14ac:dyDescent="0.35">
      <c r="A434" s="15" t="s">
        <v>2996</v>
      </c>
      <c r="B434" s="15"/>
      <c r="C434" s="15" t="s">
        <v>924</v>
      </c>
      <c r="D434" s="15"/>
      <c r="E434" s="15" t="s">
        <v>3194</v>
      </c>
      <c r="F434" s="15" t="s">
        <v>3197</v>
      </c>
      <c r="G434" s="15">
        <v>35000</v>
      </c>
      <c r="H434" s="15" t="s">
        <v>211</v>
      </c>
      <c r="I434" s="15" t="s">
        <v>3195</v>
      </c>
      <c r="J434" s="16" t="s">
        <v>3196</v>
      </c>
      <c r="K434" s="15" t="s">
        <v>3198</v>
      </c>
      <c r="L434" s="15" t="s">
        <v>3197</v>
      </c>
      <c r="M434" s="15" t="s">
        <v>273</v>
      </c>
      <c r="N434" s="15" t="s">
        <v>3195</v>
      </c>
      <c r="O434" s="16" t="s">
        <v>3196</v>
      </c>
      <c r="P434" s="15" t="s">
        <v>544</v>
      </c>
      <c r="Q434" s="15" t="s">
        <v>3199</v>
      </c>
      <c r="R434" s="15" t="s">
        <v>2036</v>
      </c>
      <c r="S434" s="15" t="s">
        <v>273</v>
      </c>
      <c r="T434" s="15" t="s">
        <v>3195</v>
      </c>
      <c r="U434" s="15"/>
      <c r="V434" s="15"/>
      <c r="W434" s="15"/>
      <c r="X434" s="15"/>
    </row>
    <row r="435" spans="1:24" x14ac:dyDescent="0.35">
      <c r="A435" s="15" t="s">
        <v>2997</v>
      </c>
      <c r="B435" s="15"/>
      <c r="C435" s="15" t="s">
        <v>924</v>
      </c>
      <c r="D435" s="15" t="s">
        <v>3200</v>
      </c>
      <c r="E435" s="15" t="s">
        <v>3201</v>
      </c>
      <c r="F435" s="15"/>
      <c r="G435" s="15"/>
      <c r="H435" s="15" t="s">
        <v>1545</v>
      </c>
      <c r="I435" s="15" t="s">
        <v>3204</v>
      </c>
      <c r="J435" s="16" t="s">
        <v>3205</v>
      </c>
      <c r="K435" s="15"/>
      <c r="L435" s="15"/>
      <c r="M435" s="15"/>
      <c r="N435" s="15" t="s">
        <v>3204</v>
      </c>
      <c r="O435" s="16" t="s">
        <v>3205</v>
      </c>
      <c r="P435" s="15" t="s">
        <v>544</v>
      </c>
      <c r="Q435" s="15" t="s">
        <v>3202</v>
      </c>
      <c r="R435" s="15" t="s">
        <v>3203</v>
      </c>
      <c r="S435" s="15" t="s">
        <v>2729</v>
      </c>
      <c r="T435" s="15" t="s">
        <v>3204</v>
      </c>
      <c r="U435" s="15"/>
      <c r="V435" s="15"/>
      <c r="W435" s="15"/>
      <c r="X435" s="15"/>
    </row>
    <row r="436" spans="1:24" x14ac:dyDescent="0.35">
      <c r="A436" s="15" t="s">
        <v>2998</v>
      </c>
      <c r="B436" s="15"/>
      <c r="C436" s="15" t="s">
        <v>12</v>
      </c>
      <c r="D436" s="15"/>
      <c r="E436" s="15" t="s">
        <v>3206</v>
      </c>
      <c r="F436" s="15" t="s">
        <v>3207</v>
      </c>
      <c r="G436" s="15">
        <v>35190</v>
      </c>
      <c r="H436" s="15" t="s">
        <v>1023</v>
      </c>
      <c r="I436" s="15" t="s">
        <v>3208</v>
      </c>
      <c r="J436" s="16" t="s">
        <v>3209</v>
      </c>
      <c r="K436" s="15" t="s">
        <v>3210</v>
      </c>
      <c r="L436" s="15" t="s">
        <v>3207</v>
      </c>
      <c r="M436" s="15" t="s">
        <v>409</v>
      </c>
      <c r="N436" s="15" t="s">
        <v>3208</v>
      </c>
      <c r="O436" s="16" t="s">
        <v>3209</v>
      </c>
      <c r="P436" s="15" t="s">
        <v>3210</v>
      </c>
      <c r="Q436" s="15" t="s">
        <v>3207</v>
      </c>
      <c r="R436" s="15" t="s">
        <v>383</v>
      </c>
      <c r="S436" s="15" t="s">
        <v>409</v>
      </c>
      <c r="T436" s="15" t="s">
        <v>3208</v>
      </c>
      <c r="U436" s="15"/>
      <c r="V436" s="15"/>
      <c r="W436" s="15"/>
      <c r="X436" s="15"/>
    </row>
    <row r="437" spans="1:24" x14ac:dyDescent="0.35">
      <c r="A437" s="15" t="s">
        <v>2999</v>
      </c>
      <c r="B437" s="15" t="s">
        <v>3211</v>
      </c>
      <c r="C437" s="15" t="s">
        <v>11</v>
      </c>
      <c r="D437" s="15"/>
      <c r="E437" s="15" t="s">
        <v>3212</v>
      </c>
      <c r="F437" s="15" t="s">
        <v>3213</v>
      </c>
      <c r="G437" s="15">
        <v>35630</v>
      </c>
      <c r="H437" s="15" t="s">
        <v>2175</v>
      </c>
      <c r="I437" s="15" t="s">
        <v>3214</v>
      </c>
      <c r="J437" s="146" t="s">
        <v>3215</v>
      </c>
      <c r="K437" s="15" t="s">
        <v>3211</v>
      </c>
      <c r="L437" s="15" t="s">
        <v>3213</v>
      </c>
      <c r="M437" s="15" t="s">
        <v>2176</v>
      </c>
      <c r="N437" s="15" t="s">
        <v>3214</v>
      </c>
      <c r="O437" s="146" t="s">
        <v>3215</v>
      </c>
      <c r="P437" s="15" t="s">
        <v>544</v>
      </c>
      <c r="Q437" s="15" t="s">
        <v>3216</v>
      </c>
      <c r="R437" s="15" t="s">
        <v>3217</v>
      </c>
      <c r="S437" s="15" t="s">
        <v>2176</v>
      </c>
      <c r="T437" s="15" t="s">
        <v>3214</v>
      </c>
      <c r="U437" s="15"/>
      <c r="V437" s="15"/>
      <c r="W437" s="15"/>
      <c r="X437" s="15"/>
    </row>
    <row r="438" spans="1:24" x14ac:dyDescent="0.35">
      <c r="A438" s="15" t="s">
        <v>3000</v>
      </c>
      <c r="B438" s="15"/>
      <c r="C438" s="15" t="s">
        <v>11</v>
      </c>
      <c r="D438" s="15"/>
      <c r="E438" s="15" t="s">
        <v>3218</v>
      </c>
      <c r="F438" s="15" t="s">
        <v>3219</v>
      </c>
      <c r="G438" s="15">
        <v>35800</v>
      </c>
      <c r="H438" s="15" t="s">
        <v>283</v>
      </c>
      <c r="I438" s="15"/>
      <c r="J438" s="15"/>
      <c r="K438" s="15" t="s">
        <v>3220</v>
      </c>
      <c r="L438" s="15" t="s">
        <v>3219</v>
      </c>
      <c r="M438" s="15" t="s">
        <v>287</v>
      </c>
      <c r="N438" s="15"/>
      <c r="O438" s="15"/>
      <c r="P438" s="15"/>
      <c r="Q438" s="15" t="s">
        <v>3221</v>
      </c>
      <c r="R438" s="15" t="s">
        <v>2686</v>
      </c>
      <c r="S438" s="15" t="s">
        <v>273</v>
      </c>
      <c r="T438" s="15"/>
      <c r="U438" s="15"/>
      <c r="V438" s="15"/>
      <c r="W438" s="15"/>
      <c r="X438" s="15"/>
    </row>
    <row r="439" spans="1:24" x14ac:dyDescent="0.35">
      <c r="A439" s="15" t="s">
        <v>3001</v>
      </c>
      <c r="B439" s="15"/>
      <c r="C439" s="15" t="s">
        <v>924</v>
      </c>
      <c r="D439" s="15"/>
      <c r="E439" s="15" t="s">
        <v>2393</v>
      </c>
      <c r="F439" s="15" t="s">
        <v>3225</v>
      </c>
      <c r="G439" s="15">
        <v>35000</v>
      </c>
      <c r="H439" s="15" t="s">
        <v>211</v>
      </c>
      <c r="I439" s="15" t="s">
        <v>3226</v>
      </c>
      <c r="J439" s="15"/>
      <c r="K439" s="15" t="s">
        <v>3227</v>
      </c>
      <c r="L439" s="15" t="s">
        <v>3228</v>
      </c>
      <c r="M439" s="15" t="s">
        <v>273</v>
      </c>
      <c r="N439" s="15" t="s">
        <v>3226</v>
      </c>
      <c r="O439" s="15"/>
      <c r="P439" s="15" t="s">
        <v>3229</v>
      </c>
      <c r="Q439" s="15" t="s">
        <v>3230</v>
      </c>
      <c r="R439" s="15" t="s">
        <v>383</v>
      </c>
      <c r="S439" s="15" t="s">
        <v>273</v>
      </c>
      <c r="T439" s="15" t="s">
        <v>3231</v>
      </c>
      <c r="U439" s="15"/>
      <c r="V439" s="15"/>
      <c r="W439" s="15"/>
      <c r="X439" s="15"/>
    </row>
    <row r="440" spans="1:24" x14ac:dyDescent="0.35">
      <c r="A440" s="15" t="s">
        <v>3002</v>
      </c>
      <c r="B440" s="15"/>
      <c r="C440" s="15" t="s">
        <v>11</v>
      </c>
      <c r="D440" s="15"/>
      <c r="E440" s="15" t="s">
        <v>3232</v>
      </c>
      <c r="F440" s="15"/>
      <c r="G440" s="15"/>
      <c r="H440" s="15"/>
      <c r="I440" s="15" t="s">
        <v>3235</v>
      </c>
      <c r="J440" s="16" t="s">
        <v>3236</v>
      </c>
      <c r="K440" s="15" t="s">
        <v>3233</v>
      </c>
      <c r="L440" s="15"/>
      <c r="M440" s="15"/>
      <c r="N440" s="15" t="s">
        <v>3235</v>
      </c>
      <c r="O440" s="16" t="s">
        <v>3236</v>
      </c>
      <c r="P440" s="15" t="s">
        <v>3233</v>
      </c>
      <c r="Q440" s="15" t="s">
        <v>3234</v>
      </c>
      <c r="R440" s="15" t="s">
        <v>383</v>
      </c>
      <c r="S440" s="15" t="s">
        <v>312</v>
      </c>
      <c r="T440" s="15" t="s">
        <v>3235</v>
      </c>
      <c r="U440" s="15"/>
      <c r="V440" s="15"/>
      <c r="W440" s="15"/>
      <c r="X440" s="15"/>
    </row>
    <row r="441" spans="1:24" x14ac:dyDescent="0.35">
      <c r="A441" s="15" t="s">
        <v>3003</v>
      </c>
      <c r="B441" s="15" t="s">
        <v>2868</v>
      </c>
      <c r="C441" s="15" t="s">
        <v>11</v>
      </c>
      <c r="D441" s="15" t="s">
        <v>548</v>
      </c>
      <c r="E441" s="15" t="s">
        <v>934</v>
      </c>
      <c r="F441" s="15"/>
      <c r="G441" s="15"/>
      <c r="H441" s="15"/>
      <c r="I441" s="15" t="s">
        <v>937</v>
      </c>
      <c r="J441" s="16" t="s">
        <v>938</v>
      </c>
      <c r="K441" s="15" t="s">
        <v>3237</v>
      </c>
      <c r="L441" s="15" t="s">
        <v>3238</v>
      </c>
      <c r="M441" s="15" t="s">
        <v>1580</v>
      </c>
      <c r="N441" s="15"/>
      <c r="O441" s="15"/>
      <c r="P441" s="15" t="s">
        <v>3237</v>
      </c>
      <c r="Q441" s="15" t="s">
        <v>3238</v>
      </c>
      <c r="R441" s="15" t="s">
        <v>383</v>
      </c>
      <c r="S441" s="15" t="s">
        <v>1580</v>
      </c>
      <c r="T441" s="15"/>
      <c r="U441" s="15"/>
      <c r="V441" s="15"/>
      <c r="W441" s="15"/>
      <c r="X441" s="15"/>
    </row>
    <row r="442" spans="1:24" x14ac:dyDescent="0.35">
      <c r="A442" s="15" t="s">
        <v>3004</v>
      </c>
      <c r="B442" s="15" t="s">
        <v>2868</v>
      </c>
      <c r="C442" s="15" t="s">
        <v>11</v>
      </c>
      <c r="D442" s="15" t="s">
        <v>548</v>
      </c>
      <c r="E442" s="15" t="s">
        <v>934</v>
      </c>
      <c r="F442" s="15"/>
      <c r="G442" s="15"/>
      <c r="H442" s="15"/>
      <c r="I442" s="15" t="s">
        <v>937</v>
      </c>
      <c r="J442" s="16" t="s">
        <v>938</v>
      </c>
      <c r="K442" s="15" t="s">
        <v>3239</v>
      </c>
      <c r="L442" s="15" t="s">
        <v>3240</v>
      </c>
      <c r="M442" s="15" t="s">
        <v>3241</v>
      </c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</row>
    <row r="443" spans="1:24" x14ac:dyDescent="0.35">
      <c r="A443" s="15" t="s">
        <v>3005</v>
      </c>
      <c r="B443" s="15" t="s">
        <v>1064</v>
      </c>
      <c r="C443" s="15" t="s">
        <v>649</v>
      </c>
      <c r="D443" s="15" t="s">
        <v>553</v>
      </c>
      <c r="E443" s="15" t="s">
        <v>737</v>
      </c>
      <c r="F443" s="15" t="s">
        <v>738</v>
      </c>
      <c r="G443" s="15">
        <v>35310</v>
      </c>
      <c r="H443" s="15" t="s">
        <v>739</v>
      </c>
      <c r="I443" s="15" t="s">
        <v>1075</v>
      </c>
      <c r="J443" s="16" t="s">
        <v>741</v>
      </c>
      <c r="K443" s="15" t="s">
        <v>3242</v>
      </c>
      <c r="L443" s="15"/>
      <c r="M443" s="15"/>
      <c r="N443" s="15"/>
      <c r="O443" s="15"/>
      <c r="P443" s="15" t="s">
        <v>3243</v>
      </c>
      <c r="Q443" s="15" t="s">
        <v>3244</v>
      </c>
      <c r="R443" s="15" t="s">
        <v>3245</v>
      </c>
      <c r="S443" s="15" t="s">
        <v>1069</v>
      </c>
      <c r="T443" s="15" t="s">
        <v>3246</v>
      </c>
      <c r="U443" s="15"/>
      <c r="V443" s="15"/>
      <c r="W443" s="15"/>
      <c r="X443" s="15"/>
    </row>
    <row r="444" spans="1:24" x14ac:dyDescent="0.35">
      <c r="A444" s="15" t="s">
        <v>3006</v>
      </c>
      <c r="B444" s="15" t="s">
        <v>359</v>
      </c>
      <c r="C444" s="15" t="s">
        <v>12</v>
      </c>
      <c r="D444" s="15" t="s">
        <v>1355</v>
      </c>
      <c r="E444" s="15" t="s">
        <v>1356</v>
      </c>
      <c r="F444" s="15" t="s">
        <v>360</v>
      </c>
      <c r="G444" s="15">
        <v>35000</v>
      </c>
      <c r="H444" s="15" t="s">
        <v>211</v>
      </c>
      <c r="I444" s="15" t="s">
        <v>1357</v>
      </c>
      <c r="J444" s="16" t="s">
        <v>1358</v>
      </c>
      <c r="K444" s="76">
        <v>20181206002300</v>
      </c>
      <c r="L444" s="15"/>
      <c r="M444" s="15"/>
      <c r="N444" s="15"/>
      <c r="O444" s="15"/>
      <c r="P444" s="15" t="s">
        <v>3247</v>
      </c>
      <c r="Q444" s="15" t="s">
        <v>423</v>
      </c>
      <c r="R444" s="15" t="s">
        <v>3248</v>
      </c>
      <c r="S444" s="15" t="s">
        <v>273</v>
      </c>
      <c r="T444" s="15" t="s">
        <v>3249</v>
      </c>
      <c r="U444" s="15"/>
      <c r="V444" s="15"/>
      <c r="W444" s="15"/>
      <c r="X444" s="15"/>
    </row>
    <row r="445" spans="1:24" x14ac:dyDescent="0.35">
      <c r="A445" s="15" t="s">
        <v>3007</v>
      </c>
      <c r="B445" s="15" t="s">
        <v>3259</v>
      </c>
      <c r="C445" s="15" t="s">
        <v>12</v>
      </c>
      <c r="D445" s="15" t="s">
        <v>3250</v>
      </c>
      <c r="E445" s="15" t="s">
        <v>3251</v>
      </c>
      <c r="F445" s="15" t="s">
        <v>3252</v>
      </c>
      <c r="G445" s="15">
        <v>35000</v>
      </c>
      <c r="H445" s="15" t="s">
        <v>211</v>
      </c>
      <c r="I445" s="15" t="s">
        <v>3253</v>
      </c>
      <c r="J445" s="16" t="s">
        <v>3254</v>
      </c>
      <c r="K445" s="15" t="s">
        <v>3255</v>
      </c>
      <c r="L445" s="15"/>
      <c r="M445" s="15"/>
      <c r="N445" s="15" t="s">
        <v>3256</v>
      </c>
      <c r="O445" s="16" t="s">
        <v>3257</v>
      </c>
      <c r="P445" s="15" t="s">
        <v>3258</v>
      </c>
      <c r="Q445" s="15" t="s">
        <v>3252</v>
      </c>
      <c r="R445" s="15" t="s">
        <v>1468</v>
      </c>
      <c r="S445" s="15" t="s">
        <v>273</v>
      </c>
      <c r="T445" s="15" t="s">
        <v>3253</v>
      </c>
      <c r="U445" s="15"/>
      <c r="V445" s="15"/>
      <c r="W445" s="15"/>
      <c r="X445" s="15"/>
    </row>
    <row r="446" spans="1:24" x14ac:dyDescent="0.35">
      <c r="A446" s="15" t="s">
        <v>3008</v>
      </c>
      <c r="B446" s="15" t="s">
        <v>359</v>
      </c>
      <c r="C446" s="15" t="s">
        <v>12</v>
      </c>
      <c r="D446" s="15" t="s">
        <v>1355</v>
      </c>
      <c r="E446" s="15" t="s">
        <v>1356</v>
      </c>
      <c r="F446" s="15" t="s">
        <v>360</v>
      </c>
      <c r="G446" s="15">
        <v>35000</v>
      </c>
      <c r="H446" s="15" t="s">
        <v>211</v>
      </c>
      <c r="I446" s="15" t="s">
        <v>1357</v>
      </c>
      <c r="J446" s="16" t="s">
        <v>1358</v>
      </c>
      <c r="K446" s="15"/>
      <c r="L446" s="15"/>
      <c r="M446" s="15"/>
      <c r="N446" s="15"/>
      <c r="O446" s="15"/>
      <c r="P446" s="15" t="s">
        <v>3260</v>
      </c>
      <c r="Q446" s="15" t="s">
        <v>423</v>
      </c>
      <c r="R446" s="15" t="s">
        <v>3261</v>
      </c>
      <c r="S446" s="15" t="s">
        <v>273</v>
      </c>
      <c r="T446" s="15" t="s">
        <v>3262</v>
      </c>
      <c r="U446" s="15"/>
      <c r="V446" s="15"/>
      <c r="W446" s="15"/>
      <c r="X446" s="15"/>
    </row>
    <row r="447" spans="1:24" x14ac:dyDescent="0.35">
      <c r="A447" s="15" t="s">
        <v>3009</v>
      </c>
      <c r="B447" s="15"/>
      <c r="C447" s="15" t="s">
        <v>478</v>
      </c>
      <c r="D447" s="15"/>
      <c r="E447" s="15" t="s">
        <v>1486</v>
      </c>
      <c r="F447" s="15" t="s">
        <v>3263</v>
      </c>
      <c r="G447" s="15">
        <v>35000</v>
      </c>
      <c r="H447" s="15" t="s">
        <v>211</v>
      </c>
      <c r="I447" s="15" t="s">
        <v>3264</v>
      </c>
      <c r="J447" s="16" t="s">
        <v>3265</v>
      </c>
      <c r="K447" s="15" t="s">
        <v>1485</v>
      </c>
      <c r="L447" s="15" t="s">
        <v>3263</v>
      </c>
      <c r="M447" s="15" t="s">
        <v>273</v>
      </c>
      <c r="N447" s="15" t="s">
        <v>3264</v>
      </c>
      <c r="O447" s="16" t="s">
        <v>3265</v>
      </c>
      <c r="P447" s="15" t="s">
        <v>544</v>
      </c>
      <c r="Q447" s="15" t="s">
        <v>3266</v>
      </c>
      <c r="R447" s="15" t="s">
        <v>3245</v>
      </c>
      <c r="S447" s="15" t="s">
        <v>273</v>
      </c>
      <c r="T447" s="15" t="s">
        <v>3264</v>
      </c>
      <c r="U447" s="15"/>
      <c r="V447" s="15"/>
      <c r="W447" s="15"/>
      <c r="X447" s="15"/>
    </row>
    <row r="448" spans="1:24" x14ac:dyDescent="0.35">
      <c r="A448" s="15" t="s">
        <v>3010</v>
      </c>
      <c r="B448" s="15" t="s">
        <v>2868</v>
      </c>
      <c r="C448" s="15" t="s">
        <v>11</v>
      </c>
      <c r="D448" s="15" t="s">
        <v>548</v>
      </c>
      <c r="E448" s="15" t="s">
        <v>934</v>
      </c>
      <c r="F448" s="15"/>
      <c r="G448" s="15"/>
      <c r="H448" s="15"/>
      <c r="I448" s="15" t="s">
        <v>937</v>
      </c>
      <c r="J448" s="16" t="s">
        <v>938</v>
      </c>
      <c r="K448" s="15" t="s">
        <v>3267</v>
      </c>
      <c r="L448" s="15"/>
      <c r="M448" s="15"/>
      <c r="N448" s="15"/>
      <c r="O448" s="15"/>
      <c r="P448" s="15" t="s">
        <v>3267</v>
      </c>
      <c r="Q448" s="15" t="s">
        <v>3268</v>
      </c>
      <c r="R448" s="15" t="s">
        <v>383</v>
      </c>
      <c r="S448" s="15" t="s">
        <v>582</v>
      </c>
      <c r="T448" s="15"/>
      <c r="U448" s="15"/>
      <c r="V448" s="15"/>
      <c r="W448" s="15"/>
      <c r="X448" s="15"/>
    </row>
    <row r="449" spans="1:24" x14ac:dyDescent="0.35">
      <c r="A449" s="15" t="s">
        <v>3011</v>
      </c>
      <c r="B449" s="15"/>
      <c r="C449" s="15" t="s">
        <v>478</v>
      </c>
      <c r="D449" s="15"/>
      <c r="E449" s="15" t="s">
        <v>3272</v>
      </c>
      <c r="F449" s="15" t="s">
        <v>879</v>
      </c>
      <c r="G449" s="15">
        <v>35630</v>
      </c>
      <c r="H449" s="15" t="s">
        <v>1378</v>
      </c>
      <c r="I449" s="15" t="s">
        <v>3269</v>
      </c>
      <c r="J449" s="16" t="s">
        <v>3270</v>
      </c>
      <c r="K449" s="15" t="s">
        <v>3271</v>
      </c>
      <c r="L449" s="15" t="s">
        <v>879</v>
      </c>
      <c r="M449" s="15" t="s">
        <v>1382</v>
      </c>
      <c r="N449" s="15" t="s">
        <v>3269</v>
      </c>
      <c r="O449" s="16" t="s">
        <v>3270</v>
      </c>
      <c r="P449" s="15" t="s">
        <v>3271</v>
      </c>
      <c r="Q449" s="15" t="s">
        <v>3273</v>
      </c>
      <c r="R449" s="15" t="s">
        <v>383</v>
      </c>
      <c r="S449" s="15" t="s">
        <v>312</v>
      </c>
      <c r="T449" s="15" t="s">
        <v>3274</v>
      </c>
      <c r="U449" s="15"/>
      <c r="V449" s="15"/>
      <c r="W449" s="15"/>
      <c r="X449" s="15"/>
    </row>
    <row r="450" spans="1:24" x14ac:dyDescent="0.35">
      <c r="A450" s="15" t="s">
        <v>3012</v>
      </c>
      <c r="B450" s="15" t="s">
        <v>3275</v>
      </c>
      <c r="C450" s="15" t="s">
        <v>11</v>
      </c>
      <c r="D450" s="15" t="s">
        <v>3276</v>
      </c>
      <c r="E450" s="15" t="s">
        <v>2393</v>
      </c>
      <c r="F450" s="15" t="s">
        <v>3277</v>
      </c>
      <c r="G450" s="15">
        <v>35190</v>
      </c>
      <c r="H450" s="15" t="s">
        <v>233</v>
      </c>
      <c r="I450" s="15" t="s">
        <v>3278</v>
      </c>
      <c r="J450" s="16" t="s">
        <v>3279</v>
      </c>
      <c r="K450" s="15" t="s">
        <v>3275</v>
      </c>
      <c r="L450" s="15" t="s">
        <v>3277</v>
      </c>
      <c r="M450" s="15" t="s">
        <v>312</v>
      </c>
      <c r="N450" s="15" t="s">
        <v>3278</v>
      </c>
      <c r="O450" s="16" t="s">
        <v>3279</v>
      </c>
      <c r="P450" s="15" t="s">
        <v>3275</v>
      </c>
      <c r="Q450" s="15" t="s">
        <v>3280</v>
      </c>
      <c r="R450" s="15" t="s">
        <v>3281</v>
      </c>
      <c r="S450" s="15" t="s">
        <v>3282</v>
      </c>
      <c r="T450" s="15" t="s">
        <v>3278</v>
      </c>
      <c r="U450" s="15"/>
      <c r="V450" s="15"/>
      <c r="W450" s="15"/>
      <c r="X450" s="15"/>
    </row>
    <row r="451" spans="1:24" x14ac:dyDescent="0.35">
      <c r="A451" s="15" t="s">
        <v>3013</v>
      </c>
      <c r="B451" s="15"/>
      <c r="C451" s="15" t="s">
        <v>281</v>
      </c>
      <c r="D451" s="15" t="s">
        <v>1242</v>
      </c>
      <c r="E451" s="15" t="s">
        <v>1077</v>
      </c>
      <c r="F451" s="15" t="s">
        <v>3283</v>
      </c>
      <c r="G451" s="15">
        <v>35400</v>
      </c>
      <c r="H451" s="15" t="s">
        <v>202</v>
      </c>
      <c r="I451" s="15" t="s">
        <v>3284</v>
      </c>
      <c r="J451" s="16" t="s">
        <v>3285</v>
      </c>
      <c r="K451" s="15" t="s">
        <v>3286</v>
      </c>
      <c r="L451" s="15" t="s">
        <v>3283</v>
      </c>
      <c r="M451" s="15" t="s">
        <v>1081</v>
      </c>
      <c r="N451" s="15" t="s">
        <v>3284</v>
      </c>
      <c r="O451" s="16" t="s">
        <v>3285</v>
      </c>
      <c r="P451" s="15" t="s">
        <v>3286</v>
      </c>
      <c r="Q451" s="15" t="s">
        <v>3283</v>
      </c>
      <c r="R451" s="15" t="s">
        <v>383</v>
      </c>
      <c r="S451" s="15" t="s">
        <v>1081</v>
      </c>
      <c r="T451" s="15" t="s">
        <v>3284</v>
      </c>
      <c r="U451" s="15"/>
      <c r="V451" s="15"/>
      <c r="W451" s="15"/>
      <c r="X451" s="15"/>
    </row>
    <row r="452" spans="1:24" x14ac:dyDescent="0.35">
      <c r="A452" s="15" t="s">
        <v>3014</v>
      </c>
      <c r="B452" s="15"/>
      <c r="C452" s="15" t="s">
        <v>12</v>
      </c>
      <c r="D452" s="15" t="s">
        <v>3287</v>
      </c>
      <c r="E452" s="15" t="s">
        <v>3288</v>
      </c>
      <c r="F452" s="15" t="s">
        <v>3289</v>
      </c>
      <c r="G452" s="15">
        <v>35000</v>
      </c>
      <c r="H452" s="15" t="s">
        <v>211</v>
      </c>
      <c r="I452" s="15" t="s">
        <v>3290</v>
      </c>
      <c r="J452" s="16" t="s">
        <v>3291</v>
      </c>
      <c r="K452" s="15" t="s">
        <v>3292</v>
      </c>
      <c r="L452" s="15" t="s">
        <v>3289</v>
      </c>
      <c r="M452" s="15" t="s">
        <v>273</v>
      </c>
      <c r="N452" s="15" t="s">
        <v>3290</v>
      </c>
      <c r="O452" s="16" t="s">
        <v>3291</v>
      </c>
      <c r="P452" s="15" t="s">
        <v>3292</v>
      </c>
      <c r="Q452" s="15" t="s">
        <v>3289</v>
      </c>
      <c r="R452" s="15" t="s">
        <v>3245</v>
      </c>
      <c r="S452" s="15" t="s">
        <v>273</v>
      </c>
      <c r="T452" s="15" t="s">
        <v>3290</v>
      </c>
      <c r="U452" s="15" t="s">
        <v>3317</v>
      </c>
      <c r="V452" s="150">
        <v>43466</v>
      </c>
      <c r="W452" s="15"/>
      <c r="X452" s="15"/>
    </row>
    <row r="453" spans="1:24" x14ac:dyDescent="0.35">
      <c r="A453" s="15" t="s">
        <v>3015</v>
      </c>
      <c r="B453" s="15"/>
      <c r="C453" s="15" t="s">
        <v>649</v>
      </c>
      <c r="D453" s="15"/>
      <c r="E453" s="15" t="s">
        <v>3293</v>
      </c>
      <c r="F453" s="15" t="s">
        <v>3294</v>
      </c>
      <c r="G453" s="15">
        <v>35440</v>
      </c>
      <c r="H453" s="15" t="s">
        <v>1103</v>
      </c>
      <c r="I453" s="15" t="s">
        <v>3295</v>
      </c>
      <c r="J453" s="16" t="s">
        <v>3296</v>
      </c>
      <c r="K453" s="15" t="s">
        <v>3297</v>
      </c>
      <c r="L453" s="15" t="s">
        <v>3294</v>
      </c>
      <c r="M453" s="15" t="s">
        <v>1061</v>
      </c>
      <c r="N453" s="15" t="s">
        <v>3295</v>
      </c>
      <c r="O453" s="16" t="s">
        <v>3296</v>
      </c>
      <c r="P453" s="15" t="s">
        <v>3297</v>
      </c>
      <c r="Q453" s="15" t="s">
        <v>3294</v>
      </c>
      <c r="R453" s="15" t="s">
        <v>383</v>
      </c>
      <c r="S453" s="15" t="s">
        <v>1061</v>
      </c>
      <c r="T453" s="15" t="s">
        <v>3295</v>
      </c>
      <c r="U453" s="15" t="s">
        <v>3317</v>
      </c>
      <c r="V453" s="150">
        <v>43466</v>
      </c>
      <c r="W453" s="15"/>
      <c r="X453" s="15"/>
    </row>
    <row r="454" spans="1:24" x14ac:dyDescent="0.35">
      <c r="A454" s="15" t="s">
        <v>3016</v>
      </c>
      <c r="B454" s="15" t="s">
        <v>3315</v>
      </c>
      <c r="C454" s="15" t="s">
        <v>281</v>
      </c>
      <c r="D454" s="15" t="s">
        <v>1328</v>
      </c>
      <c r="E454" s="15" t="s">
        <v>3299</v>
      </c>
      <c r="F454" s="15" t="s">
        <v>3300</v>
      </c>
      <c r="G454" s="15">
        <v>35131</v>
      </c>
      <c r="H454" s="15" t="s">
        <v>3301</v>
      </c>
      <c r="I454" s="15" t="s">
        <v>3302</v>
      </c>
      <c r="J454" s="16" t="s">
        <v>3303</v>
      </c>
      <c r="K454" s="15" t="s">
        <v>3304</v>
      </c>
      <c r="L454" s="15" t="s">
        <v>3305</v>
      </c>
      <c r="M454" s="15" t="s">
        <v>1199</v>
      </c>
      <c r="N454" s="15"/>
      <c r="O454" s="15"/>
      <c r="P454" s="15" t="s">
        <v>3304</v>
      </c>
      <c r="Q454" s="15" t="s">
        <v>3305</v>
      </c>
      <c r="R454" s="15" t="s">
        <v>383</v>
      </c>
      <c r="S454" s="15" t="s">
        <v>1199</v>
      </c>
      <c r="T454" s="15"/>
      <c r="U454" s="15" t="s">
        <v>3318</v>
      </c>
      <c r="V454" s="150">
        <v>43466</v>
      </c>
      <c r="W454" s="15"/>
      <c r="X454" s="15"/>
    </row>
    <row r="455" spans="1:24" x14ac:dyDescent="0.35">
      <c r="A455" s="15" t="s">
        <v>3017</v>
      </c>
      <c r="B455" s="15"/>
      <c r="C455" s="15" t="s">
        <v>281</v>
      </c>
      <c r="D455" s="15"/>
      <c r="E455" s="15" t="s">
        <v>3310</v>
      </c>
      <c r="F455" s="15" t="s">
        <v>3311</v>
      </c>
      <c r="G455" s="15">
        <v>35190</v>
      </c>
      <c r="H455" s="15" t="s">
        <v>233</v>
      </c>
      <c r="I455" s="15" t="s">
        <v>3312</v>
      </c>
      <c r="J455" s="15"/>
      <c r="K455" s="15" t="s">
        <v>3313</v>
      </c>
      <c r="L455" s="15" t="s">
        <v>3311</v>
      </c>
      <c r="M455" s="15" t="s">
        <v>312</v>
      </c>
      <c r="N455" s="15" t="s">
        <v>3312</v>
      </c>
      <c r="O455" s="15"/>
      <c r="P455" s="15" t="s">
        <v>3313</v>
      </c>
      <c r="Q455" s="15" t="s">
        <v>3311</v>
      </c>
      <c r="R455" s="15" t="s">
        <v>383</v>
      </c>
      <c r="S455" s="15" t="s">
        <v>312</v>
      </c>
      <c r="T455" s="15" t="s">
        <v>3312</v>
      </c>
      <c r="U455" s="15" t="s">
        <v>3314</v>
      </c>
      <c r="V455" s="150">
        <v>43466</v>
      </c>
      <c r="W455" s="15"/>
      <c r="X455" s="15"/>
    </row>
    <row r="456" spans="1:24" x14ac:dyDescent="0.35">
      <c r="A456" s="15" t="s">
        <v>3018</v>
      </c>
      <c r="B456" s="15"/>
      <c r="C456" s="15" t="s">
        <v>478</v>
      </c>
      <c r="D456" s="15"/>
      <c r="E456" s="15" t="s">
        <v>3319</v>
      </c>
      <c r="F456" s="15" t="s">
        <v>3320</v>
      </c>
      <c r="G456" s="15">
        <v>35720</v>
      </c>
      <c r="H456" s="15" t="s">
        <v>767</v>
      </c>
      <c r="I456" s="15" t="s">
        <v>3321</v>
      </c>
      <c r="J456" s="16" t="s">
        <v>3322</v>
      </c>
      <c r="K456" s="15" t="s">
        <v>3323</v>
      </c>
      <c r="L456" s="15" t="s">
        <v>3320</v>
      </c>
      <c r="M456" s="15" t="s">
        <v>771</v>
      </c>
      <c r="N456" s="15" t="s">
        <v>3321</v>
      </c>
      <c r="O456" s="16" t="s">
        <v>3322</v>
      </c>
      <c r="P456" s="15" t="s">
        <v>3323</v>
      </c>
      <c r="Q456" s="15" t="s">
        <v>3320</v>
      </c>
      <c r="R456" s="15" t="s">
        <v>383</v>
      </c>
      <c r="S456" s="15" t="s">
        <v>771</v>
      </c>
      <c r="T456" s="15" t="s">
        <v>3321</v>
      </c>
      <c r="U456" s="15" t="s">
        <v>3324</v>
      </c>
      <c r="V456" s="150">
        <v>43466</v>
      </c>
      <c r="W456" s="15"/>
      <c r="X456" s="15"/>
    </row>
    <row r="457" spans="1:24" x14ac:dyDescent="0.35">
      <c r="A457" s="15" t="s">
        <v>3019</v>
      </c>
      <c r="B457" s="15" t="s">
        <v>3325</v>
      </c>
      <c r="C457" s="15" t="s">
        <v>11</v>
      </c>
      <c r="D457" s="15" t="s">
        <v>1418</v>
      </c>
      <c r="E457" s="15" t="s">
        <v>3326</v>
      </c>
      <c r="F457" s="15" t="s">
        <v>3327</v>
      </c>
      <c r="G457" s="15">
        <v>35221</v>
      </c>
      <c r="H457" s="15" t="s">
        <v>1093</v>
      </c>
      <c r="I457" s="15" t="s">
        <v>3328</v>
      </c>
      <c r="J457" s="16" t="s">
        <v>3329</v>
      </c>
      <c r="K457" s="15" t="s">
        <v>3332</v>
      </c>
      <c r="L457" s="15" t="s">
        <v>3330</v>
      </c>
      <c r="M457" s="15" t="s">
        <v>312</v>
      </c>
      <c r="N457" s="15"/>
      <c r="O457" s="15"/>
      <c r="P457" s="15" t="s">
        <v>3332</v>
      </c>
      <c r="Q457" s="15" t="s">
        <v>3330</v>
      </c>
      <c r="R457" s="15" t="s">
        <v>383</v>
      </c>
      <c r="S457" s="15" t="s">
        <v>312</v>
      </c>
      <c r="T457" s="15"/>
      <c r="U457" s="15" t="s">
        <v>3331</v>
      </c>
      <c r="V457" s="150">
        <v>43466</v>
      </c>
      <c r="W457" s="15"/>
      <c r="X457" s="15"/>
    </row>
    <row r="458" spans="1:24" x14ac:dyDescent="0.35">
      <c r="A458" s="15" t="s">
        <v>3020</v>
      </c>
      <c r="B458" s="15"/>
      <c r="C458" s="15" t="s">
        <v>478</v>
      </c>
      <c r="D458" s="15"/>
      <c r="E458" s="15" t="s">
        <v>3333</v>
      </c>
      <c r="F458" s="15" t="s">
        <v>3334</v>
      </c>
      <c r="G458" s="15">
        <v>35190</v>
      </c>
      <c r="H458" s="15" t="s">
        <v>233</v>
      </c>
      <c r="I458" s="15" t="s">
        <v>3335</v>
      </c>
      <c r="J458" s="16" t="s">
        <v>3336</v>
      </c>
      <c r="K458" s="15" t="s">
        <v>3337</v>
      </c>
      <c r="L458" s="15" t="s">
        <v>3334</v>
      </c>
      <c r="M458" s="15" t="s">
        <v>312</v>
      </c>
      <c r="N458" s="15" t="s">
        <v>3335</v>
      </c>
      <c r="O458" s="16" t="s">
        <v>3336</v>
      </c>
      <c r="P458" s="15" t="s">
        <v>3337</v>
      </c>
      <c r="Q458" s="15" t="s">
        <v>3334</v>
      </c>
      <c r="R458" s="15" t="s">
        <v>383</v>
      </c>
      <c r="S458" s="15" t="s">
        <v>312</v>
      </c>
      <c r="T458" s="15" t="s">
        <v>3335</v>
      </c>
      <c r="U458" s="15" t="s">
        <v>3338</v>
      </c>
      <c r="V458" s="150">
        <v>43466</v>
      </c>
      <c r="W458" s="15"/>
      <c r="X458" s="15"/>
    </row>
    <row r="459" spans="1:24" x14ac:dyDescent="0.35">
      <c r="A459" s="15" t="s">
        <v>3021</v>
      </c>
      <c r="B459" s="15"/>
      <c r="C459" s="15" t="s">
        <v>12</v>
      </c>
      <c r="D459" s="15"/>
      <c r="E459" s="15" t="s">
        <v>3339</v>
      </c>
      <c r="F459" s="15" t="s">
        <v>3340</v>
      </c>
      <c r="G459" s="15">
        <v>35190</v>
      </c>
      <c r="H459" s="15" t="s">
        <v>2492</v>
      </c>
      <c r="I459" s="15" t="s">
        <v>3341</v>
      </c>
      <c r="J459" s="16" t="s">
        <v>3342</v>
      </c>
      <c r="K459" s="15" t="s">
        <v>3343</v>
      </c>
      <c r="L459" s="15" t="s">
        <v>3340</v>
      </c>
      <c r="M459" s="15" t="s">
        <v>2495</v>
      </c>
      <c r="N459" s="15" t="s">
        <v>3341</v>
      </c>
      <c r="O459" s="16" t="s">
        <v>3342</v>
      </c>
      <c r="P459" s="15" t="s">
        <v>3343</v>
      </c>
      <c r="Q459" s="15" t="s">
        <v>3340</v>
      </c>
      <c r="R459" s="15" t="s">
        <v>3344</v>
      </c>
      <c r="S459" s="15" t="s">
        <v>2495</v>
      </c>
      <c r="T459" s="15" t="s">
        <v>3341</v>
      </c>
      <c r="U459" s="15" t="s">
        <v>3345</v>
      </c>
      <c r="V459" s="150">
        <v>43497</v>
      </c>
      <c r="W459" s="15"/>
      <c r="X459" s="15"/>
    </row>
    <row r="460" spans="1:24" x14ac:dyDescent="0.35">
      <c r="A460" s="15" t="s">
        <v>3022</v>
      </c>
      <c r="B460" s="15"/>
      <c r="C460" s="15" t="s">
        <v>12</v>
      </c>
      <c r="D460" s="15" t="s">
        <v>3348</v>
      </c>
      <c r="E460" s="15" t="s">
        <v>3347</v>
      </c>
      <c r="F460" s="15"/>
      <c r="G460" s="15"/>
      <c r="H460" s="15"/>
      <c r="I460" s="15" t="s">
        <v>3350</v>
      </c>
      <c r="J460" s="16" t="s">
        <v>3352</v>
      </c>
      <c r="K460" s="15" t="s">
        <v>3351</v>
      </c>
      <c r="L460" s="15"/>
      <c r="M460" s="15"/>
      <c r="N460" s="15" t="s">
        <v>3350</v>
      </c>
      <c r="O460" s="16" t="s">
        <v>3352</v>
      </c>
      <c r="P460" s="15" t="s">
        <v>3351</v>
      </c>
      <c r="Q460" s="15" t="s">
        <v>3349</v>
      </c>
      <c r="R460" s="15"/>
      <c r="S460" s="15" t="s">
        <v>1081</v>
      </c>
      <c r="T460" s="15" t="s">
        <v>3350</v>
      </c>
      <c r="U460" s="15" t="s">
        <v>3345</v>
      </c>
      <c r="V460" s="150">
        <v>43497</v>
      </c>
      <c r="W460" s="15"/>
      <c r="X460" s="15"/>
    </row>
    <row r="461" spans="1:24" x14ac:dyDescent="0.35">
      <c r="A461" s="15" t="s">
        <v>3023</v>
      </c>
      <c r="B461" s="15"/>
      <c r="C461" s="15" t="s">
        <v>478</v>
      </c>
      <c r="D461" s="15"/>
      <c r="E461" s="15" t="s">
        <v>3353</v>
      </c>
      <c r="F461" s="15" t="s">
        <v>3354</v>
      </c>
      <c r="G461" s="15">
        <v>35400</v>
      </c>
      <c r="H461" s="15" t="s">
        <v>202</v>
      </c>
      <c r="I461" s="15" t="s">
        <v>3355</v>
      </c>
      <c r="J461" s="16" t="s">
        <v>3356</v>
      </c>
      <c r="K461" s="15" t="s">
        <v>3357</v>
      </c>
      <c r="L461" s="15" t="s">
        <v>3354</v>
      </c>
      <c r="M461" s="15" t="s">
        <v>1081</v>
      </c>
      <c r="N461" s="15" t="s">
        <v>3355</v>
      </c>
      <c r="O461" s="16" t="s">
        <v>3356</v>
      </c>
      <c r="P461" s="15" t="s">
        <v>3357</v>
      </c>
      <c r="Q461" s="15" t="s">
        <v>3358</v>
      </c>
      <c r="R461" s="15" t="s">
        <v>383</v>
      </c>
      <c r="S461" s="15" t="s">
        <v>1081</v>
      </c>
      <c r="T461" s="15" t="s">
        <v>3355</v>
      </c>
      <c r="U461" s="15" t="s">
        <v>3345</v>
      </c>
      <c r="V461" s="150">
        <v>43497</v>
      </c>
      <c r="W461" s="15"/>
      <c r="X461" s="15"/>
    </row>
    <row r="462" spans="1:24" x14ac:dyDescent="0.35">
      <c r="A462" s="15" t="s">
        <v>3024</v>
      </c>
      <c r="B462" s="15"/>
      <c r="C462" s="15" t="s">
        <v>12</v>
      </c>
      <c r="D462" s="15" t="s">
        <v>2708</v>
      </c>
      <c r="E462" s="15" t="s">
        <v>3359</v>
      </c>
      <c r="F462" s="15" t="s">
        <v>3360</v>
      </c>
      <c r="G462" s="15">
        <v>35190</v>
      </c>
      <c r="H462" s="15" t="s">
        <v>233</v>
      </c>
      <c r="I462" s="15" t="s">
        <v>3361</v>
      </c>
      <c r="J462" s="16" t="s">
        <v>3362</v>
      </c>
      <c r="K462" s="15" t="s">
        <v>3363</v>
      </c>
      <c r="L462" s="15" t="s">
        <v>3360</v>
      </c>
      <c r="M462" s="15" t="s">
        <v>312</v>
      </c>
      <c r="N462" s="15" t="s">
        <v>3361</v>
      </c>
      <c r="O462" s="16" t="s">
        <v>3362</v>
      </c>
      <c r="P462" s="15" t="s">
        <v>3363</v>
      </c>
      <c r="Q462" s="15" t="s">
        <v>3360</v>
      </c>
      <c r="R462" s="15" t="s">
        <v>2287</v>
      </c>
      <c r="S462" s="15" t="s">
        <v>312</v>
      </c>
      <c r="T462" s="15" t="s">
        <v>3361</v>
      </c>
      <c r="U462" s="15" t="s">
        <v>3374</v>
      </c>
      <c r="V462" s="150">
        <v>43497</v>
      </c>
      <c r="W462" s="15"/>
      <c r="X462" s="15"/>
    </row>
    <row r="463" spans="1:24" x14ac:dyDescent="0.35">
      <c r="A463" s="15" t="s">
        <v>3025</v>
      </c>
      <c r="B463" s="15"/>
      <c r="C463" s="15" t="s">
        <v>478</v>
      </c>
      <c r="D463" s="15"/>
      <c r="E463" s="15" t="s">
        <v>3364</v>
      </c>
      <c r="F463" s="15" t="s">
        <v>3365</v>
      </c>
      <c r="G463" s="15">
        <v>35190</v>
      </c>
      <c r="H463" s="15" t="s">
        <v>233</v>
      </c>
      <c r="I463" s="15" t="s">
        <v>3366</v>
      </c>
      <c r="J463" s="16" t="s">
        <v>3367</v>
      </c>
      <c r="K463" s="15" t="s">
        <v>3368</v>
      </c>
      <c r="L463" s="15" t="s">
        <v>3365</v>
      </c>
      <c r="M463" s="15" t="s">
        <v>312</v>
      </c>
      <c r="N463" s="15" t="s">
        <v>3366</v>
      </c>
      <c r="O463" s="16" t="s">
        <v>3367</v>
      </c>
      <c r="P463" s="15" t="s">
        <v>3368</v>
      </c>
      <c r="Q463" s="15" t="s">
        <v>3365</v>
      </c>
      <c r="R463" s="15" t="s">
        <v>383</v>
      </c>
      <c r="S463" s="15" t="s">
        <v>312</v>
      </c>
      <c r="T463" s="15" t="s">
        <v>3366</v>
      </c>
      <c r="U463" s="15" t="s">
        <v>3376</v>
      </c>
      <c r="V463" s="150">
        <v>43497</v>
      </c>
      <c r="W463" s="15"/>
      <c r="X463" s="15"/>
    </row>
    <row r="464" spans="1:24" x14ac:dyDescent="0.35">
      <c r="A464" s="15" t="s">
        <v>3026</v>
      </c>
      <c r="B464" s="15"/>
      <c r="C464" s="15" t="s">
        <v>11</v>
      </c>
      <c r="D464" s="15" t="s">
        <v>2515</v>
      </c>
      <c r="E464" s="15" t="s">
        <v>3369</v>
      </c>
      <c r="F464" s="15" t="s">
        <v>3370</v>
      </c>
      <c r="G464" s="15">
        <v>35800</v>
      </c>
      <c r="H464" s="15" t="s">
        <v>283</v>
      </c>
      <c r="I464" s="15" t="s">
        <v>3371</v>
      </c>
      <c r="J464" s="16" t="s">
        <v>3372</v>
      </c>
      <c r="K464" s="15" t="s">
        <v>3373</v>
      </c>
      <c r="L464" s="15" t="s">
        <v>3370</v>
      </c>
      <c r="M464" s="15" t="s">
        <v>287</v>
      </c>
      <c r="N464" s="15" t="s">
        <v>3371</v>
      </c>
      <c r="O464" s="16" t="s">
        <v>3372</v>
      </c>
      <c r="P464" s="15" t="s">
        <v>3373</v>
      </c>
      <c r="Q464" s="15" t="s">
        <v>3370</v>
      </c>
      <c r="R464" s="15" t="s">
        <v>1746</v>
      </c>
      <c r="S464" s="15" t="s">
        <v>287</v>
      </c>
      <c r="T464" s="15" t="s">
        <v>3371</v>
      </c>
      <c r="U464" s="15" t="s">
        <v>3376</v>
      </c>
      <c r="V464" s="150">
        <v>43497</v>
      </c>
      <c r="W464" s="15"/>
      <c r="X464" s="15"/>
    </row>
    <row r="465" spans="1:24" x14ac:dyDescent="0.35">
      <c r="A465" s="15" t="s">
        <v>3027</v>
      </c>
      <c r="B465" s="15" t="s">
        <v>2868</v>
      </c>
      <c r="C465" s="15" t="s">
        <v>11</v>
      </c>
      <c r="D465" s="15" t="s">
        <v>548</v>
      </c>
      <c r="E465" s="15" t="s">
        <v>934</v>
      </c>
      <c r="F465" s="15"/>
      <c r="G465" s="15"/>
      <c r="H465" s="15"/>
      <c r="I465" s="15" t="s">
        <v>937</v>
      </c>
      <c r="J465" s="16" t="s">
        <v>938</v>
      </c>
      <c r="K465" s="15" t="s">
        <v>3378</v>
      </c>
      <c r="L465" s="15"/>
      <c r="M465" s="15"/>
      <c r="N465" s="15"/>
      <c r="O465" s="15"/>
      <c r="P465" s="15" t="s">
        <v>3378</v>
      </c>
      <c r="Q465" s="15" t="s">
        <v>3377</v>
      </c>
      <c r="R465" s="15" t="s">
        <v>383</v>
      </c>
      <c r="S465" s="15" t="s">
        <v>582</v>
      </c>
      <c r="T465" s="15"/>
      <c r="U465" s="15"/>
      <c r="V465" s="150">
        <v>43497</v>
      </c>
      <c r="W465" s="15"/>
      <c r="X465" s="15"/>
    </row>
    <row r="466" spans="1:24" x14ac:dyDescent="0.35">
      <c r="A466" s="15" t="s">
        <v>3028</v>
      </c>
      <c r="B466" s="15"/>
      <c r="C466" s="15" t="s">
        <v>12</v>
      </c>
      <c r="D466" s="15" t="s">
        <v>3379</v>
      </c>
      <c r="E466" s="15" t="s">
        <v>3380</v>
      </c>
      <c r="F466" s="15" t="s">
        <v>3381</v>
      </c>
      <c r="G466" s="15">
        <v>35430</v>
      </c>
      <c r="H466" s="15" t="s">
        <v>3382</v>
      </c>
      <c r="I466" s="15" t="s">
        <v>3383</v>
      </c>
      <c r="J466" s="16" t="s">
        <v>3384</v>
      </c>
      <c r="K466" s="15" t="s">
        <v>3385</v>
      </c>
      <c r="L466" s="15" t="s">
        <v>3381</v>
      </c>
      <c r="M466" s="15" t="s">
        <v>3386</v>
      </c>
      <c r="N466" s="15" t="s">
        <v>3383</v>
      </c>
      <c r="O466" s="16" t="s">
        <v>3384</v>
      </c>
      <c r="P466" s="15" t="s">
        <v>3385</v>
      </c>
      <c r="Q466" s="15" t="s">
        <v>3381</v>
      </c>
      <c r="R466" s="15" t="s">
        <v>383</v>
      </c>
      <c r="S466" s="15" t="s">
        <v>3386</v>
      </c>
      <c r="T466" s="15" t="s">
        <v>3383</v>
      </c>
      <c r="U466" s="15"/>
      <c r="V466" s="150">
        <v>43497</v>
      </c>
      <c r="W466" s="15"/>
      <c r="X466" s="15"/>
    </row>
    <row r="467" spans="1:24" x14ac:dyDescent="0.35">
      <c r="A467" s="15" t="s">
        <v>3029</v>
      </c>
      <c r="B467" s="15"/>
      <c r="C467" s="15" t="s">
        <v>12</v>
      </c>
      <c r="D467" s="15" t="s">
        <v>3390</v>
      </c>
      <c r="E467" s="15" t="s">
        <v>3387</v>
      </c>
      <c r="F467" s="15" t="s">
        <v>3388</v>
      </c>
      <c r="G467" s="15">
        <v>35630</v>
      </c>
      <c r="H467" s="15" t="s">
        <v>2175</v>
      </c>
      <c r="I467" s="15" t="s">
        <v>3389</v>
      </c>
      <c r="J467" s="16" t="s">
        <v>3391</v>
      </c>
      <c r="K467" s="15" t="s">
        <v>3392</v>
      </c>
      <c r="L467" s="15" t="s">
        <v>3388</v>
      </c>
      <c r="M467" s="15" t="s">
        <v>2176</v>
      </c>
      <c r="N467" s="15" t="s">
        <v>3389</v>
      </c>
      <c r="O467" s="16" t="s">
        <v>3391</v>
      </c>
      <c r="P467" s="15" t="s">
        <v>3392</v>
      </c>
      <c r="Q467" s="15" t="s">
        <v>3388</v>
      </c>
      <c r="R467" s="15" t="s">
        <v>383</v>
      </c>
      <c r="S467" s="15" t="s">
        <v>2176</v>
      </c>
      <c r="T467" s="15" t="s">
        <v>3389</v>
      </c>
      <c r="U467" s="15" t="s">
        <v>3393</v>
      </c>
      <c r="V467" s="150">
        <v>43497</v>
      </c>
      <c r="W467" s="15"/>
      <c r="X467" s="15"/>
    </row>
    <row r="468" spans="1:24" x14ac:dyDescent="0.35">
      <c r="A468" s="15" t="s">
        <v>3030</v>
      </c>
      <c r="B468" s="15"/>
      <c r="C468" s="15" t="s">
        <v>478</v>
      </c>
      <c r="D468" s="15" t="s">
        <v>3394</v>
      </c>
      <c r="E468" s="15" t="s">
        <v>3395</v>
      </c>
      <c r="F468" s="15" t="s">
        <v>3396</v>
      </c>
      <c r="G468" s="15">
        <v>35560</v>
      </c>
      <c r="H468" s="15" t="s">
        <v>3397</v>
      </c>
      <c r="I468" s="15" t="s">
        <v>3398</v>
      </c>
      <c r="J468" s="16" t="s">
        <v>3399</v>
      </c>
      <c r="K468" s="15" t="s">
        <v>3400</v>
      </c>
      <c r="L468" s="15" t="s">
        <v>3396</v>
      </c>
      <c r="M468" s="15" t="s">
        <v>3401</v>
      </c>
      <c r="N468" s="15" t="s">
        <v>3398</v>
      </c>
      <c r="O468" s="16" t="s">
        <v>3399</v>
      </c>
      <c r="P468" s="15" t="s">
        <v>3400</v>
      </c>
      <c r="Q468" s="15" t="s">
        <v>3396</v>
      </c>
      <c r="R468" s="15" t="s">
        <v>383</v>
      </c>
      <c r="S468" s="15" t="s">
        <v>3401</v>
      </c>
      <c r="T468" s="15" t="s">
        <v>3398</v>
      </c>
      <c r="U468" s="15"/>
      <c r="V468" s="150">
        <v>43497</v>
      </c>
      <c r="W468" s="15"/>
      <c r="X468" s="15"/>
    </row>
    <row r="469" spans="1:24" x14ac:dyDescent="0.35">
      <c r="A469" s="15" t="s">
        <v>3031</v>
      </c>
      <c r="B469" s="15"/>
      <c r="C469" s="15" t="s">
        <v>478</v>
      </c>
      <c r="D469" s="15" t="s">
        <v>3402</v>
      </c>
      <c r="E469" s="15" t="s">
        <v>3403</v>
      </c>
      <c r="F469" s="15" t="s">
        <v>3404</v>
      </c>
      <c r="G469" s="15">
        <v>35140</v>
      </c>
      <c r="H469" s="15" t="s">
        <v>2617</v>
      </c>
      <c r="I469" s="15" t="s">
        <v>3405</v>
      </c>
      <c r="J469" s="16" t="s">
        <v>3406</v>
      </c>
      <c r="K469" s="15" t="s">
        <v>3407</v>
      </c>
      <c r="L469" s="15" t="s">
        <v>3404</v>
      </c>
      <c r="M469" s="15" t="s">
        <v>2621</v>
      </c>
      <c r="N469" s="15" t="s">
        <v>3405</v>
      </c>
      <c r="O469" s="16" t="s">
        <v>3406</v>
      </c>
      <c r="P469" s="15" t="s">
        <v>3407</v>
      </c>
      <c r="Q469" s="15" t="s">
        <v>3404</v>
      </c>
      <c r="R469" s="15" t="s">
        <v>383</v>
      </c>
      <c r="S469" s="15" t="s">
        <v>2621</v>
      </c>
      <c r="T469" s="15" t="s">
        <v>3405</v>
      </c>
      <c r="U469" s="15" t="s">
        <v>3408</v>
      </c>
      <c r="V469" s="150">
        <v>43497</v>
      </c>
      <c r="W469" s="15"/>
      <c r="X469" s="15"/>
    </row>
    <row r="470" spans="1:24" x14ac:dyDescent="0.35">
      <c r="A470" s="15" t="s">
        <v>3032</v>
      </c>
      <c r="B470" s="15" t="s">
        <v>3409</v>
      </c>
      <c r="C470" s="15" t="s">
        <v>12</v>
      </c>
      <c r="D470" s="15" t="s">
        <v>3410</v>
      </c>
      <c r="E470" s="15" t="s">
        <v>3411</v>
      </c>
      <c r="F470" s="15" t="s">
        <v>3412</v>
      </c>
      <c r="G470" s="15">
        <v>35000</v>
      </c>
      <c r="H470" s="15" t="s">
        <v>211</v>
      </c>
      <c r="I470" s="15" t="s">
        <v>3413</v>
      </c>
      <c r="J470" s="16" t="s">
        <v>3414</v>
      </c>
      <c r="K470" s="15" t="s">
        <v>3409</v>
      </c>
      <c r="L470" s="15" t="s">
        <v>3412</v>
      </c>
      <c r="M470" s="15" t="s">
        <v>273</v>
      </c>
      <c r="N470" s="15" t="s">
        <v>3413</v>
      </c>
      <c r="O470" s="16" t="s">
        <v>3414</v>
      </c>
      <c r="P470" s="15" t="s">
        <v>3417</v>
      </c>
      <c r="Q470" s="15" t="s">
        <v>3415</v>
      </c>
      <c r="R470" s="15" t="s">
        <v>2134</v>
      </c>
      <c r="S470" s="15" t="s">
        <v>273</v>
      </c>
      <c r="T470" s="15" t="s">
        <v>3416</v>
      </c>
      <c r="U470" s="15" t="s">
        <v>3408</v>
      </c>
      <c r="V470" s="150">
        <v>43497</v>
      </c>
      <c r="W470" s="15"/>
      <c r="X470" s="15"/>
    </row>
    <row r="471" spans="1:24" x14ac:dyDescent="0.35">
      <c r="A471" s="15" t="s">
        <v>3033</v>
      </c>
      <c r="B471" s="15" t="s">
        <v>511</v>
      </c>
      <c r="C471" s="15" t="s">
        <v>11</v>
      </c>
      <c r="D471" s="15" t="s">
        <v>548</v>
      </c>
      <c r="E471" s="15" t="s">
        <v>411</v>
      </c>
      <c r="F471" s="15" t="s">
        <v>512</v>
      </c>
      <c r="G471" s="15">
        <v>35190</v>
      </c>
      <c r="H471" s="15" t="s">
        <v>233</v>
      </c>
      <c r="I471" s="15" t="s">
        <v>568</v>
      </c>
      <c r="J471" s="16" t="s">
        <v>567</v>
      </c>
      <c r="K471" s="15" t="s">
        <v>511</v>
      </c>
      <c r="L471" s="15" t="s">
        <v>512</v>
      </c>
      <c r="M471" s="15" t="s">
        <v>312</v>
      </c>
      <c r="N471" s="15" t="s">
        <v>568</v>
      </c>
      <c r="O471" s="16" t="s">
        <v>567</v>
      </c>
      <c r="P471" s="15" t="s">
        <v>3418</v>
      </c>
      <c r="Q471" s="15" t="s">
        <v>3422</v>
      </c>
      <c r="R471" s="15" t="s">
        <v>3419</v>
      </c>
      <c r="S471" s="15" t="s">
        <v>312</v>
      </c>
      <c r="T471" s="15" t="s">
        <v>568</v>
      </c>
      <c r="U471" s="15" t="s">
        <v>3420</v>
      </c>
      <c r="V471" s="150">
        <v>43525</v>
      </c>
      <c r="W471" s="15"/>
      <c r="X471" s="15"/>
    </row>
    <row r="472" spans="1:24" x14ac:dyDescent="0.35">
      <c r="A472" s="15" t="s">
        <v>3034</v>
      </c>
      <c r="B472" s="15"/>
      <c r="C472" s="15" t="s">
        <v>373</v>
      </c>
      <c r="D472" s="15"/>
      <c r="E472" s="15" t="s">
        <v>1782</v>
      </c>
      <c r="F472" s="15" t="s">
        <v>2682</v>
      </c>
      <c r="G472" s="15">
        <v>35360</v>
      </c>
      <c r="H472" s="15" t="s">
        <v>347</v>
      </c>
      <c r="I472" s="15" t="s">
        <v>2684</v>
      </c>
      <c r="J472" s="15"/>
      <c r="K472" s="15" t="s">
        <v>2683</v>
      </c>
      <c r="L472" s="15" t="s">
        <v>2682</v>
      </c>
      <c r="M472" s="15" t="s">
        <v>2505</v>
      </c>
      <c r="N472" s="15" t="s">
        <v>2684</v>
      </c>
      <c r="O472" s="15"/>
      <c r="P472" s="15"/>
      <c r="Q472" s="15" t="s">
        <v>3423</v>
      </c>
      <c r="R472" s="15" t="s">
        <v>1686</v>
      </c>
      <c r="S472" s="15" t="s">
        <v>273</v>
      </c>
      <c r="T472" s="15" t="s">
        <v>2684</v>
      </c>
      <c r="U472" s="15"/>
      <c r="V472" s="150">
        <v>43525</v>
      </c>
      <c r="W472" s="15"/>
      <c r="X472" s="15"/>
    </row>
    <row r="473" spans="1:24" x14ac:dyDescent="0.35">
      <c r="A473" s="15" t="s">
        <v>3035</v>
      </c>
      <c r="B473" s="15"/>
      <c r="C473" s="15" t="s">
        <v>3424</v>
      </c>
      <c r="D473" s="15"/>
      <c r="E473" s="15" t="s">
        <v>3425</v>
      </c>
      <c r="F473" s="15" t="s">
        <v>3426</v>
      </c>
      <c r="G473" s="15">
        <v>35190</v>
      </c>
      <c r="H473" s="15" t="s">
        <v>233</v>
      </c>
      <c r="I473" s="15" t="s">
        <v>3427</v>
      </c>
      <c r="J473" s="16" t="s">
        <v>3428</v>
      </c>
      <c r="K473" s="15" t="s">
        <v>3429</v>
      </c>
      <c r="L473" s="15" t="s">
        <v>3426</v>
      </c>
      <c r="M473" s="15" t="s">
        <v>312</v>
      </c>
      <c r="N473" s="15" t="s">
        <v>3427</v>
      </c>
      <c r="O473" s="16" t="s">
        <v>3428</v>
      </c>
      <c r="P473" s="15" t="s">
        <v>3429</v>
      </c>
      <c r="Q473" s="15" t="s">
        <v>3426</v>
      </c>
      <c r="R473" s="15" t="s">
        <v>2134</v>
      </c>
      <c r="S473" s="15" t="s">
        <v>312</v>
      </c>
      <c r="T473" s="15" t="s">
        <v>3427</v>
      </c>
      <c r="U473" s="15" t="s">
        <v>3430</v>
      </c>
      <c r="V473" s="150">
        <v>43525</v>
      </c>
      <c r="W473" s="15"/>
      <c r="X473" s="15"/>
    </row>
    <row r="474" spans="1:24" x14ac:dyDescent="0.35">
      <c r="A474" s="15" t="s">
        <v>3036</v>
      </c>
      <c r="B474" s="15"/>
      <c r="C474" s="15" t="s">
        <v>3424</v>
      </c>
      <c r="D474" s="15" t="s">
        <v>3431</v>
      </c>
      <c r="E474" s="15" t="s">
        <v>3432</v>
      </c>
      <c r="F474" s="15" t="s">
        <v>3433</v>
      </c>
      <c r="G474" s="15">
        <v>35000</v>
      </c>
      <c r="H474" s="15" t="s">
        <v>211</v>
      </c>
      <c r="I474" s="15" t="s">
        <v>3434</v>
      </c>
      <c r="J474" s="16" t="s">
        <v>3436</v>
      </c>
      <c r="K474" s="15" t="s">
        <v>3435</v>
      </c>
      <c r="L474" s="15" t="s">
        <v>3433</v>
      </c>
      <c r="M474" s="15" t="s">
        <v>273</v>
      </c>
      <c r="N474" s="15" t="s">
        <v>3434</v>
      </c>
      <c r="O474" s="16" t="s">
        <v>3436</v>
      </c>
      <c r="P474" s="15" t="s">
        <v>3435</v>
      </c>
      <c r="Q474" s="15" t="s">
        <v>3433</v>
      </c>
      <c r="R474" s="15" t="s">
        <v>2100</v>
      </c>
      <c r="S474" s="15" t="s">
        <v>273</v>
      </c>
      <c r="T474" s="15" t="s">
        <v>3434</v>
      </c>
      <c r="U474" s="15" t="s">
        <v>3430</v>
      </c>
      <c r="V474" s="150">
        <v>43525</v>
      </c>
      <c r="W474" s="15"/>
      <c r="X474" s="15"/>
    </row>
    <row r="475" spans="1:24" x14ac:dyDescent="0.35">
      <c r="A475" s="15" t="s">
        <v>3037</v>
      </c>
      <c r="B475" s="15" t="s">
        <v>2868</v>
      </c>
      <c r="C475" s="15" t="s">
        <v>11</v>
      </c>
      <c r="D475" s="15" t="s">
        <v>548</v>
      </c>
      <c r="E475" s="15" t="s">
        <v>934</v>
      </c>
      <c r="F475" s="15"/>
      <c r="G475" s="15"/>
      <c r="H475" s="15"/>
      <c r="I475" s="15" t="s">
        <v>937</v>
      </c>
      <c r="J475" s="16" t="s">
        <v>938</v>
      </c>
      <c r="K475" s="15" t="s">
        <v>3437</v>
      </c>
      <c r="L475" s="15" t="s">
        <v>3438</v>
      </c>
      <c r="M475" s="15" t="s">
        <v>939</v>
      </c>
      <c r="N475" s="15"/>
      <c r="O475" s="15"/>
      <c r="P475" s="15" t="s">
        <v>3437</v>
      </c>
      <c r="Q475" s="15" t="s">
        <v>3438</v>
      </c>
      <c r="R475" s="15" t="s">
        <v>383</v>
      </c>
      <c r="S475" s="15" t="s">
        <v>939</v>
      </c>
      <c r="T475" s="15"/>
      <c r="U475" s="15" t="s">
        <v>3439</v>
      </c>
      <c r="V475" s="150">
        <v>43525</v>
      </c>
      <c r="W475" s="15"/>
      <c r="X475" s="15"/>
    </row>
    <row r="476" spans="1:24" x14ac:dyDescent="0.35">
      <c r="A476" s="15" t="s">
        <v>3038</v>
      </c>
      <c r="B476" s="15"/>
      <c r="C476" s="15" t="s">
        <v>3424</v>
      </c>
      <c r="D476" s="15"/>
      <c r="E476" s="15" t="s">
        <v>3440</v>
      </c>
      <c r="F476" s="15" t="s">
        <v>3441</v>
      </c>
      <c r="G476" s="15">
        <v>35000</v>
      </c>
      <c r="H476" s="15" t="s">
        <v>211</v>
      </c>
      <c r="I476" s="15" t="s">
        <v>3442</v>
      </c>
      <c r="J476" s="16" t="s">
        <v>3443</v>
      </c>
      <c r="K476" s="15" t="s">
        <v>3444</v>
      </c>
      <c r="L476" s="15" t="s">
        <v>3441</v>
      </c>
      <c r="M476" s="15" t="s">
        <v>273</v>
      </c>
      <c r="N476" s="15" t="s">
        <v>3442</v>
      </c>
      <c r="O476" s="16" t="s">
        <v>3443</v>
      </c>
      <c r="P476" s="15" t="s">
        <v>3444</v>
      </c>
      <c r="Q476" s="15" t="s">
        <v>3441</v>
      </c>
      <c r="R476" s="15" t="s">
        <v>383</v>
      </c>
      <c r="S476" s="15" t="s">
        <v>273</v>
      </c>
      <c r="T476" s="15" t="s">
        <v>3442</v>
      </c>
      <c r="U476" s="15" t="s">
        <v>3445</v>
      </c>
      <c r="V476" s="150">
        <v>43525</v>
      </c>
      <c r="W476" s="15"/>
      <c r="X476" s="15"/>
    </row>
    <row r="477" spans="1:24" x14ac:dyDescent="0.35">
      <c r="A477" s="15" t="s">
        <v>3039</v>
      </c>
      <c r="B477" s="15"/>
      <c r="C477" s="15" t="s">
        <v>3424</v>
      </c>
      <c r="D477" s="15" t="s">
        <v>3455</v>
      </c>
      <c r="E477" s="15" t="s">
        <v>3456</v>
      </c>
      <c r="F477" s="15" t="s">
        <v>3461</v>
      </c>
      <c r="G477" s="15">
        <v>22100</v>
      </c>
      <c r="H477" s="15" t="s">
        <v>3462</v>
      </c>
      <c r="I477" s="15" t="s">
        <v>3463</v>
      </c>
      <c r="J477" s="16" t="s">
        <v>3464</v>
      </c>
      <c r="K477" s="15" t="s">
        <v>3457</v>
      </c>
      <c r="L477" s="15" t="s">
        <v>3461</v>
      </c>
      <c r="M477" s="15" t="s">
        <v>3465</v>
      </c>
      <c r="N477" s="15" t="s">
        <v>3463</v>
      </c>
      <c r="O477" s="16" t="s">
        <v>3464</v>
      </c>
      <c r="P477" s="15" t="s">
        <v>3458</v>
      </c>
      <c r="Q477" s="15" t="s">
        <v>1725</v>
      </c>
      <c r="R477" s="15" t="s">
        <v>1480</v>
      </c>
      <c r="S477" s="15" t="s">
        <v>273</v>
      </c>
      <c r="T477" s="15" t="s">
        <v>3459</v>
      </c>
      <c r="U477" s="15" t="s">
        <v>3460</v>
      </c>
      <c r="V477" s="150">
        <v>43525</v>
      </c>
      <c r="W477" s="15"/>
      <c r="X477" s="15"/>
    </row>
    <row r="478" spans="1:24" x14ac:dyDescent="0.35">
      <c r="A478" s="15" t="s">
        <v>3040</v>
      </c>
      <c r="B478" s="15"/>
      <c r="C478" s="15" t="s">
        <v>11</v>
      </c>
      <c r="D478" s="15" t="s">
        <v>3466</v>
      </c>
      <c r="E478" s="15" t="s">
        <v>3467</v>
      </c>
      <c r="F478" s="15" t="s">
        <v>3468</v>
      </c>
      <c r="G478" s="15">
        <v>35720</v>
      </c>
      <c r="H478" s="15" t="s">
        <v>767</v>
      </c>
      <c r="I478" s="15" t="s">
        <v>3469</v>
      </c>
      <c r="J478" s="15"/>
      <c r="K478" s="15" t="s">
        <v>3470</v>
      </c>
      <c r="L478" s="15" t="s">
        <v>3468</v>
      </c>
      <c r="M478" s="15" t="s">
        <v>771</v>
      </c>
      <c r="N478" s="15" t="s">
        <v>3469</v>
      </c>
      <c r="O478" s="15"/>
      <c r="P478" s="15" t="s">
        <v>3470</v>
      </c>
      <c r="Q478" s="15" t="s">
        <v>3468</v>
      </c>
      <c r="R478" s="15" t="s">
        <v>383</v>
      </c>
      <c r="S478" s="15" t="s">
        <v>771</v>
      </c>
      <c r="T478" s="15" t="s">
        <v>3469</v>
      </c>
      <c r="U478" s="15" t="s">
        <v>3460</v>
      </c>
      <c r="V478" s="150">
        <v>43525</v>
      </c>
      <c r="W478" s="15"/>
      <c r="X478" s="15"/>
    </row>
    <row r="479" spans="1:24" x14ac:dyDescent="0.35">
      <c r="A479" s="15" t="s">
        <v>3041</v>
      </c>
      <c r="B479" s="15"/>
      <c r="C479" s="15" t="s">
        <v>12</v>
      </c>
      <c r="D479" s="15"/>
      <c r="E479" s="15" t="s">
        <v>3471</v>
      </c>
      <c r="F479" s="15" t="s">
        <v>3472</v>
      </c>
      <c r="G479" s="15">
        <v>35190</v>
      </c>
      <c r="H479" s="15" t="s">
        <v>747</v>
      </c>
      <c r="I479" s="15" t="s">
        <v>3473</v>
      </c>
      <c r="J479" s="16" t="s">
        <v>3474</v>
      </c>
      <c r="K479" s="15" t="s">
        <v>3475</v>
      </c>
      <c r="L479" s="15" t="s">
        <v>3472</v>
      </c>
      <c r="M479" s="15" t="s">
        <v>749</v>
      </c>
      <c r="N479" s="15" t="s">
        <v>3473</v>
      </c>
      <c r="O479" s="16" t="s">
        <v>3474</v>
      </c>
      <c r="P479" s="15" t="s">
        <v>3475</v>
      </c>
      <c r="Q479" s="15" t="s">
        <v>3472</v>
      </c>
      <c r="R479" s="15" t="s">
        <v>383</v>
      </c>
      <c r="S479" s="15" t="s">
        <v>749</v>
      </c>
      <c r="T479" s="15" t="s">
        <v>3473</v>
      </c>
      <c r="U479" s="15" t="s">
        <v>3460</v>
      </c>
      <c r="V479" s="150">
        <v>43525</v>
      </c>
      <c r="W479" s="15"/>
      <c r="X479" s="15"/>
    </row>
    <row r="480" spans="1:24" x14ac:dyDescent="0.35">
      <c r="A480" s="15" t="s">
        <v>3042</v>
      </c>
      <c r="B480" s="15" t="s">
        <v>3476</v>
      </c>
      <c r="C480" s="15" t="s">
        <v>12</v>
      </c>
      <c r="D480" s="15"/>
      <c r="E480" s="15" t="s">
        <v>3477</v>
      </c>
      <c r="F480" s="15" t="s">
        <v>3478</v>
      </c>
      <c r="G480" s="15">
        <v>35512</v>
      </c>
      <c r="H480" s="15" t="s">
        <v>418</v>
      </c>
      <c r="I480" s="15" t="s">
        <v>3479</v>
      </c>
      <c r="J480" s="16" t="s">
        <v>3480</v>
      </c>
      <c r="K480" s="15" t="s">
        <v>3476</v>
      </c>
      <c r="L480" s="15" t="s">
        <v>3478</v>
      </c>
      <c r="M480" s="15" t="s">
        <v>3481</v>
      </c>
      <c r="N480" s="15" t="s">
        <v>3479</v>
      </c>
      <c r="O480" s="16" t="s">
        <v>3480</v>
      </c>
      <c r="P480" s="15" t="s">
        <v>3482</v>
      </c>
      <c r="Q480" s="15" t="s">
        <v>3483</v>
      </c>
      <c r="R480" s="15" t="s">
        <v>2514</v>
      </c>
      <c r="S480" s="15" t="s">
        <v>273</v>
      </c>
      <c r="T480" s="15" t="s">
        <v>3479</v>
      </c>
      <c r="U480" s="15" t="s">
        <v>3484</v>
      </c>
      <c r="V480" s="150">
        <v>43525</v>
      </c>
      <c r="W480" s="15"/>
      <c r="X480" s="15"/>
    </row>
    <row r="481" spans="1:24" x14ac:dyDescent="0.35">
      <c r="A481" s="15" t="s">
        <v>3043</v>
      </c>
      <c r="B481" s="15" t="s">
        <v>2791</v>
      </c>
      <c r="C481" s="15" t="s">
        <v>649</v>
      </c>
      <c r="D481" s="15" t="s">
        <v>2793</v>
      </c>
      <c r="E481" s="15" t="s">
        <v>2792</v>
      </c>
      <c r="F481" s="15" t="s">
        <v>2794</v>
      </c>
      <c r="G481" s="15">
        <v>35000</v>
      </c>
      <c r="H481" s="15" t="s">
        <v>211</v>
      </c>
      <c r="I481" s="15" t="s">
        <v>2795</v>
      </c>
      <c r="J481" s="16" t="s">
        <v>2796</v>
      </c>
      <c r="K481" s="15"/>
      <c r="L481" s="15"/>
      <c r="M481" s="15"/>
      <c r="N481" s="15"/>
      <c r="O481" s="15"/>
      <c r="P481" s="15" t="s">
        <v>3485</v>
      </c>
      <c r="Q481" s="15" t="s">
        <v>3486</v>
      </c>
      <c r="R481" s="15" t="s">
        <v>1686</v>
      </c>
      <c r="S481" s="15" t="s">
        <v>273</v>
      </c>
      <c r="T481" s="15" t="s">
        <v>3487</v>
      </c>
      <c r="U481" s="15" t="s">
        <v>3488</v>
      </c>
      <c r="V481" s="150">
        <v>43525</v>
      </c>
      <c r="W481" s="15"/>
      <c r="X481" s="15"/>
    </row>
    <row r="482" spans="1:24" x14ac:dyDescent="0.35">
      <c r="A482" s="15" t="s">
        <v>3044</v>
      </c>
      <c r="B482" s="15" t="s">
        <v>3489</v>
      </c>
      <c r="C482" s="15" t="s">
        <v>11</v>
      </c>
      <c r="D482" s="15" t="s">
        <v>3490</v>
      </c>
      <c r="E482" s="15" t="s">
        <v>3491</v>
      </c>
      <c r="F482" s="15" t="s">
        <v>3492</v>
      </c>
      <c r="G482" s="15">
        <v>35190</v>
      </c>
      <c r="H482" s="15" t="s">
        <v>233</v>
      </c>
      <c r="I482" s="15" t="s">
        <v>3493</v>
      </c>
      <c r="J482" s="16" t="s">
        <v>3494</v>
      </c>
      <c r="K482" s="15" t="s">
        <v>3489</v>
      </c>
      <c r="L482" s="15" t="s">
        <v>3492</v>
      </c>
      <c r="M482" s="15" t="s">
        <v>312</v>
      </c>
      <c r="N482" s="15" t="s">
        <v>3493</v>
      </c>
      <c r="O482" s="16" t="s">
        <v>3494</v>
      </c>
      <c r="P482" s="15" t="s">
        <v>3489</v>
      </c>
      <c r="Q482" s="15" t="s">
        <v>3492</v>
      </c>
      <c r="R482" s="15" t="s">
        <v>3495</v>
      </c>
      <c r="S482" s="15" t="s">
        <v>312</v>
      </c>
      <c r="T482" s="15" t="s">
        <v>3493</v>
      </c>
      <c r="U482" s="15" t="s">
        <v>3496</v>
      </c>
      <c r="V482" s="150">
        <v>43556</v>
      </c>
      <c r="W482" s="15"/>
      <c r="X482" s="15"/>
    </row>
    <row r="483" spans="1:24" x14ac:dyDescent="0.35">
      <c r="A483" s="15" t="s">
        <v>3045</v>
      </c>
      <c r="B483" s="15" t="s">
        <v>3498</v>
      </c>
      <c r="C483" s="15" t="s">
        <v>11</v>
      </c>
      <c r="D483" s="15" t="s">
        <v>2319</v>
      </c>
      <c r="E483" s="15" t="s">
        <v>1260</v>
      </c>
      <c r="F483" s="15" t="s">
        <v>3277</v>
      </c>
      <c r="G483" s="15">
        <v>35190</v>
      </c>
      <c r="H483" s="15" t="s">
        <v>233</v>
      </c>
      <c r="I483" s="15" t="s">
        <v>3499</v>
      </c>
      <c r="J483" s="15"/>
      <c r="K483" s="15" t="s">
        <v>3498</v>
      </c>
      <c r="L483" s="15" t="s">
        <v>3277</v>
      </c>
      <c r="M483" s="15" t="s">
        <v>312</v>
      </c>
      <c r="N483" s="15" t="s">
        <v>3499</v>
      </c>
      <c r="O483" s="15"/>
      <c r="P483" s="15" t="s">
        <v>3500</v>
      </c>
      <c r="Q483" s="15" t="s">
        <v>1149</v>
      </c>
      <c r="R483" s="15" t="s">
        <v>1468</v>
      </c>
      <c r="S483" s="15" t="s">
        <v>312</v>
      </c>
      <c r="T483" s="15" t="s">
        <v>3501</v>
      </c>
      <c r="U483" s="15" t="s">
        <v>3502</v>
      </c>
      <c r="V483" s="150">
        <v>43556</v>
      </c>
      <c r="W483" s="15"/>
      <c r="X483" s="15"/>
    </row>
    <row r="484" spans="1:24" x14ac:dyDescent="0.35">
      <c r="A484" s="15" t="s">
        <v>3046</v>
      </c>
      <c r="B484" s="15"/>
      <c r="C484" s="15" t="s">
        <v>12</v>
      </c>
      <c r="D484" s="15" t="s">
        <v>1344</v>
      </c>
      <c r="E484" s="15" t="s">
        <v>3514</v>
      </c>
      <c r="F484" s="15" t="s">
        <v>3503</v>
      </c>
      <c r="G484" s="15">
        <v>35190</v>
      </c>
      <c r="H484" s="15" t="s">
        <v>1023</v>
      </c>
      <c r="I484" s="15" t="s">
        <v>3512</v>
      </c>
      <c r="J484" s="16" t="s">
        <v>3513</v>
      </c>
      <c r="K484" s="15" t="s">
        <v>3515</v>
      </c>
      <c r="L484" s="15" t="s">
        <v>3503</v>
      </c>
      <c r="M484" s="15" t="s">
        <v>409</v>
      </c>
      <c r="N484" s="15" t="s">
        <v>3512</v>
      </c>
      <c r="O484" s="16" t="s">
        <v>3513</v>
      </c>
      <c r="P484" s="15" t="s">
        <v>3515</v>
      </c>
      <c r="Q484" s="15" t="s">
        <v>3503</v>
      </c>
      <c r="R484" s="15" t="s">
        <v>383</v>
      </c>
      <c r="S484" s="15" t="s">
        <v>409</v>
      </c>
      <c r="T484" s="15" t="s">
        <v>3512</v>
      </c>
      <c r="U484" s="15" t="s">
        <v>3504</v>
      </c>
      <c r="V484" s="150">
        <v>43556</v>
      </c>
      <c r="W484" s="15"/>
      <c r="X484" s="15"/>
    </row>
    <row r="485" spans="1:24" x14ac:dyDescent="0.35">
      <c r="A485" s="15" t="s">
        <v>3047</v>
      </c>
      <c r="B485" s="15"/>
      <c r="C485" s="15" t="s">
        <v>3424</v>
      </c>
      <c r="D485" s="15" t="s">
        <v>3508</v>
      </c>
      <c r="E485" s="15" t="s">
        <v>1121</v>
      </c>
      <c r="F485" s="15" t="s">
        <v>3505</v>
      </c>
      <c r="G485" s="15">
        <v>35410</v>
      </c>
      <c r="H485" s="15" t="s">
        <v>3506</v>
      </c>
      <c r="I485" s="15" t="s">
        <v>3510</v>
      </c>
      <c r="J485" s="16" t="s">
        <v>3507</v>
      </c>
      <c r="K485" s="15" t="s">
        <v>3521</v>
      </c>
      <c r="L485" s="15" t="s">
        <v>3505</v>
      </c>
      <c r="M485" s="15" t="s">
        <v>1601</v>
      </c>
      <c r="N485" s="15" t="s">
        <v>3510</v>
      </c>
      <c r="O485" s="16" t="s">
        <v>3507</v>
      </c>
      <c r="P485" s="15" t="s">
        <v>3509</v>
      </c>
      <c r="Q485" s="15" t="s">
        <v>3505</v>
      </c>
      <c r="R485" s="15" t="s">
        <v>383</v>
      </c>
      <c r="S485" s="15" t="s">
        <v>1601</v>
      </c>
      <c r="T485" s="15" t="s">
        <v>3510</v>
      </c>
      <c r="U485" s="15" t="s">
        <v>3511</v>
      </c>
      <c r="V485" s="150">
        <v>43556</v>
      </c>
      <c r="W485" s="15"/>
      <c r="X485" s="15"/>
    </row>
    <row r="486" spans="1:24" x14ac:dyDescent="0.35">
      <c r="A486" s="15" t="s">
        <v>3048</v>
      </c>
      <c r="B486" s="15"/>
      <c r="C486" s="15" t="s">
        <v>3424</v>
      </c>
      <c r="D486" s="15" t="s">
        <v>405</v>
      </c>
      <c r="E486" s="15" t="s">
        <v>3516</v>
      </c>
      <c r="F486" s="15" t="s">
        <v>3517</v>
      </c>
      <c r="G486" s="15">
        <v>35512</v>
      </c>
      <c r="H486" s="15" t="s">
        <v>418</v>
      </c>
      <c r="I486" s="15" t="s">
        <v>3518</v>
      </c>
      <c r="J486" s="16" t="s">
        <v>3519</v>
      </c>
      <c r="K486" s="15" t="s">
        <v>3520</v>
      </c>
      <c r="L486" s="15" t="s">
        <v>3517</v>
      </c>
      <c r="M486" s="15" t="s">
        <v>3481</v>
      </c>
      <c r="N486" s="15" t="s">
        <v>3518</v>
      </c>
      <c r="O486" s="16" t="s">
        <v>3519</v>
      </c>
      <c r="P486" s="15" t="s">
        <v>3520</v>
      </c>
      <c r="Q486" s="15" t="s">
        <v>3517</v>
      </c>
      <c r="R486" s="15" t="s">
        <v>383</v>
      </c>
      <c r="S486" s="15" t="s">
        <v>3481</v>
      </c>
      <c r="T486" s="15" t="s">
        <v>3518</v>
      </c>
      <c r="U486" s="15" t="s">
        <v>3522</v>
      </c>
      <c r="V486" s="150">
        <v>43556</v>
      </c>
      <c r="W486" s="15"/>
      <c r="X486" s="15"/>
    </row>
    <row r="487" spans="1:24" x14ac:dyDescent="0.35">
      <c r="A487" s="15" t="s">
        <v>3049</v>
      </c>
      <c r="B487" s="15"/>
      <c r="C487" s="15" t="s">
        <v>3424</v>
      </c>
      <c r="D487" s="15"/>
      <c r="E487" s="15" t="s">
        <v>3523</v>
      </c>
      <c r="F487" s="15" t="s">
        <v>3524</v>
      </c>
      <c r="G487" s="15">
        <v>35520</v>
      </c>
      <c r="H487" s="15" t="s">
        <v>3525</v>
      </c>
      <c r="I487" s="15" t="s">
        <v>3526</v>
      </c>
      <c r="J487" s="16" t="s">
        <v>3527</v>
      </c>
      <c r="K487" s="15" t="s">
        <v>3528</v>
      </c>
      <c r="L487" s="15" t="s">
        <v>3524</v>
      </c>
      <c r="M487" s="15" t="s">
        <v>877</v>
      </c>
      <c r="N487" s="15" t="s">
        <v>3526</v>
      </c>
      <c r="O487" s="16" t="s">
        <v>3527</v>
      </c>
      <c r="P487" s="15" t="s">
        <v>3528</v>
      </c>
      <c r="Q487" s="15" t="s">
        <v>3524</v>
      </c>
      <c r="R487" s="15" t="s">
        <v>383</v>
      </c>
      <c r="S487" s="15" t="s">
        <v>877</v>
      </c>
      <c r="T487" s="15" t="s">
        <v>3526</v>
      </c>
      <c r="U487" s="15" t="s">
        <v>3529</v>
      </c>
      <c r="V487" s="150">
        <v>43556</v>
      </c>
      <c r="W487" s="15"/>
      <c r="X487" s="15"/>
    </row>
    <row r="488" spans="1:24" x14ac:dyDescent="0.35">
      <c r="A488" s="15" t="s">
        <v>3050</v>
      </c>
      <c r="B488" s="15"/>
      <c r="C488" s="15" t="s">
        <v>3424</v>
      </c>
      <c r="D488" s="15"/>
      <c r="E488" s="15" t="s">
        <v>3530</v>
      </c>
      <c r="F488" s="15" t="s">
        <v>3531</v>
      </c>
      <c r="G488" s="15">
        <v>35190</v>
      </c>
      <c r="H488" s="15" t="s">
        <v>233</v>
      </c>
      <c r="I488" s="15" t="s">
        <v>3532</v>
      </c>
      <c r="J488" s="15"/>
      <c r="K488" s="15" t="s">
        <v>3533</v>
      </c>
      <c r="L488" s="15" t="s">
        <v>3531</v>
      </c>
      <c r="M488" s="15" t="s">
        <v>312</v>
      </c>
      <c r="N488" s="15" t="s">
        <v>3532</v>
      </c>
      <c r="O488" s="15"/>
      <c r="P488" s="15" t="s">
        <v>3533</v>
      </c>
      <c r="Q488" s="15" t="s">
        <v>3531</v>
      </c>
      <c r="R488" s="15" t="s">
        <v>383</v>
      </c>
      <c r="S488" s="15" t="s">
        <v>312</v>
      </c>
      <c r="T488" s="15" t="s">
        <v>3532</v>
      </c>
      <c r="U488" s="15" t="s">
        <v>3529</v>
      </c>
      <c r="V488" s="150">
        <v>43556</v>
      </c>
      <c r="W488" s="15"/>
      <c r="X488" s="15"/>
    </row>
    <row r="489" spans="1:24" x14ac:dyDescent="0.35">
      <c r="A489" s="15" t="s">
        <v>3051</v>
      </c>
      <c r="B489" s="15"/>
      <c r="C489" s="15" t="s">
        <v>3424</v>
      </c>
      <c r="D489" s="15"/>
      <c r="E489" s="15" t="s">
        <v>3534</v>
      </c>
      <c r="F489" s="15" t="s">
        <v>3535</v>
      </c>
      <c r="G489" s="15">
        <v>35190</v>
      </c>
      <c r="H489" s="15" t="s">
        <v>849</v>
      </c>
      <c r="I489" s="15" t="s">
        <v>3536</v>
      </c>
      <c r="J489" s="16" t="s">
        <v>3537</v>
      </c>
      <c r="K489" s="15" t="s">
        <v>3538</v>
      </c>
      <c r="L489" s="15" t="s">
        <v>3535</v>
      </c>
      <c r="M489" s="15" t="s">
        <v>853</v>
      </c>
      <c r="N489" s="15" t="s">
        <v>3536</v>
      </c>
      <c r="O489" s="16" t="s">
        <v>3537</v>
      </c>
      <c r="P489" s="15" t="s">
        <v>3538</v>
      </c>
      <c r="Q489" s="15" t="s">
        <v>3535</v>
      </c>
      <c r="R489" s="15" t="s">
        <v>383</v>
      </c>
      <c r="S489" s="15" t="s">
        <v>853</v>
      </c>
      <c r="T489" s="15" t="s">
        <v>3536</v>
      </c>
      <c r="U489" s="15" t="s">
        <v>3529</v>
      </c>
      <c r="V489" s="150">
        <v>43556</v>
      </c>
      <c r="W489" s="15"/>
      <c r="X489" s="15"/>
    </row>
    <row r="490" spans="1:24" x14ac:dyDescent="0.35">
      <c r="A490" s="15" t="s">
        <v>3052</v>
      </c>
      <c r="B490" s="15"/>
      <c r="C490" s="15" t="s">
        <v>3424</v>
      </c>
      <c r="D490" s="15"/>
      <c r="E490" s="15" t="s">
        <v>3539</v>
      </c>
      <c r="F490" s="15" t="s">
        <v>3540</v>
      </c>
      <c r="G490" s="15">
        <v>35190</v>
      </c>
      <c r="H490" s="15" t="s">
        <v>1023</v>
      </c>
      <c r="I490" s="15" t="s">
        <v>3541</v>
      </c>
      <c r="J490" s="16" t="s">
        <v>3542</v>
      </c>
      <c r="K490" s="15" t="s">
        <v>3543</v>
      </c>
      <c r="L490" s="15" t="s">
        <v>3540</v>
      </c>
      <c r="M490" s="15" t="s">
        <v>409</v>
      </c>
      <c r="N490" s="15" t="s">
        <v>3541</v>
      </c>
      <c r="O490" s="16" t="s">
        <v>3542</v>
      </c>
      <c r="P490" s="15" t="s">
        <v>3543</v>
      </c>
      <c r="Q490" s="15" t="s">
        <v>3540</v>
      </c>
      <c r="R490" s="15" t="s">
        <v>383</v>
      </c>
      <c r="S490" s="15" t="s">
        <v>409</v>
      </c>
      <c r="T490" s="15" t="s">
        <v>3541</v>
      </c>
      <c r="U490" s="15" t="s">
        <v>3544</v>
      </c>
      <c r="V490" s="150">
        <v>43556</v>
      </c>
      <c r="W490" s="15"/>
      <c r="X490" s="15"/>
    </row>
    <row r="491" spans="1:24" x14ac:dyDescent="0.35">
      <c r="A491" s="15" t="s">
        <v>3053</v>
      </c>
      <c r="B491" s="15" t="s">
        <v>2868</v>
      </c>
      <c r="C491" s="15" t="s">
        <v>11</v>
      </c>
      <c r="D491" s="15" t="s">
        <v>548</v>
      </c>
      <c r="E491" s="15" t="s">
        <v>934</v>
      </c>
      <c r="F491" s="15"/>
      <c r="G491" s="15"/>
      <c r="H491" s="15"/>
      <c r="I491" s="15" t="s">
        <v>937</v>
      </c>
      <c r="J491" s="16" t="s">
        <v>938</v>
      </c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 t="s">
        <v>3552</v>
      </c>
      <c r="V491" s="150">
        <v>43556</v>
      </c>
      <c r="W491" s="15"/>
      <c r="X491" s="15"/>
    </row>
    <row r="492" spans="1:24" x14ac:dyDescent="0.35">
      <c r="A492" s="15" t="s">
        <v>3054</v>
      </c>
      <c r="B492" s="15" t="s">
        <v>3545</v>
      </c>
      <c r="C492" s="15"/>
      <c r="D492" s="15"/>
      <c r="E492" s="15" t="s">
        <v>1267</v>
      </c>
      <c r="F492" s="15" t="s">
        <v>3546</v>
      </c>
      <c r="G492" s="15">
        <v>35190</v>
      </c>
      <c r="H492" s="15" t="s">
        <v>233</v>
      </c>
      <c r="I492" s="15" t="s">
        <v>3547</v>
      </c>
      <c r="J492" s="16" t="s">
        <v>3548</v>
      </c>
      <c r="K492" s="15" t="s">
        <v>3549</v>
      </c>
      <c r="L492" s="15" t="s">
        <v>3550</v>
      </c>
      <c r="M492" s="15" t="s">
        <v>771</v>
      </c>
      <c r="N492" s="15" t="s">
        <v>3551</v>
      </c>
      <c r="O492" s="15"/>
      <c r="P492" s="15" t="s">
        <v>3549</v>
      </c>
      <c r="Q492" s="15" t="s">
        <v>3550</v>
      </c>
      <c r="R492" s="15" t="s">
        <v>383</v>
      </c>
      <c r="S492" s="15" t="s">
        <v>771</v>
      </c>
      <c r="T492" s="15" t="s">
        <v>3551</v>
      </c>
      <c r="U492" s="15" t="s">
        <v>3552</v>
      </c>
      <c r="V492" s="150">
        <v>43556</v>
      </c>
      <c r="W492" s="15"/>
      <c r="X492" s="15"/>
    </row>
    <row r="493" spans="1:24" x14ac:dyDescent="0.35">
      <c r="A493" s="15" t="s">
        <v>3055</v>
      </c>
      <c r="B493" s="15"/>
      <c r="C493" s="15" t="s">
        <v>3424</v>
      </c>
      <c r="D493" s="15"/>
      <c r="E493" s="15" t="s">
        <v>3559</v>
      </c>
      <c r="F493" s="15" t="s">
        <v>3560</v>
      </c>
      <c r="G493" s="15">
        <v>35270</v>
      </c>
      <c r="H493" s="15" t="s">
        <v>729</v>
      </c>
      <c r="I493" s="15" t="s">
        <v>3561</v>
      </c>
      <c r="J493" s="16" t="s">
        <v>3562</v>
      </c>
      <c r="K493" s="15" t="s">
        <v>3563</v>
      </c>
      <c r="L493" s="15" t="s">
        <v>3560</v>
      </c>
      <c r="M493" s="15" t="s">
        <v>1280</v>
      </c>
      <c r="N493" s="15" t="s">
        <v>3561</v>
      </c>
      <c r="O493" s="16" t="s">
        <v>3562</v>
      </c>
      <c r="P493" s="15" t="s">
        <v>3563</v>
      </c>
      <c r="Q493" s="15" t="s">
        <v>3560</v>
      </c>
      <c r="R493" s="15" t="s">
        <v>383</v>
      </c>
      <c r="S493" s="15" t="s">
        <v>1280</v>
      </c>
      <c r="T493" s="15" t="s">
        <v>3561</v>
      </c>
      <c r="U493" s="15" t="s">
        <v>3564</v>
      </c>
      <c r="V493" s="150">
        <v>43556</v>
      </c>
      <c r="W493" s="15"/>
      <c r="X493" s="15"/>
    </row>
    <row r="494" spans="1:24" x14ac:dyDescent="0.35">
      <c r="A494" s="15" t="s">
        <v>3056</v>
      </c>
      <c r="B494" s="15" t="s">
        <v>2868</v>
      </c>
      <c r="C494" s="15" t="s">
        <v>11</v>
      </c>
      <c r="D494" s="15" t="s">
        <v>548</v>
      </c>
      <c r="E494" s="15" t="s">
        <v>934</v>
      </c>
      <c r="F494" s="15"/>
      <c r="G494" s="15"/>
      <c r="H494" s="15"/>
      <c r="I494" s="15" t="s">
        <v>937</v>
      </c>
      <c r="J494" s="16" t="s">
        <v>938</v>
      </c>
      <c r="K494" s="15" t="s">
        <v>3578</v>
      </c>
      <c r="L494" s="15" t="s">
        <v>3579</v>
      </c>
      <c r="M494" s="15" t="s">
        <v>582</v>
      </c>
      <c r="N494" s="15"/>
      <c r="O494" s="15"/>
      <c r="P494" s="15" t="s">
        <v>3578</v>
      </c>
      <c r="Q494" s="15" t="s">
        <v>3579</v>
      </c>
      <c r="R494" s="15" t="s">
        <v>383</v>
      </c>
      <c r="S494" s="15" t="s">
        <v>582</v>
      </c>
      <c r="T494" s="15"/>
      <c r="U494" s="15" t="s">
        <v>3580</v>
      </c>
      <c r="V494" s="150">
        <v>43556</v>
      </c>
      <c r="W494" s="15"/>
      <c r="X494" s="15"/>
    </row>
    <row r="495" spans="1:24" x14ac:dyDescent="0.35">
      <c r="A495" s="15" t="s">
        <v>3057</v>
      </c>
      <c r="B495" s="15"/>
      <c r="C495" s="15" t="s">
        <v>3424</v>
      </c>
      <c r="D495" s="15" t="s">
        <v>3605</v>
      </c>
      <c r="E495" s="15" t="s">
        <v>3606</v>
      </c>
      <c r="F495" s="15"/>
      <c r="G495" s="15">
        <v>35190</v>
      </c>
      <c r="H495" s="15" t="s">
        <v>233</v>
      </c>
      <c r="I495" s="15" t="s">
        <v>3607</v>
      </c>
      <c r="J495" s="16" t="s">
        <v>3608</v>
      </c>
      <c r="K495" s="15" t="s">
        <v>3609</v>
      </c>
      <c r="L495" s="15"/>
      <c r="M495" s="15" t="s">
        <v>312</v>
      </c>
      <c r="N495" s="15" t="s">
        <v>3607</v>
      </c>
      <c r="O495" s="16" t="s">
        <v>3608</v>
      </c>
      <c r="P495" s="15" t="s">
        <v>3609</v>
      </c>
      <c r="Q495" s="15"/>
      <c r="R495" s="15" t="s">
        <v>383</v>
      </c>
      <c r="S495" s="15" t="s">
        <v>312</v>
      </c>
      <c r="T495" s="15" t="s">
        <v>3607</v>
      </c>
      <c r="U495" s="15" t="s">
        <v>3610</v>
      </c>
      <c r="V495" s="150">
        <v>43586</v>
      </c>
      <c r="W495" s="15"/>
      <c r="X495" s="15"/>
    </row>
    <row r="496" spans="1:24" x14ac:dyDescent="0.35">
      <c r="A496" s="15" t="s">
        <v>3058</v>
      </c>
      <c r="B496" s="15" t="s">
        <v>3612</v>
      </c>
      <c r="C496" s="15" t="s">
        <v>11</v>
      </c>
      <c r="D496" s="15" t="s">
        <v>1450</v>
      </c>
      <c r="E496" s="15" t="s">
        <v>1451</v>
      </c>
      <c r="F496" s="15" t="s">
        <v>2203</v>
      </c>
      <c r="G496" s="15">
        <v>35410</v>
      </c>
      <c r="H496" s="15" t="s">
        <v>1452</v>
      </c>
      <c r="I496" s="15" t="s">
        <v>2204</v>
      </c>
      <c r="J496" s="16" t="s">
        <v>2205</v>
      </c>
      <c r="K496" s="15" t="s">
        <v>3612</v>
      </c>
      <c r="L496" s="15" t="s">
        <v>2203</v>
      </c>
      <c r="M496" s="15" t="s">
        <v>1454</v>
      </c>
      <c r="N496" s="15" t="s">
        <v>2204</v>
      </c>
      <c r="O496" s="16" t="s">
        <v>2205</v>
      </c>
      <c r="P496" s="15" t="s">
        <v>3612</v>
      </c>
      <c r="Q496" s="15"/>
      <c r="R496" s="15" t="s">
        <v>1335</v>
      </c>
      <c r="S496" s="15" t="s">
        <v>1454</v>
      </c>
      <c r="T496" s="15"/>
      <c r="U496" s="15" t="s">
        <v>3614</v>
      </c>
      <c r="V496" s="150">
        <v>43586</v>
      </c>
      <c r="W496" s="15"/>
      <c r="X496" s="15"/>
    </row>
    <row r="497" spans="1:24" x14ac:dyDescent="0.35">
      <c r="A497" s="15" t="s">
        <v>3059</v>
      </c>
      <c r="B497" s="15" t="s">
        <v>2863</v>
      </c>
      <c r="C497" s="15" t="s">
        <v>11</v>
      </c>
      <c r="D497" s="15" t="s">
        <v>212</v>
      </c>
      <c r="E497" s="15" t="s">
        <v>2864</v>
      </c>
      <c r="F497" s="15" t="s">
        <v>2865</v>
      </c>
      <c r="G497" s="15">
        <v>35630</v>
      </c>
      <c r="H497" s="15" t="s">
        <v>1254</v>
      </c>
      <c r="I497" s="15" t="s">
        <v>2866</v>
      </c>
      <c r="J497" s="16" t="s">
        <v>2867</v>
      </c>
      <c r="K497" s="15" t="s">
        <v>2264</v>
      </c>
      <c r="L497" s="15" t="s">
        <v>2865</v>
      </c>
      <c r="M497" s="15" t="s">
        <v>720</v>
      </c>
      <c r="N497" s="15" t="s">
        <v>2866</v>
      </c>
      <c r="O497" s="16" t="s">
        <v>2867</v>
      </c>
      <c r="P497" s="15" t="s">
        <v>1337</v>
      </c>
      <c r="Q497" s="15" t="s">
        <v>3613</v>
      </c>
      <c r="R497" s="15" t="s">
        <v>1337</v>
      </c>
      <c r="S497" s="15" t="s">
        <v>720</v>
      </c>
      <c r="T497" s="15" t="s">
        <v>2866</v>
      </c>
      <c r="U497" s="15" t="s">
        <v>3614</v>
      </c>
      <c r="V497" s="150">
        <v>43586</v>
      </c>
      <c r="W497" s="15"/>
      <c r="X497" s="15"/>
    </row>
    <row r="498" spans="1:24" x14ac:dyDescent="0.35">
      <c r="A498" s="15" t="s">
        <v>3060</v>
      </c>
      <c r="B498" s="15" t="s">
        <v>2868</v>
      </c>
      <c r="C498" s="15" t="s">
        <v>11</v>
      </c>
      <c r="D498" s="15" t="s">
        <v>548</v>
      </c>
      <c r="E498" s="15" t="s">
        <v>934</v>
      </c>
      <c r="F498" s="15"/>
      <c r="G498" s="15"/>
      <c r="H498" s="15"/>
      <c r="I498" s="15" t="s">
        <v>937</v>
      </c>
      <c r="J498" s="16" t="s">
        <v>938</v>
      </c>
      <c r="K498" s="15" t="s">
        <v>3615</v>
      </c>
      <c r="L498" s="15"/>
      <c r="M498" s="15"/>
      <c r="N498" s="15"/>
      <c r="O498" s="15"/>
      <c r="P498" s="15" t="s">
        <v>3615</v>
      </c>
      <c r="Q498" s="15" t="s">
        <v>3616</v>
      </c>
      <c r="R498" s="15" t="s">
        <v>383</v>
      </c>
      <c r="S498" s="15" t="s">
        <v>582</v>
      </c>
      <c r="T498" s="15"/>
      <c r="U498" s="15" t="s">
        <v>3617</v>
      </c>
      <c r="V498" s="150">
        <v>43586</v>
      </c>
      <c r="W498" s="15"/>
      <c r="X498" s="15"/>
    </row>
    <row r="499" spans="1:24" x14ac:dyDescent="0.35">
      <c r="A499" s="15" t="s">
        <v>3061</v>
      </c>
      <c r="B499" s="15" t="s">
        <v>2868</v>
      </c>
      <c r="C499" s="15" t="s">
        <v>11</v>
      </c>
      <c r="D499" s="15" t="s">
        <v>548</v>
      </c>
      <c r="E499" s="15" t="s">
        <v>934</v>
      </c>
      <c r="F499" s="15"/>
      <c r="G499" s="15"/>
      <c r="H499" s="15"/>
      <c r="I499" s="15" t="s">
        <v>937</v>
      </c>
      <c r="J499" s="16" t="s">
        <v>938</v>
      </c>
      <c r="K499" s="15" t="s">
        <v>3618</v>
      </c>
      <c r="L499" s="15"/>
      <c r="M499" s="15"/>
      <c r="N499" s="15"/>
      <c r="O499" s="15"/>
      <c r="P499" s="15" t="s">
        <v>3618</v>
      </c>
      <c r="Q499" s="15" t="s">
        <v>3619</v>
      </c>
      <c r="R499" s="15" t="s">
        <v>383</v>
      </c>
      <c r="S499" s="15" t="s">
        <v>939</v>
      </c>
      <c r="T499" s="15"/>
      <c r="U499" s="15" t="s">
        <v>3620</v>
      </c>
      <c r="V499" s="150">
        <v>43586</v>
      </c>
      <c r="W499" s="15"/>
      <c r="X499" s="15"/>
    </row>
    <row r="500" spans="1:24" x14ac:dyDescent="0.35">
      <c r="A500" s="15" t="s">
        <v>3062</v>
      </c>
      <c r="B500" s="15"/>
      <c r="C500" s="15" t="s">
        <v>3621</v>
      </c>
      <c r="D500" s="15"/>
      <c r="E500" s="15" t="s">
        <v>3622</v>
      </c>
      <c r="F500" s="15" t="s">
        <v>3623</v>
      </c>
      <c r="G500" s="15">
        <v>35190</v>
      </c>
      <c r="H500" s="15" t="s">
        <v>1023</v>
      </c>
      <c r="I500" s="15" t="s">
        <v>3624</v>
      </c>
      <c r="J500" s="16" t="s">
        <v>3625</v>
      </c>
      <c r="K500" s="15" t="s">
        <v>3626</v>
      </c>
      <c r="L500" s="15" t="s">
        <v>3623</v>
      </c>
      <c r="M500" s="15" t="s">
        <v>409</v>
      </c>
      <c r="N500" s="15" t="s">
        <v>3624</v>
      </c>
      <c r="O500" s="16" t="s">
        <v>3625</v>
      </c>
      <c r="P500" s="15" t="s">
        <v>3626</v>
      </c>
      <c r="Q500" s="15" t="s">
        <v>3623</v>
      </c>
      <c r="R500" s="15" t="s">
        <v>383</v>
      </c>
      <c r="S500" s="15" t="s">
        <v>409</v>
      </c>
      <c r="T500" s="15" t="s">
        <v>3624</v>
      </c>
      <c r="U500" s="15" t="s">
        <v>3627</v>
      </c>
      <c r="V500" s="150">
        <v>43617</v>
      </c>
      <c r="W500" s="15"/>
      <c r="X500" s="15"/>
    </row>
    <row r="501" spans="1:24" x14ac:dyDescent="0.35">
      <c r="A501" s="15" t="s">
        <v>3583</v>
      </c>
      <c r="B501" s="15"/>
      <c r="C501" s="15" t="s">
        <v>11</v>
      </c>
      <c r="D501" s="15" t="s">
        <v>3629</v>
      </c>
      <c r="E501" s="15" t="s">
        <v>3630</v>
      </c>
      <c r="F501" s="15" t="s">
        <v>3631</v>
      </c>
      <c r="G501" s="15">
        <v>35340</v>
      </c>
      <c r="H501" s="15" t="s">
        <v>3632</v>
      </c>
      <c r="I501" s="15" t="s">
        <v>3633</v>
      </c>
      <c r="J501" s="16" t="s">
        <v>3634</v>
      </c>
      <c r="K501" s="15" t="s">
        <v>3635</v>
      </c>
      <c r="L501" s="15" t="s">
        <v>3631</v>
      </c>
      <c r="M501" s="15" t="s">
        <v>3636</v>
      </c>
      <c r="N501" s="15" t="s">
        <v>3633</v>
      </c>
      <c r="O501" s="16" t="s">
        <v>3634</v>
      </c>
      <c r="P501" s="15" t="s">
        <v>3635</v>
      </c>
      <c r="Q501" s="15" t="s">
        <v>3631</v>
      </c>
      <c r="R501" s="15" t="s">
        <v>383</v>
      </c>
      <c r="S501" s="15" t="s">
        <v>3636</v>
      </c>
      <c r="T501" s="15" t="s">
        <v>3633</v>
      </c>
      <c r="U501" s="15" t="s">
        <v>3637</v>
      </c>
      <c r="V501" s="150">
        <v>43617</v>
      </c>
      <c r="W501" s="15"/>
      <c r="X501" s="15"/>
    </row>
    <row r="502" spans="1:24" x14ac:dyDescent="0.35">
      <c r="A502" s="15" t="s">
        <v>3584</v>
      </c>
      <c r="B502" s="15"/>
      <c r="C502" s="15" t="s">
        <v>478</v>
      </c>
      <c r="D502" s="15" t="s">
        <v>3642</v>
      </c>
      <c r="E502" s="15" t="s">
        <v>3649</v>
      </c>
      <c r="F502" s="15" t="s">
        <v>3643</v>
      </c>
      <c r="G502" s="15">
        <v>35410</v>
      </c>
      <c r="H502" s="15" t="s">
        <v>3644</v>
      </c>
      <c r="I502" s="15" t="s">
        <v>3648</v>
      </c>
      <c r="J502" s="16" t="s">
        <v>3645</v>
      </c>
      <c r="K502" s="15" t="s">
        <v>3650</v>
      </c>
      <c r="L502" s="15" t="s">
        <v>3643</v>
      </c>
      <c r="M502" s="15" t="s">
        <v>3646</v>
      </c>
      <c r="N502" s="15" t="s">
        <v>3648</v>
      </c>
      <c r="O502" s="16" t="s">
        <v>3645</v>
      </c>
      <c r="P502" s="15" t="s">
        <v>3650</v>
      </c>
      <c r="Q502" s="15" t="s">
        <v>3643</v>
      </c>
      <c r="R502" s="15" t="s">
        <v>383</v>
      </c>
      <c r="S502" s="15" t="s">
        <v>3646</v>
      </c>
      <c r="T502" s="15" t="s">
        <v>3648</v>
      </c>
      <c r="U502" s="15" t="s">
        <v>3647</v>
      </c>
      <c r="V502" s="150">
        <v>43617</v>
      </c>
      <c r="W502" s="15"/>
      <c r="X502" s="15"/>
    </row>
    <row r="503" spans="1:24" x14ac:dyDescent="0.35">
      <c r="A503" s="15" t="s">
        <v>3585</v>
      </c>
      <c r="B503" s="15"/>
      <c r="C503" s="15" t="s">
        <v>478</v>
      </c>
      <c r="D503" s="15" t="s">
        <v>3651</v>
      </c>
      <c r="E503" s="15" t="s">
        <v>3652</v>
      </c>
      <c r="F503" s="15" t="s">
        <v>3653</v>
      </c>
      <c r="G503" s="15">
        <v>22860</v>
      </c>
      <c r="H503" s="15" t="s">
        <v>3654</v>
      </c>
      <c r="I503" s="15" t="s">
        <v>3655</v>
      </c>
      <c r="J503" s="16" t="s">
        <v>3656</v>
      </c>
      <c r="K503" s="15" t="s">
        <v>3657</v>
      </c>
      <c r="L503" s="15" t="s">
        <v>3653</v>
      </c>
      <c r="M503" s="15" t="s">
        <v>3658</v>
      </c>
      <c r="N503" s="15" t="s">
        <v>3655</v>
      </c>
      <c r="O503" s="16" t="s">
        <v>3656</v>
      </c>
      <c r="P503" s="15" t="s">
        <v>3659</v>
      </c>
      <c r="Q503" s="15" t="s">
        <v>432</v>
      </c>
      <c r="R503" s="15" t="s">
        <v>3660</v>
      </c>
      <c r="S503" s="15" t="s">
        <v>273</v>
      </c>
      <c r="T503" s="15" t="s">
        <v>3661</v>
      </c>
      <c r="U503" s="15" t="s">
        <v>3662</v>
      </c>
      <c r="V503" s="150">
        <v>43617</v>
      </c>
      <c r="W503" s="15"/>
      <c r="X503" s="15"/>
    </row>
    <row r="504" spans="1:24" x14ac:dyDescent="0.35">
      <c r="A504" s="15" t="s">
        <v>3586</v>
      </c>
      <c r="B504" s="15"/>
      <c r="C504" s="15" t="s">
        <v>11</v>
      </c>
      <c r="D504" s="15" t="s">
        <v>1418</v>
      </c>
      <c r="E504" s="15" t="s">
        <v>3663</v>
      </c>
      <c r="F504" s="15"/>
      <c r="G504" s="15">
        <v>35540</v>
      </c>
      <c r="H504" s="15" t="s">
        <v>3664</v>
      </c>
      <c r="I504" s="15" t="s">
        <v>3665</v>
      </c>
      <c r="J504" s="16" t="s">
        <v>3666</v>
      </c>
      <c r="K504" s="15" t="s">
        <v>3667</v>
      </c>
      <c r="L504" s="15"/>
      <c r="M504" s="15" t="s">
        <v>1647</v>
      </c>
      <c r="N504" s="15" t="s">
        <v>3665</v>
      </c>
      <c r="O504" s="16" t="s">
        <v>3666</v>
      </c>
      <c r="P504" s="15" t="s">
        <v>3667</v>
      </c>
      <c r="Q504" s="15"/>
      <c r="R504" s="15" t="s">
        <v>383</v>
      </c>
      <c r="S504" s="15" t="s">
        <v>1647</v>
      </c>
      <c r="T504" s="15" t="s">
        <v>3665</v>
      </c>
      <c r="U504" s="15" t="s">
        <v>3668</v>
      </c>
      <c r="V504" s="150">
        <v>43617</v>
      </c>
      <c r="W504" s="15"/>
      <c r="X504" s="15"/>
    </row>
    <row r="505" spans="1:24" x14ac:dyDescent="0.35">
      <c r="A505" s="15" t="s">
        <v>3587</v>
      </c>
      <c r="B505" s="15"/>
      <c r="C505" s="15" t="s">
        <v>12</v>
      </c>
      <c r="D505" s="15" t="s">
        <v>1563</v>
      </c>
      <c r="E505" s="15" t="s">
        <v>3669</v>
      </c>
      <c r="F505" s="15" t="s">
        <v>3670</v>
      </c>
      <c r="G505" s="15">
        <v>35190</v>
      </c>
      <c r="H505" s="15" t="s">
        <v>2200</v>
      </c>
      <c r="I505" s="15" t="s">
        <v>4068</v>
      </c>
      <c r="J505" s="16" t="s">
        <v>3671</v>
      </c>
      <c r="K505" s="15" t="s">
        <v>3672</v>
      </c>
      <c r="L505" s="15" t="s">
        <v>3670</v>
      </c>
      <c r="M505" s="15" t="s">
        <v>2202</v>
      </c>
      <c r="N505" s="15" t="s">
        <v>4068</v>
      </c>
      <c r="O505" s="16" t="s">
        <v>3671</v>
      </c>
      <c r="P505" s="15" t="s">
        <v>3672</v>
      </c>
      <c r="Q505" s="15" t="s">
        <v>3670</v>
      </c>
      <c r="R505" s="15" t="s">
        <v>383</v>
      </c>
      <c r="S505" s="15" t="s">
        <v>2202</v>
      </c>
      <c r="T505" s="15" t="s">
        <v>4068</v>
      </c>
      <c r="U505" s="15" t="s">
        <v>3673</v>
      </c>
      <c r="V505" s="150">
        <v>43647</v>
      </c>
      <c r="W505" s="15"/>
      <c r="X505" s="15"/>
    </row>
    <row r="506" spans="1:24" x14ac:dyDescent="0.35">
      <c r="A506" s="15" t="s">
        <v>3588</v>
      </c>
      <c r="B506" s="15" t="s">
        <v>2868</v>
      </c>
      <c r="C506" s="15" t="s">
        <v>11</v>
      </c>
      <c r="D506" s="15" t="s">
        <v>548</v>
      </c>
      <c r="E506" s="15" t="s">
        <v>934</v>
      </c>
      <c r="F506" s="15"/>
      <c r="G506" s="15"/>
      <c r="H506" s="15"/>
      <c r="I506" s="15" t="s">
        <v>937</v>
      </c>
      <c r="J506" s="16" t="s">
        <v>938</v>
      </c>
      <c r="K506" s="15" t="s">
        <v>3675</v>
      </c>
      <c r="L506" s="15" t="s">
        <v>3676</v>
      </c>
      <c r="M506" s="15" t="s">
        <v>582</v>
      </c>
      <c r="N506" s="15"/>
      <c r="O506" s="15"/>
      <c r="P506" s="15" t="s">
        <v>3675</v>
      </c>
      <c r="Q506" s="15" t="s">
        <v>3676</v>
      </c>
      <c r="R506" s="15" t="s">
        <v>383</v>
      </c>
      <c r="S506" s="15" t="s">
        <v>582</v>
      </c>
      <c r="T506" s="15" t="s">
        <v>3678</v>
      </c>
      <c r="U506" s="15" t="s">
        <v>3677</v>
      </c>
      <c r="V506" s="150">
        <v>43647</v>
      </c>
      <c r="W506" s="15"/>
      <c r="X506" s="15"/>
    </row>
    <row r="507" spans="1:24" x14ac:dyDescent="0.35">
      <c r="A507" s="15" t="s">
        <v>3589</v>
      </c>
      <c r="B507" s="15"/>
      <c r="C507" s="15" t="s">
        <v>12</v>
      </c>
      <c r="D507" s="15" t="s">
        <v>2392</v>
      </c>
      <c r="E507" s="15" t="s">
        <v>1734</v>
      </c>
      <c r="F507" s="15" t="s">
        <v>3679</v>
      </c>
      <c r="G507" s="15">
        <v>35000</v>
      </c>
      <c r="H507" s="15" t="s">
        <v>211</v>
      </c>
      <c r="I507" s="15" t="s">
        <v>3680</v>
      </c>
      <c r="J507" s="16" t="s">
        <v>3681</v>
      </c>
      <c r="K507" s="15" t="s">
        <v>3682</v>
      </c>
      <c r="L507" s="15" t="s">
        <v>3679</v>
      </c>
      <c r="M507" s="15" t="s">
        <v>273</v>
      </c>
      <c r="N507" s="15" t="s">
        <v>3680</v>
      </c>
      <c r="O507" s="16" t="s">
        <v>3681</v>
      </c>
      <c r="P507" s="15" t="s">
        <v>544</v>
      </c>
      <c r="Q507" s="15" t="s">
        <v>3683</v>
      </c>
      <c r="R507" s="15" t="s">
        <v>3810</v>
      </c>
      <c r="S507" s="15" t="s">
        <v>273</v>
      </c>
      <c r="T507" s="15" t="s">
        <v>3680</v>
      </c>
      <c r="U507" s="15" t="s">
        <v>3677</v>
      </c>
      <c r="V507" s="150">
        <v>43647</v>
      </c>
      <c r="W507" s="15"/>
      <c r="X507" s="15"/>
    </row>
    <row r="508" spans="1:24" x14ac:dyDescent="0.35">
      <c r="A508" s="15" t="s">
        <v>3590</v>
      </c>
      <c r="B508" s="15"/>
      <c r="C508" s="15" t="s">
        <v>11</v>
      </c>
      <c r="D508" s="15" t="s">
        <v>1989</v>
      </c>
      <c r="E508" s="15" t="s">
        <v>3685</v>
      </c>
      <c r="F508" s="15" t="s">
        <v>3686</v>
      </c>
      <c r="G508" s="15">
        <v>35000</v>
      </c>
      <c r="H508" s="15" t="s">
        <v>211</v>
      </c>
      <c r="I508" s="15" t="s">
        <v>3687</v>
      </c>
      <c r="J508" s="16" t="s">
        <v>3688</v>
      </c>
      <c r="K508" s="15" t="s">
        <v>3177</v>
      </c>
      <c r="L508" s="15" t="s">
        <v>3686</v>
      </c>
      <c r="M508" s="15" t="s">
        <v>273</v>
      </c>
      <c r="N508" s="15" t="s">
        <v>3687</v>
      </c>
      <c r="O508" s="16" t="s">
        <v>3688</v>
      </c>
      <c r="P508" s="15" t="s">
        <v>3177</v>
      </c>
      <c r="Q508" s="15" t="s">
        <v>3686</v>
      </c>
      <c r="R508" s="15" t="s">
        <v>3684</v>
      </c>
      <c r="S508" s="15" t="s">
        <v>273</v>
      </c>
      <c r="T508" s="15" t="s">
        <v>3687</v>
      </c>
      <c r="U508" s="15" t="s">
        <v>3689</v>
      </c>
      <c r="V508" s="150">
        <v>43647</v>
      </c>
      <c r="W508" s="15"/>
      <c r="X508" s="15"/>
    </row>
    <row r="509" spans="1:24" x14ac:dyDescent="0.35">
      <c r="A509" s="15" t="s">
        <v>3591</v>
      </c>
      <c r="B509" s="15" t="s">
        <v>2863</v>
      </c>
      <c r="C509" s="15" t="s">
        <v>11</v>
      </c>
      <c r="D509" s="15" t="s">
        <v>212</v>
      </c>
      <c r="E509" s="15" t="s">
        <v>2864</v>
      </c>
      <c r="F509" s="15" t="s">
        <v>2865</v>
      </c>
      <c r="G509" s="15">
        <v>35630</v>
      </c>
      <c r="H509" s="15" t="s">
        <v>1254</v>
      </c>
      <c r="I509" s="15" t="s">
        <v>2866</v>
      </c>
      <c r="J509" s="16" t="s">
        <v>2867</v>
      </c>
      <c r="K509" s="15" t="s">
        <v>2264</v>
      </c>
      <c r="L509" s="15" t="s">
        <v>2865</v>
      </c>
      <c r="M509" s="15" t="s">
        <v>720</v>
      </c>
      <c r="N509" s="15" t="s">
        <v>2866</v>
      </c>
      <c r="O509" s="16" t="s">
        <v>2867</v>
      </c>
      <c r="P509" s="15" t="s">
        <v>2652</v>
      </c>
      <c r="Q509" s="15" t="s">
        <v>2865</v>
      </c>
      <c r="R509" s="15" t="s">
        <v>607</v>
      </c>
      <c r="S509" s="15" t="s">
        <v>720</v>
      </c>
      <c r="T509" s="15" t="s">
        <v>2866</v>
      </c>
      <c r="U509" s="15" t="s">
        <v>3690</v>
      </c>
      <c r="V509" s="150">
        <v>43647</v>
      </c>
      <c r="W509" s="15"/>
      <c r="X509" s="15"/>
    </row>
    <row r="510" spans="1:24" x14ac:dyDescent="0.35">
      <c r="A510" s="15" t="s">
        <v>3592</v>
      </c>
      <c r="B510" s="15" t="s">
        <v>209</v>
      </c>
      <c r="C510" s="15" t="s">
        <v>11</v>
      </c>
      <c r="D510" s="15" t="s">
        <v>447</v>
      </c>
      <c r="E510" s="15" t="s">
        <v>446</v>
      </c>
      <c r="F510" s="15" t="s">
        <v>210</v>
      </c>
      <c r="G510" s="15">
        <v>35000</v>
      </c>
      <c r="H510" s="15" t="s">
        <v>211</v>
      </c>
      <c r="I510" s="15" t="s">
        <v>448</v>
      </c>
      <c r="J510" s="16" t="s">
        <v>449</v>
      </c>
      <c r="K510" s="15"/>
      <c r="L510" s="15"/>
      <c r="M510" s="15"/>
      <c r="N510" s="15"/>
      <c r="O510" s="15"/>
      <c r="P510" s="15" t="s">
        <v>544</v>
      </c>
      <c r="Q510" s="15" t="s">
        <v>3691</v>
      </c>
      <c r="R510" s="15" t="s">
        <v>3692</v>
      </c>
      <c r="S510" s="15" t="s">
        <v>273</v>
      </c>
      <c r="T510" s="15"/>
      <c r="U510" s="15" t="s">
        <v>3697</v>
      </c>
      <c r="V510" s="150">
        <v>43647</v>
      </c>
      <c r="W510" s="15"/>
      <c r="X510" s="15"/>
    </row>
    <row r="511" spans="1:24" x14ac:dyDescent="0.35">
      <c r="A511" s="15" t="s">
        <v>3593</v>
      </c>
      <c r="B511" s="15"/>
      <c r="C511" s="15" t="s">
        <v>12</v>
      </c>
      <c r="D511" s="15" t="s">
        <v>3250</v>
      </c>
      <c r="E511" s="15" t="s">
        <v>3251</v>
      </c>
      <c r="F511" s="15" t="s">
        <v>3693</v>
      </c>
      <c r="G511" s="15">
        <v>35000</v>
      </c>
      <c r="H511" s="15" t="s">
        <v>211</v>
      </c>
      <c r="I511" s="15" t="s">
        <v>3694</v>
      </c>
      <c r="J511" s="16" t="s">
        <v>3254</v>
      </c>
      <c r="K511" s="15" t="s">
        <v>3258</v>
      </c>
      <c r="L511" s="15" t="s">
        <v>3693</v>
      </c>
      <c r="M511" s="15" t="s">
        <v>273</v>
      </c>
      <c r="N511" s="15" t="s">
        <v>3694</v>
      </c>
      <c r="O511" s="16" t="s">
        <v>3254</v>
      </c>
      <c r="P511" s="15" t="s">
        <v>544</v>
      </c>
      <c r="Q511" s="15" t="s">
        <v>3695</v>
      </c>
      <c r="R511" s="15" t="s">
        <v>3696</v>
      </c>
      <c r="S511" s="15" t="s">
        <v>273</v>
      </c>
      <c r="T511" s="15" t="s">
        <v>3694</v>
      </c>
      <c r="U511" s="15" t="s">
        <v>3697</v>
      </c>
      <c r="V511" s="150">
        <v>43647</v>
      </c>
      <c r="W511" s="15"/>
      <c r="X511" s="15"/>
    </row>
    <row r="512" spans="1:24" x14ac:dyDescent="0.35">
      <c r="A512" s="15" t="s">
        <v>3594</v>
      </c>
      <c r="B512" s="15" t="s">
        <v>2153</v>
      </c>
      <c r="C512" s="15" t="s">
        <v>281</v>
      </c>
      <c r="D512" s="15" t="s">
        <v>878</v>
      </c>
      <c r="E512" s="15" t="s">
        <v>2154</v>
      </c>
      <c r="F512" s="15" t="s">
        <v>2155</v>
      </c>
      <c r="G512" s="15">
        <v>22270</v>
      </c>
      <c r="H512" s="15" t="s">
        <v>2156</v>
      </c>
      <c r="I512" s="15" t="s">
        <v>2157</v>
      </c>
      <c r="J512" s="16" t="s">
        <v>2158</v>
      </c>
      <c r="K512" s="15" t="s">
        <v>3698</v>
      </c>
      <c r="L512" s="15" t="s">
        <v>3699</v>
      </c>
      <c r="M512" s="15" t="s">
        <v>3700</v>
      </c>
      <c r="N512" s="15"/>
      <c r="O512" s="15"/>
      <c r="P512" s="15" t="s">
        <v>544</v>
      </c>
      <c r="Q512" s="15" t="s">
        <v>3701</v>
      </c>
      <c r="R512" s="15" t="s">
        <v>3702</v>
      </c>
      <c r="S512" s="15" t="s">
        <v>3703</v>
      </c>
      <c r="T512" s="15"/>
      <c r="U512" s="15" t="s">
        <v>3704</v>
      </c>
      <c r="V512" s="150">
        <v>43647</v>
      </c>
      <c r="W512" s="15"/>
      <c r="X512" s="15"/>
    </row>
    <row r="513" spans="1:24" x14ac:dyDescent="0.35">
      <c r="A513" s="15" t="s">
        <v>3595</v>
      </c>
      <c r="B513" s="15"/>
      <c r="C513" s="15" t="s">
        <v>11</v>
      </c>
      <c r="D513" s="15" t="s">
        <v>915</v>
      </c>
      <c r="E513" s="15" t="s">
        <v>480</v>
      </c>
      <c r="F513" s="15" t="s">
        <v>1022</v>
      </c>
      <c r="G513" s="15">
        <v>35190</v>
      </c>
      <c r="H513" s="15" t="s">
        <v>1023</v>
      </c>
      <c r="I513" s="15" t="s">
        <v>483</v>
      </c>
      <c r="J513" s="16" t="s">
        <v>482</v>
      </c>
      <c r="K513" s="15" t="s">
        <v>484</v>
      </c>
      <c r="L513" s="15" t="s">
        <v>1022</v>
      </c>
      <c r="M513" s="15" t="s">
        <v>409</v>
      </c>
      <c r="N513" s="15" t="s">
        <v>483</v>
      </c>
      <c r="O513" s="16" t="s">
        <v>482</v>
      </c>
      <c r="P513" s="15" t="s">
        <v>544</v>
      </c>
      <c r="Q513" s="15" t="s">
        <v>3705</v>
      </c>
      <c r="R513" s="15" t="s">
        <v>1127</v>
      </c>
      <c r="S513" s="15" t="s">
        <v>273</v>
      </c>
      <c r="T513" s="15" t="s">
        <v>483</v>
      </c>
      <c r="U513" s="15" t="s">
        <v>3706</v>
      </c>
      <c r="V513" s="150">
        <v>43647</v>
      </c>
      <c r="W513" s="15"/>
      <c r="X513" s="15"/>
    </row>
    <row r="514" spans="1:24" x14ac:dyDescent="0.35">
      <c r="A514" s="15" t="s">
        <v>3596</v>
      </c>
      <c r="B514" s="15" t="s">
        <v>359</v>
      </c>
      <c r="C514" s="15" t="s">
        <v>12</v>
      </c>
      <c r="D514" s="15" t="s">
        <v>3707</v>
      </c>
      <c r="E514" s="15" t="s">
        <v>3708</v>
      </c>
      <c r="F514" s="15" t="s">
        <v>360</v>
      </c>
      <c r="G514" s="15">
        <v>35000</v>
      </c>
      <c r="H514" s="15" t="s">
        <v>211</v>
      </c>
      <c r="I514" s="15" t="s">
        <v>1357</v>
      </c>
      <c r="J514" s="16" t="s">
        <v>1272</v>
      </c>
      <c r="K514" s="15" t="s">
        <v>3709</v>
      </c>
      <c r="L514" s="15"/>
      <c r="M514" s="15" t="s">
        <v>3710</v>
      </c>
      <c r="N514" s="15" t="s">
        <v>3711</v>
      </c>
      <c r="O514" s="15"/>
      <c r="P514" s="15" t="s">
        <v>544</v>
      </c>
      <c r="Q514" s="15" t="s">
        <v>3712</v>
      </c>
      <c r="R514" s="15" t="s">
        <v>1127</v>
      </c>
      <c r="S514" s="15" t="s">
        <v>273</v>
      </c>
      <c r="T514" s="15"/>
      <c r="U514" s="15" t="s">
        <v>3713</v>
      </c>
      <c r="V514" s="150">
        <v>43647</v>
      </c>
      <c r="W514" s="15"/>
      <c r="X514" s="15"/>
    </row>
    <row r="515" spans="1:24" x14ac:dyDescent="0.35">
      <c r="A515" s="15" t="s">
        <v>3597</v>
      </c>
      <c r="B515" s="15" t="s">
        <v>2153</v>
      </c>
      <c r="C515" s="15" t="s">
        <v>281</v>
      </c>
      <c r="D515" s="15" t="s">
        <v>3714</v>
      </c>
      <c r="E515" s="15" t="s">
        <v>2670</v>
      </c>
      <c r="F515" s="15" t="s">
        <v>2155</v>
      </c>
      <c r="G515" s="15">
        <v>22270</v>
      </c>
      <c r="H515" s="15" t="s">
        <v>2156</v>
      </c>
      <c r="I515" s="15" t="s">
        <v>2157</v>
      </c>
      <c r="J515" s="16" t="s">
        <v>3715</v>
      </c>
      <c r="K515" s="77" t="s">
        <v>3716</v>
      </c>
      <c r="L515" s="15" t="s">
        <v>3717</v>
      </c>
      <c r="M515" s="15" t="s">
        <v>618</v>
      </c>
      <c r="N515" s="15" t="s">
        <v>3718</v>
      </c>
      <c r="O515" s="16" t="s">
        <v>3719</v>
      </c>
      <c r="P515" s="77" t="s">
        <v>3716</v>
      </c>
      <c r="Q515" s="15" t="s">
        <v>3717</v>
      </c>
      <c r="R515" s="15" t="s">
        <v>383</v>
      </c>
      <c r="S515" s="15" t="s">
        <v>618</v>
      </c>
      <c r="T515" s="15" t="s">
        <v>3718</v>
      </c>
      <c r="U515" s="15" t="s">
        <v>3720</v>
      </c>
      <c r="V515" s="150">
        <v>43647</v>
      </c>
      <c r="W515" s="15"/>
      <c r="X515" s="15"/>
    </row>
    <row r="516" spans="1:24" x14ac:dyDescent="0.35">
      <c r="A516" s="15" t="s">
        <v>3598</v>
      </c>
      <c r="B516" s="15"/>
      <c r="C516" s="15" t="s">
        <v>478</v>
      </c>
      <c r="D516" s="15"/>
      <c r="E516" s="15" t="s">
        <v>3721</v>
      </c>
      <c r="F516" s="15" t="s">
        <v>3717</v>
      </c>
      <c r="G516" s="15">
        <v>22100</v>
      </c>
      <c r="H516" s="15" t="s">
        <v>262</v>
      </c>
      <c r="I516" s="15" t="s">
        <v>3718</v>
      </c>
      <c r="J516" s="16" t="s">
        <v>3719</v>
      </c>
      <c r="K516" s="77" t="s">
        <v>3716</v>
      </c>
      <c r="L516" s="15" t="s">
        <v>3717</v>
      </c>
      <c r="M516" s="15" t="s">
        <v>618</v>
      </c>
      <c r="N516" s="15" t="s">
        <v>3718</v>
      </c>
      <c r="O516" s="16" t="s">
        <v>3719</v>
      </c>
      <c r="P516" s="77" t="s">
        <v>3716</v>
      </c>
      <c r="Q516" s="15" t="s">
        <v>3717</v>
      </c>
      <c r="R516" s="15" t="s">
        <v>383</v>
      </c>
      <c r="S516" s="15" t="s">
        <v>618</v>
      </c>
      <c r="T516" s="15" t="s">
        <v>3718</v>
      </c>
      <c r="U516" s="15" t="s">
        <v>3720</v>
      </c>
      <c r="V516" s="150">
        <v>43647</v>
      </c>
      <c r="W516" s="15"/>
      <c r="X516" s="15"/>
    </row>
    <row r="517" spans="1:24" x14ac:dyDescent="0.35">
      <c r="A517" s="15" t="s">
        <v>3599</v>
      </c>
      <c r="B517" s="15" t="s">
        <v>2791</v>
      </c>
      <c r="C517" s="15" t="s">
        <v>649</v>
      </c>
      <c r="D517" s="15" t="s">
        <v>2793</v>
      </c>
      <c r="E517" s="15" t="s">
        <v>2792</v>
      </c>
      <c r="F517" s="15" t="s">
        <v>2794</v>
      </c>
      <c r="G517" s="15">
        <v>35000</v>
      </c>
      <c r="H517" s="15" t="s">
        <v>211</v>
      </c>
      <c r="I517" s="15" t="s">
        <v>2795</v>
      </c>
      <c r="J517" s="16" t="s">
        <v>2796</v>
      </c>
      <c r="K517" s="15" t="s">
        <v>3722</v>
      </c>
      <c r="L517" s="15" t="s">
        <v>3723</v>
      </c>
      <c r="M517" s="15" t="s">
        <v>3724</v>
      </c>
      <c r="N517" s="15"/>
      <c r="O517" s="146" t="s">
        <v>3725</v>
      </c>
      <c r="P517" s="15" t="s">
        <v>544</v>
      </c>
      <c r="Q517" s="15" t="s">
        <v>3266</v>
      </c>
      <c r="R517" s="15" t="s">
        <v>3726</v>
      </c>
      <c r="S517" s="15" t="s">
        <v>273</v>
      </c>
      <c r="T517" s="15"/>
      <c r="U517" s="15" t="s">
        <v>3727</v>
      </c>
      <c r="V517" s="150">
        <v>43647</v>
      </c>
      <c r="W517" s="15"/>
      <c r="X517" s="15"/>
    </row>
    <row r="518" spans="1:24" x14ac:dyDescent="0.35">
      <c r="A518" s="15" t="s">
        <v>3600</v>
      </c>
      <c r="B518" s="15" t="s">
        <v>3728</v>
      </c>
      <c r="C518" s="15" t="s">
        <v>12</v>
      </c>
      <c r="D518" s="15" t="s">
        <v>1659</v>
      </c>
      <c r="E518" s="15" t="s">
        <v>3729</v>
      </c>
      <c r="F518" s="15" t="s">
        <v>3730</v>
      </c>
      <c r="G518" s="15">
        <v>35270</v>
      </c>
      <c r="H518" s="15" t="s">
        <v>729</v>
      </c>
      <c r="I518" s="15" t="s">
        <v>3731</v>
      </c>
      <c r="J518" s="16" t="s">
        <v>3732</v>
      </c>
      <c r="K518" s="15" t="s">
        <v>3728</v>
      </c>
      <c r="L518" s="15" t="s">
        <v>3730</v>
      </c>
      <c r="M518" s="15" t="s">
        <v>1280</v>
      </c>
      <c r="N518" s="15" t="s">
        <v>3731</v>
      </c>
      <c r="O518" s="16" t="s">
        <v>3732</v>
      </c>
      <c r="P518" s="15" t="s">
        <v>3728</v>
      </c>
      <c r="Q518" s="15" t="s">
        <v>3730</v>
      </c>
      <c r="R518" s="15" t="s">
        <v>3733</v>
      </c>
      <c r="S518" s="15" t="s">
        <v>1280</v>
      </c>
      <c r="T518" s="15" t="s">
        <v>3731</v>
      </c>
      <c r="U518" s="15" t="s">
        <v>3727</v>
      </c>
      <c r="V518" s="150">
        <v>43647</v>
      </c>
      <c r="W518" s="15"/>
      <c r="X518" s="15"/>
    </row>
    <row r="519" spans="1:24" x14ac:dyDescent="0.35">
      <c r="A519" s="15" t="s">
        <v>3601</v>
      </c>
      <c r="B519" s="15" t="s">
        <v>2660</v>
      </c>
      <c r="C519" s="15" t="s">
        <v>12</v>
      </c>
      <c r="D519" s="15" t="s">
        <v>1659</v>
      </c>
      <c r="E519" s="15" t="s">
        <v>1660</v>
      </c>
      <c r="F519" s="15" t="s">
        <v>1661</v>
      </c>
      <c r="G519" s="15">
        <v>35650</v>
      </c>
      <c r="H519" s="15" t="s">
        <v>1662</v>
      </c>
      <c r="I519" s="15" t="s">
        <v>3084</v>
      </c>
      <c r="J519" s="16" t="s">
        <v>1664</v>
      </c>
      <c r="K519" s="15" t="s">
        <v>3675</v>
      </c>
      <c r="L519" s="15"/>
      <c r="M519" s="15"/>
      <c r="N519" s="15"/>
      <c r="O519" s="15"/>
      <c r="P519" s="15" t="s">
        <v>544</v>
      </c>
      <c r="Q519" s="15" t="s">
        <v>3734</v>
      </c>
      <c r="R519" s="15" t="s">
        <v>3735</v>
      </c>
      <c r="S519" s="15" t="s">
        <v>1670</v>
      </c>
      <c r="T519" s="15" t="s">
        <v>3084</v>
      </c>
      <c r="U519" s="15" t="s">
        <v>3736</v>
      </c>
      <c r="V519" s="150">
        <v>43647</v>
      </c>
      <c r="W519" s="15"/>
      <c r="X519" s="15"/>
    </row>
    <row r="520" spans="1:24" x14ac:dyDescent="0.35">
      <c r="A520" s="15" t="s">
        <v>3602</v>
      </c>
      <c r="B520" s="15"/>
      <c r="C520" s="15" t="s">
        <v>478</v>
      </c>
      <c r="D520" s="15" t="s">
        <v>1796</v>
      </c>
      <c r="E520" s="15" t="s">
        <v>3770</v>
      </c>
      <c r="F520" s="15" t="s">
        <v>2032</v>
      </c>
      <c r="G520" s="15">
        <v>35190</v>
      </c>
      <c r="H520" s="15" t="s">
        <v>233</v>
      </c>
      <c r="I520" s="15" t="s">
        <v>3771</v>
      </c>
      <c r="J520" s="16" t="s">
        <v>3772</v>
      </c>
      <c r="K520" s="15" t="s">
        <v>3773</v>
      </c>
      <c r="L520" s="15" t="s">
        <v>2032</v>
      </c>
      <c r="M520" s="15" t="s">
        <v>312</v>
      </c>
      <c r="N520" s="15" t="s">
        <v>3771</v>
      </c>
      <c r="O520" s="16" t="s">
        <v>3772</v>
      </c>
      <c r="P520" s="15" t="s">
        <v>3773</v>
      </c>
      <c r="Q520" s="15" t="s">
        <v>2032</v>
      </c>
      <c r="R520" s="15" t="s">
        <v>3774</v>
      </c>
      <c r="S520" s="15" t="s">
        <v>312</v>
      </c>
      <c r="T520" s="15" t="s">
        <v>3771</v>
      </c>
      <c r="U520" s="15" t="s">
        <v>3775</v>
      </c>
      <c r="V520" s="150">
        <v>43647</v>
      </c>
      <c r="W520" s="15"/>
      <c r="X520" s="15"/>
    </row>
    <row r="521" spans="1:24" x14ac:dyDescent="0.35">
      <c r="A521" s="15" t="s">
        <v>3603</v>
      </c>
      <c r="B521" s="15"/>
      <c r="C521" s="15" t="s">
        <v>12</v>
      </c>
      <c r="D521" s="15"/>
      <c r="E521" s="15" t="s">
        <v>3778</v>
      </c>
      <c r="F521" s="15" t="s">
        <v>3776</v>
      </c>
      <c r="G521" s="15">
        <v>35190</v>
      </c>
      <c r="H521" s="15" t="s">
        <v>233</v>
      </c>
      <c r="I521" s="15" t="s">
        <v>3777</v>
      </c>
      <c r="J521" s="15"/>
      <c r="K521" s="15" t="s">
        <v>3779</v>
      </c>
      <c r="L521" s="15" t="s">
        <v>3776</v>
      </c>
      <c r="M521" s="15" t="s">
        <v>312</v>
      </c>
      <c r="N521" s="15" t="s">
        <v>3777</v>
      </c>
      <c r="O521" s="15"/>
      <c r="P521" s="15" t="s">
        <v>3779</v>
      </c>
      <c r="Q521" s="15" t="s">
        <v>3780</v>
      </c>
      <c r="R521" s="15" t="s">
        <v>3781</v>
      </c>
      <c r="S521" s="15" t="s">
        <v>312</v>
      </c>
      <c r="T521" s="15" t="s">
        <v>3777</v>
      </c>
      <c r="U521" s="15" t="s">
        <v>3782</v>
      </c>
      <c r="V521" s="150">
        <v>43647</v>
      </c>
      <c r="W521" s="15"/>
      <c r="X521" s="15"/>
    </row>
    <row r="522" spans="1:24" x14ac:dyDescent="0.35">
      <c r="A522" s="15" t="s">
        <v>3604</v>
      </c>
      <c r="B522" s="15"/>
      <c r="C522" s="15" t="s">
        <v>478</v>
      </c>
      <c r="D522" s="15"/>
      <c r="E522" s="15" t="s">
        <v>3783</v>
      </c>
      <c r="F522" s="15" t="s">
        <v>3784</v>
      </c>
      <c r="G522" s="15">
        <v>35720</v>
      </c>
      <c r="H522" s="15" t="s">
        <v>767</v>
      </c>
      <c r="I522" s="15" t="s">
        <v>3785</v>
      </c>
      <c r="J522" s="15"/>
      <c r="K522" s="15" t="s">
        <v>3786</v>
      </c>
      <c r="L522" s="15" t="s">
        <v>3784</v>
      </c>
      <c r="M522" s="15" t="s">
        <v>771</v>
      </c>
      <c r="N522" s="15" t="s">
        <v>3785</v>
      </c>
      <c r="O522" s="15"/>
      <c r="P522" s="15" t="s">
        <v>3786</v>
      </c>
      <c r="Q522" s="15" t="s">
        <v>3784</v>
      </c>
      <c r="R522" s="15" t="s">
        <v>383</v>
      </c>
      <c r="S522" s="15" t="s">
        <v>771</v>
      </c>
      <c r="T522" s="15" t="s">
        <v>3785</v>
      </c>
      <c r="U522" s="15" t="s">
        <v>3787</v>
      </c>
      <c r="V522" s="150">
        <v>43647</v>
      </c>
      <c r="W522" s="15"/>
      <c r="X522" s="15"/>
    </row>
    <row r="523" spans="1:24" x14ac:dyDescent="0.35">
      <c r="A523" s="15" t="s">
        <v>3737</v>
      </c>
      <c r="B523" s="15" t="s">
        <v>209</v>
      </c>
      <c r="C523" s="15" t="s">
        <v>11</v>
      </c>
      <c r="D523" s="15" t="s">
        <v>447</v>
      </c>
      <c r="E523" s="15" t="s">
        <v>446</v>
      </c>
      <c r="F523" s="15" t="s">
        <v>210</v>
      </c>
      <c r="G523" s="15">
        <v>35000</v>
      </c>
      <c r="H523" s="15" t="s">
        <v>211</v>
      </c>
      <c r="I523" s="15" t="s">
        <v>448</v>
      </c>
      <c r="J523" s="16" t="s">
        <v>449</v>
      </c>
      <c r="K523" s="15" t="s">
        <v>3788</v>
      </c>
      <c r="L523" s="15"/>
      <c r="M523" s="15"/>
      <c r="N523" s="15"/>
      <c r="O523" s="15"/>
      <c r="P523" s="15" t="s">
        <v>544</v>
      </c>
      <c r="Q523" s="15" t="s">
        <v>3789</v>
      </c>
      <c r="R523" s="15" t="s">
        <v>3790</v>
      </c>
      <c r="S523" s="15" t="s">
        <v>273</v>
      </c>
      <c r="T523" s="15"/>
      <c r="U523" s="15" t="s">
        <v>3791</v>
      </c>
      <c r="V523" s="150">
        <v>43678</v>
      </c>
      <c r="W523" s="15"/>
      <c r="X523" s="15"/>
    </row>
    <row r="524" spans="1:24" x14ac:dyDescent="0.35">
      <c r="A524" s="15" t="s">
        <v>3738</v>
      </c>
      <c r="B524" s="15"/>
      <c r="C524" s="15" t="s">
        <v>478</v>
      </c>
      <c r="D524" s="15"/>
      <c r="E524" s="15" t="s">
        <v>3793</v>
      </c>
      <c r="F524" s="15" t="s">
        <v>3794</v>
      </c>
      <c r="G524" s="15">
        <v>35190</v>
      </c>
      <c r="H524" s="15" t="s">
        <v>747</v>
      </c>
      <c r="I524" s="15" t="s">
        <v>3795</v>
      </c>
      <c r="J524" s="15"/>
      <c r="K524" s="15" t="s">
        <v>3796</v>
      </c>
      <c r="L524" s="15" t="s">
        <v>3794</v>
      </c>
      <c r="M524" s="15" t="s">
        <v>749</v>
      </c>
      <c r="N524" s="15" t="s">
        <v>3795</v>
      </c>
      <c r="O524" s="15"/>
      <c r="P524" s="15" t="s">
        <v>544</v>
      </c>
      <c r="Q524" s="15" t="s">
        <v>3797</v>
      </c>
      <c r="R524" s="15" t="s">
        <v>383</v>
      </c>
      <c r="S524" s="15" t="s">
        <v>273</v>
      </c>
      <c r="T524" s="15" t="s">
        <v>3795</v>
      </c>
      <c r="U524" s="15" t="s">
        <v>3791</v>
      </c>
      <c r="V524" s="150">
        <v>43678</v>
      </c>
      <c r="W524" s="15"/>
      <c r="X524" s="15"/>
    </row>
    <row r="525" spans="1:24" x14ac:dyDescent="0.35">
      <c r="A525" s="15" t="s">
        <v>3739</v>
      </c>
      <c r="B525" s="15"/>
      <c r="C525" s="15" t="s">
        <v>478</v>
      </c>
      <c r="D525" s="15"/>
      <c r="E525" s="15" t="s">
        <v>3798</v>
      </c>
      <c r="F525" s="15" t="s">
        <v>3799</v>
      </c>
      <c r="G525" s="15">
        <v>29630</v>
      </c>
      <c r="H525" s="15" t="s">
        <v>3800</v>
      </c>
      <c r="I525" s="15" t="s">
        <v>3801</v>
      </c>
      <c r="J525" s="16" t="s">
        <v>3802</v>
      </c>
      <c r="K525" s="15" t="s">
        <v>3803</v>
      </c>
      <c r="L525" s="15" t="s">
        <v>3799</v>
      </c>
      <c r="M525" s="15" t="s">
        <v>3804</v>
      </c>
      <c r="N525" s="15" t="s">
        <v>3801</v>
      </c>
      <c r="O525" s="16" t="s">
        <v>3802</v>
      </c>
      <c r="P525" s="15" t="s">
        <v>3803</v>
      </c>
      <c r="Q525" s="15" t="s">
        <v>3805</v>
      </c>
      <c r="R525" s="15" t="s">
        <v>1821</v>
      </c>
      <c r="S525" s="15" t="s">
        <v>273</v>
      </c>
      <c r="T525" s="15" t="s">
        <v>3801</v>
      </c>
      <c r="U525" s="15" t="s">
        <v>3806</v>
      </c>
      <c r="V525" s="150">
        <v>43709</v>
      </c>
      <c r="W525" s="15"/>
      <c r="X525" s="15"/>
    </row>
    <row r="526" spans="1:24" x14ac:dyDescent="0.35">
      <c r="A526" s="15" t="s">
        <v>3740</v>
      </c>
      <c r="B526" s="15" t="s">
        <v>209</v>
      </c>
      <c r="C526" s="15" t="s">
        <v>11</v>
      </c>
      <c r="D526" s="15" t="s">
        <v>447</v>
      </c>
      <c r="E526" s="15" t="s">
        <v>446</v>
      </c>
      <c r="F526" s="15" t="s">
        <v>210</v>
      </c>
      <c r="G526" s="15">
        <v>35000</v>
      </c>
      <c r="H526" s="15" t="s">
        <v>211</v>
      </c>
      <c r="I526" s="15" t="s">
        <v>448</v>
      </c>
      <c r="J526" s="16" t="s">
        <v>449</v>
      </c>
      <c r="K526" s="15" t="s">
        <v>3845</v>
      </c>
      <c r="L526" s="15"/>
      <c r="M526" s="15"/>
      <c r="N526" s="15"/>
      <c r="O526" s="15"/>
      <c r="P526" s="15" t="s">
        <v>544</v>
      </c>
      <c r="Q526" s="15" t="s">
        <v>3808</v>
      </c>
      <c r="R526" s="15" t="s">
        <v>3809</v>
      </c>
      <c r="S526" s="15" t="s">
        <v>273</v>
      </c>
      <c r="T526" s="15"/>
      <c r="U526" s="15" t="s">
        <v>3817</v>
      </c>
      <c r="V526" s="150">
        <v>43709</v>
      </c>
      <c r="W526" s="15"/>
      <c r="X526" s="15"/>
    </row>
    <row r="527" spans="1:24" x14ac:dyDescent="0.35">
      <c r="A527" s="15" t="s">
        <v>3741</v>
      </c>
      <c r="B527" s="15"/>
      <c r="C527" s="15" t="s">
        <v>478</v>
      </c>
      <c r="D527" s="15" t="s">
        <v>3812</v>
      </c>
      <c r="E527" s="15" t="s">
        <v>3811</v>
      </c>
      <c r="F527" s="15" t="s">
        <v>3813</v>
      </c>
      <c r="G527" s="15">
        <v>35190</v>
      </c>
      <c r="H527" s="15" t="s">
        <v>1330</v>
      </c>
      <c r="I527" s="15" t="s">
        <v>3814</v>
      </c>
      <c r="J527" s="16" t="s">
        <v>3815</v>
      </c>
      <c r="K527" s="15" t="s">
        <v>3816</v>
      </c>
      <c r="L527" s="15" t="s">
        <v>3813</v>
      </c>
      <c r="M527" s="15" t="s">
        <v>1334</v>
      </c>
      <c r="N527" s="15" t="s">
        <v>3814</v>
      </c>
      <c r="O527" s="16" t="s">
        <v>3815</v>
      </c>
      <c r="P527" s="15" t="s">
        <v>3816</v>
      </c>
      <c r="Q527" s="15" t="s">
        <v>3813</v>
      </c>
      <c r="R527" s="15" t="s">
        <v>383</v>
      </c>
      <c r="S527" s="15" t="s">
        <v>1334</v>
      </c>
      <c r="T527" s="15" t="s">
        <v>3814</v>
      </c>
      <c r="U527" s="15" t="s">
        <v>3817</v>
      </c>
      <c r="V527" s="150">
        <v>43709</v>
      </c>
      <c r="W527" s="15"/>
      <c r="X527" s="15"/>
    </row>
    <row r="528" spans="1:24" x14ac:dyDescent="0.35">
      <c r="A528" s="15" t="s">
        <v>3742</v>
      </c>
      <c r="B528" s="15"/>
      <c r="C528" s="15" t="s">
        <v>11</v>
      </c>
      <c r="D528" s="15"/>
      <c r="E528" s="15" t="s">
        <v>3818</v>
      </c>
      <c r="F528" s="15" t="s">
        <v>3819</v>
      </c>
      <c r="G528" s="15">
        <v>35190</v>
      </c>
      <c r="H528" s="15" t="s">
        <v>747</v>
      </c>
      <c r="I528" s="15" t="s">
        <v>3820</v>
      </c>
      <c r="J528" s="15"/>
      <c r="K528" s="15" t="s">
        <v>3821</v>
      </c>
      <c r="L528" s="15" t="s">
        <v>3819</v>
      </c>
      <c r="M528" s="15" t="s">
        <v>749</v>
      </c>
      <c r="N528" s="15" t="s">
        <v>3820</v>
      </c>
      <c r="O528" s="15"/>
      <c r="P528" s="15" t="s">
        <v>3821</v>
      </c>
      <c r="Q528" s="15" t="s">
        <v>3819</v>
      </c>
      <c r="R528" s="15" t="s">
        <v>383</v>
      </c>
      <c r="S528" s="15" t="s">
        <v>749</v>
      </c>
      <c r="T528" s="15" t="s">
        <v>3820</v>
      </c>
      <c r="U528" s="15" t="s">
        <v>3817</v>
      </c>
      <c r="V528" s="150">
        <v>43709</v>
      </c>
      <c r="W528" s="15"/>
      <c r="X528" s="15"/>
    </row>
    <row r="529" spans="1:24" x14ac:dyDescent="0.35">
      <c r="A529" s="15" t="s">
        <v>3743</v>
      </c>
      <c r="B529" s="15" t="s">
        <v>1222</v>
      </c>
      <c r="C529" s="15" t="s">
        <v>11</v>
      </c>
      <c r="D529" s="15" t="s">
        <v>1224</v>
      </c>
      <c r="E529" s="15" t="s">
        <v>1223</v>
      </c>
      <c r="F529" s="15" t="s">
        <v>1226</v>
      </c>
      <c r="G529" s="15">
        <v>35190</v>
      </c>
      <c r="H529" s="15" t="s">
        <v>1225</v>
      </c>
      <c r="I529" s="15" t="s">
        <v>1227</v>
      </c>
      <c r="J529" s="16" t="s">
        <v>1228</v>
      </c>
      <c r="K529" s="15" t="s">
        <v>3822</v>
      </c>
      <c r="L529" s="15"/>
      <c r="M529" s="15" t="s">
        <v>771</v>
      </c>
      <c r="N529" s="15"/>
      <c r="O529" s="15"/>
      <c r="P529" s="15" t="s">
        <v>3824</v>
      </c>
      <c r="Q529" s="15"/>
      <c r="R529" s="15" t="s">
        <v>383</v>
      </c>
      <c r="S529" s="15" t="s">
        <v>771</v>
      </c>
      <c r="T529" s="15"/>
      <c r="U529" s="15" t="s">
        <v>3823</v>
      </c>
      <c r="V529" s="150">
        <v>43709</v>
      </c>
      <c r="W529" s="15"/>
      <c r="X529" s="15"/>
    </row>
    <row r="530" spans="1:24" x14ac:dyDescent="0.35">
      <c r="A530" s="15" t="s">
        <v>3744</v>
      </c>
      <c r="B530" s="15"/>
      <c r="C530" s="15" t="s">
        <v>12</v>
      </c>
      <c r="D530" s="15"/>
      <c r="E530" s="15" t="s">
        <v>1275</v>
      </c>
      <c r="F530" s="15" t="s">
        <v>3825</v>
      </c>
      <c r="G530" s="15">
        <v>35770</v>
      </c>
      <c r="H530" s="15" t="s">
        <v>2524</v>
      </c>
      <c r="I530" s="15" t="s">
        <v>3826</v>
      </c>
      <c r="J530" s="16" t="s">
        <v>3827</v>
      </c>
      <c r="K530" s="15" t="s">
        <v>3828</v>
      </c>
      <c r="L530" s="15" t="s">
        <v>3825</v>
      </c>
      <c r="M530" s="15" t="s">
        <v>2528</v>
      </c>
      <c r="N530" s="15" t="s">
        <v>3826</v>
      </c>
      <c r="O530" s="16" t="s">
        <v>3827</v>
      </c>
      <c r="P530" s="15" t="s">
        <v>3828</v>
      </c>
      <c r="Q530" s="15" t="s">
        <v>3825</v>
      </c>
      <c r="R530" s="15" t="s">
        <v>3829</v>
      </c>
      <c r="S530" s="15" t="s">
        <v>2528</v>
      </c>
      <c r="T530" s="15" t="s">
        <v>3826</v>
      </c>
      <c r="U530" s="15" t="s">
        <v>3830</v>
      </c>
      <c r="V530" s="150">
        <v>43709</v>
      </c>
      <c r="W530" s="15"/>
      <c r="X530" s="15"/>
    </row>
    <row r="531" spans="1:24" x14ac:dyDescent="0.35">
      <c r="A531" s="15" t="s">
        <v>3745</v>
      </c>
      <c r="B531" s="15"/>
      <c r="C531" s="15" t="s">
        <v>478</v>
      </c>
      <c r="D531" s="15"/>
      <c r="E531" s="15" t="s">
        <v>3831</v>
      </c>
      <c r="F531" s="15" t="s">
        <v>3832</v>
      </c>
      <c r="G531" s="15">
        <v>35410</v>
      </c>
      <c r="H531" s="15" t="s">
        <v>1452</v>
      </c>
      <c r="I531" s="15" t="s">
        <v>3833</v>
      </c>
      <c r="J531" s="16" t="s">
        <v>3835</v>
      </c>
      <c r="K531" s="15" t="s">
        <v>3834</v>
      </c>
      <c r="L531" s="15" t="s">
        <v>3832</v>
      </c>
      <c r="M531" s="15" t="s">
        <v>1454</v>
      </c>
      <c r="N531" s="15" t="s">
        <v>3833</v>
      </c>
      <c r="O531" s="16" t="s">
        <v>3835</v>
      </c>
      <c r="P531" s="15" t="s">
        <v>3834</v>
      </c>
      <c r="Q531" s="15" t="s">
        <v>3832</v>
      </c>
      <c r="R531" s="15" t="s">
        <v>383</v>
      </c>
      <c r="S531" s="15" t="s">
        <v>1454</v>
      </c>
      <c r="T531" s="15" t="s">
        <v>3833</v>
      </c>
      <c r="U531" s="15" t="s">
        <v>3836</v>
      </c>
      <c r="V531" s="150">
        <v>43709</v>
      </c>
      <c r="W531" s="15"/>
      <c r="X531" s="15"/>
    </row>
    <row r="532" spans="1:24" x14ac:dyDescent="0.35">
      <c r="A532" s="15" t="s">
        <v>3746</v>
      </c>
      <c r="B532" s="15" t="s">
        <v>2660</v>
      </c>
      <c r="C532" s="15" t="s">
        <v>11</v>
      </c>
      <c r="D532" s="15" t="s">
        <v>3837</v>
      </c>
      <c r="E532" s="15" t="s">
        <v>3838</v>
      </c>
      <c r="F532" s="15" t="s">
        <v>1661</v>
      </c>
      <c r="G532" s="15">
        <v>35650</v>
      </c>
      <c r="H532" s="15" t="s">
        <v>1662</v>
      </c>
      <c r="I532" s="15" t="s">
        <v>2662</v>
      </c>
      <c r="J532" s="16" t="s">
        <v>3839</v>
      </c>
      <c r="K532" s="15" t="s">
        <v>1096</v>
      </c>
      <c r="L532" s="15" t="s">
        <v>3108</v>
      </c>
      <c r="M532" s="15" t="s">
        <v>1199</v>
      </c>
      <c r="N532" s="15" t="s">
        <v>3109</v>
      </c>
      <c r="O532" s="16" t="s">
        <v>3110</v>
      </c>
      <c r="P532" s="15" t="s">
        <v>544</v>
      </c>
      <c r="Q532" s="15" t="s">
        <v>3840</v>
      </c>
      <c r="R532" s="15" t="s">
        <v>383</v>
      </c>
      <c r="S532" s="15" t="s">
        <v>3112</v>
      </c>
      <c r="T532" s="15" t="s">
        <v>3109</v>
      </c>
      <c r="U532" s="15" t="s">
        <v>3841</v>
      </c>
      <c r="V532" s="150">
        <v>43709</v>
      </c>
      <c r="W532" s="15"/>
      <c r="X532" s="15"/>
    </row>
    <row r="533" spans="1:24" x14ac:dyDescent="0.35">
      <c r="A533" s="15" t="s">
        <v>3747</v>
      </c>
      <c r="B533" s="15" t="s">
        <v>2868</v>
      </c>
      <c r="C533" s="15" t="s">
        <v>11</v>
      </c>
      <c r="D533" s="15" t="s">
        <v>548</v>
      </c>
      <c r="E533" s="15" t="s">
        <v>934</v>
      </c>
      <c r="F533" s="15"/>
      <c r="G533" s="15"/>
      <c r="H533" s="15"/>
      <c r="I533" s="15" t="s">
        <v>937</v>
      </c>
      <c r="J533" s="16" t="s">
        <v>938</v>
      </c>
      <c r="K533" s="15" t="s">
        <v>3843</v>
      </c>
      <c r="L533" s="15" t="s">
        <v>3842</v>
      </c>
      <c r="M533" s="15" t="s">
        <v>273</v>
      </c>
      <c r="N533" s="15"/>
      <c r="O533" s="15"/>
      <c r="P533" s="15" t="s">
        <v>3843</v>
      </c>
      <c r="Q533" s="15" t="s">
        <v>3842</v>
      </c>
      <c r="R533" s="15" t="s">
        <v>1117</v>
      </c>
      <c r="S533" s="15" t="s">
        <v>273</v>
      </c>
      <c r="T533" s="15"/>
      <c r="U533" s="15" t="s">
        <v>3844</v>
      </c>
      <c r="V533" s="150">
        <v>43709</v>
      </c>
      <c r="W533" s="15"/>
      <c r="X533" s="15"/>
    </row>
    <row r="534" spans="1:24" x14ac:dyDescent="0.35">
      <c r="A534" s="15" t="s">
        <v>3748</v>
      </c>
      <c r="B534" s="15"/>
      <c r="C534" s="15" t="s">
        <v>478</v>
      </c>
      <c r="D534" s="15" t="s">
        <v>3846</v>
      </c>
      <c r="E534" s="15" t="s">
        <v>3847</v>
      </c>
      <c r="F534" s="15" t="s">
        <v>3848</v>
      </c>
      <c r="G534" s="15">
        <v>35135</v>
      </c>
      <c r="H534" s="15" t="s">
        <v>239</v>
      </c>
      <c r="I534" s="15" t="s">
        <v>3849</v>
      </c>
      <c r="J534" s="16" t="s">
        <v>3850</v>
      </c>
      <c r="K534" s="15" t="s">
        <v>3851</v>
      </c>
      <c r="L534" s="15" t="s">
        <v>3848</v>
      </c>
      <c r="M534" s="15" t="s">
        <v>546</v>
      </c>
      <c r="N534" s="15" t="s">
        <v>3849</v>
      </c>
      <c r="O534" s="16" t="s">
        <v>3850</v>
      </c>
      <c r="P534" s="15" t="s">
        <v>544</v>
      </c>
      <c r="Q534" s="15" t="s">
        <v>3848</v>
      </c>
      <c r="R534" s="15" t="s">
        <v>383</v>
      </c>
      <c r="S534" s="15" t="s">
        <v>546</v>
      </c>
      <c r="T534" s="15" t="s">
        <v>3849</v>
      </c>
      <c r="U534" s="15" t="s">
        <v>3852</v>
      </c>
      <c r="V534" s="150">
        <v>43709</v>
      </c>
      <c r="W534" s="15"/>
      <c r="X534" s="15"/>
    </row>
    <row r="535" spans="1:24" x14ac:dyDescent="0.35">
      <c r="A535" s="15" t="s">
        <v>3749</v>
      </c>
      <c r="B535" s="15"/>
      <c r="C535" s="15" t="s">
        <v>11</v>
      </c>
      <c r="D535" s="15"/>
      <c r="E535" s="15" t="s">
        <v>1734</v>
      </c>
      <c r="F535" s="15" t="s">
        <v>3853</v>
      </c>
      <c r="G535" s="15">
        <v>35270</v>
      </c>
      <c r="H535" s="15" t="s">
        <v>729</v>
      </c>
      <c r="I535" s="15" t="s">
        <v>3854</v>
      </c>
      <c r="J535" s="16" t="s">
        <v>3855</v>
      </c>
      <c r="K535" s="15" t="s">
        <v>1739</v>
      </c>
      <c r="L535" s="15" t="s">
        <v>3853</v>
      </c>
      <c r="M535" s="15" t="s">
        <v>1280</v>
      </c>
      <c r="N535" s="15" t="s">
        <v>3854</v>
      </c>
      <c r="O535" s="16" t="s">
        <v>3855</v>
      </c>
      <c r="P535" s="15" t="s">
        <v>1739</v>
      </c>
      <c r="Q535" s="15" t="s">
        <v>3856</v>
      </c>
      <c r="R535" s="15" t="s">
        <v>605</v>
      </c>
      <c r="S535" s="15" t="s">
        <v>1280</v>
      </c>
      <c r="T535" s="15" t="s">
        <v>3854</v>
      </c>
      <c r="U535" s="15" t="s">
        <v>3852</v>
      </c>
      <c r="V535" s="150">
        <v>43709</v>
      </c>
      <c r="W535" s="15"/>
      <c r="X535" s="15"/>
    </row>
    <row r="536" spans="1:24" x14ac:dyDescent="0.35">
      <c r="A536" s="15" t="s">
        <v>3750</v>
      </c>
      <c r="B536" s="15" t="s">
        <v>2868</v>
      </c>
      <c r="C536" s="15" t="s">
        <v>11</v>
      </c>
      <c r="D536" s="15" t="s">
        <v>548</v>
      </c>
      <c r="E536" s="15" t="s">
        <v>934</v>
      </c>
      <c r="F536" s="15"/>
      <c r="G536" s="15"/>
      <c r="H536" s="15"/>
      <c r="I536" s="15" t="s">
        <v>937</v>
      </c>
      <c r="J536" s="16" t="s">
        <v>938</v>
      </c>
      <c r="K536" s="15" t="s">
        <v>3860</v>
      </c>
      <c r="L536" s="15" t="s">
        <v>3857</v>
      </c>
      <c r="M536" s="15" t="s">
        <v>582</v>
      </c>
      <c r="N536" s="15" t="s">
        <v>3858</v>
      </c>
      <c r="O536" s="16" t="s">
        <v>3859</v>
      </c>
      <c r="P536" s="15" t="s">
        <v>3860</v>
      </c>
      <c r="Q536" s="15" t="s">
        <v>3857</v>
      </c>
      <c r="R536" s="15" t="s">
        <v>383</v>
      </c>
      <c r="S536" s="15" t="s">
        <v>582</v>
      </c>
      <c r="T536" s="15" t="s">
        <v>3858</v>
      </c>
      <c r="U536" s="15" t="s">
        <v>3852</v>
      </c>
      <c r="V536" s="150">
        <v>43709</v>
      </c>
      <c r="W536" s="15"/>
      <c r="X536" s="15"/>
    </row>
    <row r="537" spans="1:24" x14ac:dyDescent="0.35">
      <c r="A537" s="15" t="s">
        <v>3751</v>
      </c>
      <c r="B537" s="15"/>
      <c r="C537" s="15" t="s">
        <v>478</v>
      </c>
      <c r="D537" s="15" t="s">
        <v>548</v>
      </c>
      <c r="E537" s="15" t="s">
        <v>3861</v>
      </c>
      <c r="F537" s="15" t="s">
        <v>3862</v>
      </c>
      <c r="G537" s="15">
        <v>35137</v>
      </c>
      <c r="H537" s="15" t="s">
        <v>1938</v>
      </c>
      <c r="I537" s="15" t="s">
        <v>3865</v>
      </c>
      <c r="J537" s="16" t="s">
        <v>3863</v>
      </c>
      <c r="K537" s="15" t="s">
        <v>780</v>
      </c>
      <c r="L537" s="15" t="s">
        <v>3862</v>
      </c>
      <c r="M537" s="15" t="s">
        <v>1943</v>
      </c>
      <c r="N537" s="15" t="s">
        <v>3865</v>
      </c>
      <c r="O537" s="16" t="s">
        <v>3863</v>
      </c>
      <c r="P537" s="15" t="s">
        <v>780</v>
      </c>
      <c r="Q537" s="15" t="s">
        <v>3862</v>
      </c>
      <c r="R537" s="15" t="s">
        <v>383</v>
      </c>
      <c r="S537" s="15" t="s">
        <v>1943</v>
      </c>
      <c r="T537" s="15" t="s">
        <v>3865</v>
      </c>
      <c r="U537" s="15" t="s">
        <v>3864</v>
      </c>
      <c r="V537" s="150">
        <v>43709</v>
      </c>
      <c r="W537" s="15"/>
      <c r="X537" s="15"/>
    </row>
    <row r="538" spans="1:24" x14ac:dyDescent="0.35">
      <c r="A538" s="15" t="s">
        <v>3752</v>
      </c>
      <c r="B538" s="15" t="s">
        <v>3876</v>
      </c>
      <c r="C538" s="15" t="s">
        <v>11</v>
      </c>
      <c r="D538" s="15"/>
      <c r="E538" s="15" t="s">
        <v>3866</v>
      </c>
      <c r="F538" s="15" t="s">
        <v>3867</v>
      </c>
      <c r="G538" s="15">
        <v>35400</v>
      </c>
      <c r="H538" s="15" t="s">
        <v>202</v>
      </c>
      <c r="I538" s="15" t="s">
        <v>3868</v>
      </c>
      <c r="J538" s="16" t="s">
        <v>3869</v>
      </c>
      <c r="K538" s="15" t="s">
        <v>3874</v>
      </c>
      <c r="L538" s="15" t="s">
        <v>3875</v>
      </c>
      <c r="M538" s="15" t="s">
        <v>1081</v>
      </c>
      <c r="N538" s="15" t="s">
        <v>2816</v>
      </c>
      <c r="O538" s="15"/>
      <c r="P538" s="15" t="s">
        <v>3870</v>
      </c>
      <c r="Q538" s="15" t="s">
        <v>3871</v>
      </c>
      <c r="R538" s="15" t="s">
        <v>3872</v>
      </c>
      <c r="S538" s="15" t="s">
        <v>287</v>
      </c>
      <c r="T538" s="15" t="s">
        <v>3868</v>
      </c>
      <c r="U538" s="15" t="s">
        <v>3873</v>
      </c>
      <c r="V538" s="150">
        <v>43709</v>
      </c>
      <c r="W538" s="15"/>
      <c r="X538" s="15"/>
    </row>
    <row r="539" spans="1:24" x14ac:dyDescent="0.35">
      <c r="A539" s="15" t="s">
        <v>3753</v>
      </c>
      <c r="B539" s="15" t="s">
        <v>3879</v>
      </c>
      <c r="C539" s="15" t="s">
        <v>649</v>
      </c>
      <c r="D539" s="15" t="s">
        <v>3880</v>
      </c>
      <c r="E539" s="15" t="s">
        <v>3881</v>
      </c>
      <c r="F539" s="15" t="s">
        <v>738</v>
      </c>
      <c r="G539" s="15">
        <v>35310</v>
      </c>
      <c r="H539" s="15" t="s">
        <v>739</v>
      </c>
      <c r="I539" s="15" t="s">
        <v>1075</v>
      </c>
      <c r="J539" s="16" t="s">
        <v>741</v>
      </c>
      <c r="K539" s="15"/>
      <c r="L539" s="15"/>
      <c r="M539" s="15"/>
      <c r="N539" s="15"/>
      <c r="O539" s="15"/>
      <c r="P539" s="15" t="s">
        <v>544</v>
      </c>
      <c r="Q539" s="15" t="s">
        <v>3882</v>
      </c>
      <c r="R539" s="15" t="s">
        <v>3883</v>
      </c>
      <c r="S539" s="15" t="s">
        <v>1069</v>
      </c>
      <c r="T539" s="15" t="s">
        <v>1075</v>
      </c>
      <c r="U539" s="15" t="s">
        <v>3884</v>
      </c>
      <c r="V539" s="150">
        <v>43739</v>
      </c>
      <c r="W539" s="15"/>
      <c r="X539" s="15"/>
    </row>
    <row r="540" spans="1:24" x14ac:dyDescent="0.35">
      <c r="A540" s="15" t="s">
        <v>3754</v>
      </c>
      <c r="B540" s="15"/>
      <c r="C540" s="15" t="s">
        <v>478</v>
      </c>
      <c r="D540" s="15" t="s">
        <v>3886</v>
      </c>
      <c r="E540" s="15" t="s">
        <v>3887</v>
      </c>
      <c r="F540" s="15" t="s">
        <v>3888</v>
      </c>
      <c r="G540" s="15">
        <v>35190</v>
      </c>
      <c r="H540" s="15" t="s">
        <v>2492</v>
      </c>
      <c r="I540" s="15" t="s">
        <v>3889</v>
      </c>
      <c r="J540" s="16" t="s">
        <v>3890</v>
      </c>
      <c r="K540" s="15" t="s">
        <v>3891</v>
      </c>
      <c r="L540" s="15" t="s">
        <v>3888</v>
      </c>
      <c r="M540" s="15" t="s">
        <v>2495</v>
      </c>
      <c r="N540" s="15" t="s">
        <v>3889</v>
      </c>
      <c r="O540" s="16" t="s">
        <v>3890</v>
      </c>
      <c r="P540" s="15" t="s">
        <v>3891</v>
      </c>
      <c r="Q540" s="15" t="s">
        <v>3888</v>
      </c>
      <c r="R540" s="15" t="s">
        <v>383</v>
      </c>
      <c r="S540" s="15" t="s">
        <v>2495</v>
      </c>
      <c r="T540" s="15" t="s">
        <v>3889</v>
      </c>
      <c r="U540" s="15" t="s">
        <v>3892</v>
      </c>
      <c r="V540" s="150">
        <v>43739</v>
      </c>
      <c r="W540" s="15"/>
      <c r="X540" s="15"/>
    </row>
    <row r="541" spans="1:24" x14ac:dyDescent="0.35">
      <c r="A541" s="15" t="s">
        <v>3755</v>
      </c>
      <c r="B541" s="15"/>
      <c r="C541" s="15" t="s">
        <v>478</v>
      </c>
      <c r="D541" s="15" t="s">
        <v>2670</v>
      </c>
      <c r="E541" s="15" t="s">
        <v>3893</v>
      </c>
      <c r="F541" s="15" t="s">
        <v>3894</v>
      </c>
      <c r="G541" s="15">
        <v>35190</v>
      </c>
      <c r="H541" s="15" t="s">
        <v>233</v>
      </c>
      <c r="I541" s="15" t="s">
        <v>3895</v>
      </c>
      <c r="J541" s="16" t="s">
        <v>3896</v>
      </c>
      <c r="K541" s="15" t="s">
        <v>3897</v>
      </c>
      <c r="L541" s="15" t="s">
        <v>3894</v>
      </c>
      <c r="M541" s="15" t="s">
        <v>3898</v>
      </c>
      <c r="N541" s="15" t="s">
        <v>3895</v>
      </c>
      <c r="O541" s="16" t="s">
        <v>3896</v>
      </c>
      <c r="P541" s="15" t="s">
        <v>3897</v>
      </c>
      <c r="Q541" s="15" t="s">
        <v>3894</v>
      </c>
      <c r="R541" s="15" t="s">
        <v>383</v>
      </c>
      <c r="S541" s="15" t="s">
        <v>3898</v>
      </c>
      <c r="T541" s="15" t="s">
        <v>3895</v>
      </c>
      <c r="U541" s="15" t="s">
        <v>3899</v>
      </c>
      <c r="V541" s="150">
        <v>43739</v>
      </c>
      <c r="W541" s="15"/>
      <c r="X541" s="15"/>
    </row>
    <row r="542" spans="1:24" x14ac:dyDescent="0.35">
      <c r="A542" s="15" t="s">
        <v>3756</v>
      </c>
      <c r="B542" s="15" t="s">
        <v>1107</v>
      </c>
      <c r="C542" s="15"/>
      <c r="D542" s="15" t="s">
        <v>1108</v>
      </c>
      <c r="E542" s="15" t="s">
        <v>1109</v>
      </c>
      <c r="F542" s="15" t="s">
        <v>606</v>
      </c>
      <c r="G542" s="15">
        <v>35190</v>
      </c>
      <c r="H542" s="15" t="s">
        <v>233</v>
      </c>
      <c r="I542" s="15" t="s">
        <v>1114</v>
      </c>
      <c r="J542" s="15"/>
      <c r="K542" s="15" t="s">
        <v>3900</v>
      </c>
      <c r="L542" s="15" t="s">
        <v>3901</v>
      </c>
      <c r="M542" s="15" t="s">
        <v>273</v>
      </c>
      <c r="N542" s="15"/>
      <c r="O542" s="15"/>
      <c r="P542" s="15" t="s">
        <v>544</v>
      </c>
      <c r="Q542" s="15" t="s">
        <v>3902</v>
      </c>
      <c r="R542" s="15" t="s">
        <v>383</v>
      </c>
      <c r="S542" s="15" t="s">
        <v>1280</v>
      </c>
      <c r="T542" s="15"/>
      <c r="U542" s="15" t="s">
        <v>3903</v>
      </c>
      <c r="V542" s="150">
        <v>43739</v>
      </c>
      <c r="W542" s="15"/>
      <c r="X542" s="15"/>
    </row>
    <row r="543" spans="1:24" x14ac:dyDescent="0.35">
      <c r="A543" s="15" t="s">
        <v>3757</v>
      </c>
      <c r="B543" s="15"/>
      <c r="C543" s="15" t="s">
        <v>478</v>
      </c>
      <c r="D543" s="15" t="s">
        <v>3837</v>
      </c>
      <c r="E543" s="15" t="s">
        <v>3904</v>
      </c>
      <c r="F543" s="15" t="s">
        <v>3905</v>
      </c>
      <c r="G543" s="15">
        <v>35890</v>
      </c>
      <c r="H543" s="15" t="s">
        <v>3906</v>
      </c>
      <c r="I543" s="15" t="s">
        <v>3907</v>
      </c>
      <c r="J543" s="16" t="s">
        <v>3908</v>
      </c>
      <c r="K543" s="15" t="s">
        <v>3909</v>
      </c>
      <c r="L543" s="15" t="s">
        <v>3905</v>
      </c>
      <c r="M543" s="15" t="s">
        <v>3910</v>
      </c>
      <c r="N543" s="15" t="s">
        <v>3907</v>
      </c>
      <c r="O543" s="16" t="s">
        <v>3908</v>
      </c>
      <c r="P543" s="15" t="s">
        <v>3909</v>
      </c>
      <c r="Q543" s="15" t="s">
        <v>3905</v>
      </c>
      <c r="R543" s="15" t="s">
        <v>383</v>
      </c>
      <c r="S543" s="15" t="s">
        <v>3910</v>
      </c>
      <c r="T543" s="15" t="s">
        <v>3907</v>
      </c>
      <c r="U543" s="15" t="s">
        <v>3911</v>
      </c>
      <c r="V543" s="150">
        <v>43739</v>
      </c>
      <c r="W543" s="15"/>
      <c r="X543" s="15"/>
    </row>
    <row r="544" spans="1:24" x14ac:dyDescent="0.35">
      <c r="A544" s="15" t="s">
        <v>3758</v>
      </c>
      <c r="B544" s="15"/>
      <c r="C544" s="15" t="s">
        <v>12</v>
      </c>
      <c r="D544" s="15" t="s">
        <v>3912</v>
      </c>
      <c r="E544" s="15" t="s">
        <v>3913</v>
      </c>
      <c r="F544" s="15" t="s">
        <v>3914</v>
      </c>
      <c r="G544" s="15">
        <v>35310</v>
      </c>
      <c r="H544" s="15" t="s">
        <v>3915</v>
      </c>
      <c r="I544" s="15" t="s">
        <v>3916</v>
      </c>
      <c r="J544" s="16" t="s">
        <v>3917</v>
      </c>
      <c r="K544" s="15" t="s">
        <v>3918</v>
      </c>
      <c r="L544" s="15" t="s">
        <v>3914</v>
      </c>
      <c r="M544" s="15" t="s">
        <v>3919</v>
      </c>
      <c r="N544" s="15" t="s">
        <v>3916</v>
      </c>
      <c r="O544" s="16" t="s">
        <v>3917</v>
      </c>
      <c r="P544" s="15" t="s">
        <v>3918</v>
      </c>
      <c r="Q544" s="15" t="s">
        <v>3914</v>
      </c>
      <c r="R544" s="15" t="s">
        <v>3920</v>
      </c>
      <c r="S544" s="15" t="s">
        <v>3919</v>
      </c>
      <c r="T544" s="15" t="s">
        <v>3916</v>
      </c>
      <c r="U544" s="15" t="s">
        <v>3921</v>
      </c>
      <c r="V544" s="150">
        <v>43739</v>
      </c>
      <c r="W544" s="15"/>
      <c r="X544" s="15"/>
    </row>
    <row r="545" spans="1:24" x14ac:dyDescent="0.35">
      <c r="A545" s="15" t="s">
        <v>3759</v>
      </c>
      <c r="B545" s="15" t="s">
        <v>2868</v>
      </c>
      <c r="C545" s="15" t="s">
        <v>11</v>
      </c>
      <c r="D545" s="15" t="s">
        <v>548</v>
      </c>
      <c r="E545" s="15" t="s">
        <v>934</v>
      </c>
      <c r="F545" s="15"/>
      <c r="G545" s="15"/>
      <c r="H545" s="15"/>
      <c r="I545" s="15" t="s">
        <v>937</v>
      </c>
      <c r="J545" s="16" t="s">
        <v>938</v>
      </c>
      <c r="K545" s="15" t="s">
        <v>3922</v>
      </c>
      <c r="L545" s="15" t="s">
        <v>4010</v>
      </c>
      <c r="M545" s="15" t="s">
        <v>582</v>
      </c>
      <c r="N545" s="15" t="s">
        <v>4011</v>
      </c>
      <c r="O545" s="16" t="s">
        <v>4012</v>
      </c>
      <c r="P545" s="15" t="s">
        <v>544</v>
      </c>
      <c r="Q545" s="15" t="s">
        <v>3923</v>
      </c>
      <c r="R545" s="15" t="s">
        <v>1052</v>
      </c>
      <c r="S545" s="15" t="s">
        <v>582</v>
      </c>
      <c r="T545" s="15" t="s">
        <v>4011</v>
      </c>
      <c r="U545" s="15" t="s">
        <v>3318</v>
      </c>
      <c r="V545" s="150">
        <v>43739</v>
      </c>
      <c r="W545" s="15"/>
      <c r="X545" s="15"/>
    </row>
    <row r="546" spans="1:24" x14ac:dyDescent="0.35">
      <c r="A546" s="15" t="s">
        <v>3760</v>
      </c>
      <c r="B546" s="15"/>
      <c r="C546" s="15" t="s">
        <v>478</v>
      </c>
      <c r="D546" s="15"/>
      <c r="E546" s="15" t="s">
        <v>3924</v>
      </c>
      <c r="F546" s="15" t="s">
        <v>3925</v>
      </c>
      <c r="G546" s="15">
        <v>35510</v>
      </c>
      <c r="H546" s="15" t="s">
        <v>418</v>
      </c>
      <c r="I546" s="15" t="s">
        <v>3926</v>
      </c>
      <c r="J546" s="16" t="s">
        <v>3927</v>
      </c>
      <c r="K546" s="15" t="s">
        <v>3928</v>
      </c>
      <c r="L546" s="15" t="s">
        <v>3925</v>
      </c>
      <c r="M546" s="15" t="s">
        <v>420</v>
      </c>
      <c r="N546" s="15" t="s">
        <v>3926</v>
      </c>
      <c r="O546" s="16" t="s">
        <v>3927</v>
      </c>
      <c r="P546" s="15" t="s">
        <v>3928</v>
      </c>
      <c r="Q546" s="15" t="s">
        <v>3925</v>
      </c>
      <c r="R546" s="15" t="s">
        <v>383</v>
      </c>
      <c r="S546" s="15" t="s">
        <v>420</v>
      </c>
      <c r="T546" s="15" t="s">
        <v>3926</v>
      </c>
      <c r="U546" s="15" t="s">
        <v>3929</v>
      </c>
      <c r="V546" s="150">
        <v>43739</v>
      </c>
      <c r="W546" s="15"/>
      <c r="X546" s="15"/>
    </row>
    <row r="547" spans="1:24" x14ac:dyDescent="0.35">
      <c r="A547" s="15" t="s">
        <v>3761</v>
      </c>
      <c r="B547" s="15" t="s">
        <v>2868</v>
      </c>
      <c r="C547" s="15" t="s">
        <v>11</v>
      </c>
      <c r="D547" s="15" t="s">
        <v>548</v>
      </c>
      <c r="E547" s="15" t="s">
        <v>934</v>
      </c>
      <c r="F547" s="15"/>
      <c r="G547" s="15"/>
      <c r="H547" s="15"/>
      <c r="I547" s="15" t="s">
        <v>937</v>
      </c>
      <c r="J547" s="16" t="s">
        <v>938</v>
      </c>
      <c r="K547" s="15" t="s">
        <v>3930</v>
      </c>
      <c r="L547" s="15" t="s">
        <v>3931</v>
      </c>
      <c r="M547" s="15" t="s">
        <v>582</v>
      </c>
      <c r="N547" s="15"/>
      <c r="O547" s="15"/>
      <c r="P547" s="15" t="s">
        <v>3930</v>
      </c>
      <c r="Q547" s="15" t="s">
        <v>3931</v>
      </c>
      <c r="R547" s="15" t="s">
        <v>383</v>
      </c>
      <c r="S547" s="15" t="s">
        <v>582</v>
      </c>
      <c r="T547" s="15"/>
      <c r="U547" s="15" t="s">
        <v>3932</v>
      </c>
      <c r="V547" s="150">
        <v>43739</v>
      </c>
      <c r="W547" s="15"/>
      <c r="X547" s="15"/>
    </row>
    <row r="548" spans="1:24" x14ac:dyDescent="0.35">
      <c r="A548" s="15" t="s">
        <v>3762</v>
      </c>
      <c r="B548" s="15"/>
      <c r="C548" s="15" t="s">
        <v>11</v>
      </c>
      <c r="D548" s="15" t="s">
        <v>1418</v>
      </c>
      <c r="E548" s="15" t="s">
        <v>3933</v>
      </c>
      <c r="F548" s="15" t="s">
        <v>3934</v>
      </c>
      <c r="G548" s="15">
        <v>35650</v>
      </c>
      <c r="H548" s="15" t="s">
        <v>1662</v>
      </c>
      <c r="I548" s="15" t="s">
        <v>3935</v>
      </c>
      <c r="J548" s="16" t="s">
        <v>3936</v>
      </c>
      <c r="K548" s="15" t="s">
        <v>3937</v>
      </c>
      <c r="L548" s="15" t="s">
        <v>3934</v>
      </c>
      <c r="M548" s="15" t="s">
        <v>1670</v>
      </c>
      <c r="N548" s="15" t="s">
        <v>3935</v>
      </c>
      <c r="O548" s="16" t="s">
        <v>3936</v>
      </c>
      <c r="P548" s="15" t="s">
        <v>3937</v>
      </c>
      <c r="Q548" s="15" t="s">
        <v>3934</v>
      </c>
      <c r="R548" s="15" t="s">
        <v>383</v>
      </c>
      <c r="S548" s="15" t="s">
        <v>1670</v>
      </c>
      <c r="T548" s="15" t="s">
        <v>3935</v>
      </c>
      <c r="U548" s="15" t="s">
        <v>3932</v>
      </c>
      <c r="V548" s="150">
        <v>43739</v>
      </c>
      <c r="W548" s="15"/>
      <c r="X548" s="15"/>
    </row>
    <row r="549" spans="1:24" x14ac:dyDescent="0.35">
      <c r="A549" s="15" t="s">
        <v>3763</v>
      </c>
      <c r="B549" s="15"/>
      <c r="C549" s="15" t="s">
        <v>12</v>
      </c>
      <c r="D549" s="15"/>
      <c r="E549" s="15" t="s">
        <v>3938</v>
      </c>
      <c r="F549" s="15" t="s">
        <v>3939</v>
      </c>
      <c r="G549" s="15">
        <v>35136</v>
      </c>
      <c r="H549" s="15" t="s">
        <v>2350</v>
      </c>
      <c r="I549" s="15" t="s">
        <v>3940</v>
      </c>
      <c r="J549" s="16" t="s">
        <v>3941</v>
      </c>
      <c r="K549" s="15" t="s">
        <v>3942</v>
      </c>
      <c r="L549" s="15" t="s">
        <v>3939</v>
      </c>
      <c r="M549" s="15" t="s">
        <v>2354</v>
      </c>
      <c r="N549" s="15" t="s">
        <v>3940</v>
      </c>
      <c r="O549" s="16" t="s">
        <v>3941</v>
      </c>
      <c r="P549" s="15" t="s">
        <v>3942</v>
      </c>
      <c r="Q549" s="15" t="s">
        <v>3939</v>
      </c>
      <c r="R549" s="15" t="s">
        <v>383</v>
      </c>
      <c r="S549" s="15" t="s">
        <v>2354</v>
      </c>
      <c r="T549" s="15" t="s">
        <v>3940</v>
      </c>
      <c r="U549" s="15" t="s">
        <v>3943</v>
      </c>
      <c r="V549" s="150">
        <v>43739</v>
      </c>
      <c r="W549" s="15"/>
      <c r="X549" s="15"/>
    </row>
    <row r="550" spans="1:24" x14ac:dyDescent="0.35">
      <c r="A550" s="15" t="s">
        <v>3764</v>
      </c>
      <c r="B550" s="15"/>
      <c r="C550" s="15" t="s">
        <v>12</v>
      </c>
      <c r="D550" s="15" t="s">
        <v>3944</v>
      </c>
      <c r="E550" s="15" t="s">
        <v>3945</v>
      </c>
      <c r="F550" s="15" t="s">
        <v>3946</v>
      </c>
      <c r="G550" s="15">
        <v>35310</v>
      </c>
      <c r="H550" s="15" t="s">
        <v>3915</v>
      </c>
      <c r="I550" s="15" t="s">
        <v>3947</v>
      </c>
      <c r="J550" s="16" t="s">
        <v>3948</v>
      </c>
      <c r="K550" s="15" t="s">
        <v>3949</v>
      </c>
      <c r="L550" s="15" t="s">
        <v>3946</v>
      </c>
      <c r="M550" s="15" t="s">
        <v>3919</v>
      </c>
      <c r="N550" s="15" t="s">
        <v>3947</v>
      </c>
      <c r="O550" s="16" t="s">
        <v>3948</v>
      </c>
      <c r="P550" s="15" t="s">
        <v>3949</v>
      </c>
      <c r="Q550" s="15" t="s">
        <v>3946</v>
      </c>
      <c r="R550" s="15" t="s">
        <v>383</v>
      </c>
      <c r="S550" s="15" t="s">
        <v>3919</v>
      </c>
      <c r="T550" s="15" t="s">
        <v>3947</v>
      </c>
      <c r="U550" s="15" t="s">
        <v>3950</v>
      </c>
      <c r="V550" s="150">
        <v>43739</v>
      </c>
      <c r="W550" s="15"/>
      <c r="X550" s="15"/>
    </row>
    <row r="551" spans="1:24" x14ac:dyDescent="0.35">
      <c r="A551" s="15" t="s">
        <v>3765</v>
      </c>
      <c r="B551" s="15" t="s">
        <v>3315</v>
      </c>
      <c r="C551" s="15" t="s">
        <v>281</v>
      </c>
      <c r="D551" s="15" t="s">
        <v>1328</v>
      </c>
      <c r="E551" s="15" t="s">
        <v>3299</v>
      </c>
      <c r="F551" s="15" t="s">
        <v>3300</v>
      </c>
      <c r="G551" s="15">
        <v>35131</v>
      </c>
      <c r="H551" s="15" t="s">
        <v>3301</v>
      </c>
      <c r="I551" s="15" t="s">
        <v>3302</v>
      </c>
      <c r="J551" s="16" t="s">
        <v>3303</v>
      </c>
      <c r="K551" s="15" t="s">
        <v>3951</v>
      </c>
      <c r="L551" s="15" t="s">
        <v>3952</v>
      </c>
      <c r="M551" s="15" t="s">
        <v>1580</v>
      </c>
      <c r="N551" s="15"/>
      <c r="O551" s="15"/>
      <c r="P551" s="15" t="s">
        <v>3951</v>
      </c>
      <c r="Q551" s="15" t="s">
        <v>3952</v>
      </c>
      <c r="R551" s="15" t="s">
        <v>383</v>
      </c>
      <c r="S551" s="15" t="s">
        <v>1580</v>
      </c>
      <c r="T551" s="15"/>
      <c r="U551" s="15" t="s">
        <v>3953</v>
      </c>
      <c r="V551" s="150">
        <v>43739</v>
      </c>
      <c r="W551" s="15"/>
      <c r="X551" s="15"/>
    </row>
    <row r="552" spans="1:24" x14ac:dyDescent="0.35">
      <c r="A552" s="15" t="s">
        <v>3766</v>
      </c>
      <c r="B552" s="15"/>
      <c r="C552" s="15" t="s">
        <v>281</v>
      </c>
      <c r="D552" s="15" t="s">
        <v>1134</v>
      </c>
      <c r="E552" s="15" t="s">
        <v>3954</v>
      </c>
      <c r="F552" s="15" t="s">
        <v>3955</v>
      </c>
      <c r="G552" s="15">
        <v>35440</v>
      </c>
      <c r="H552" s="15" t="s">
        <v>1103</v>
      </c>
      <c r="I552" s="15" t="s">
        <v>3956</v>
      </c>
      <c r="J552" s="16" t="s">
        <v>3957</v>
      </c>
      <c r="K552" s="15" t="s">
        <v>3958</v>
      </c>
      <c r="L552" s="15" t="s">
        <v>3959</v>
      </c>
      <c r="M552" s="15" t="s">
        <v>1061</v>
      </c>
      <c r="N552" s="15" t="s">
        <v>3956</v>
      </c>
      <c r="O552" s="16" t="s">
        <v>3957</v>
      </c>
      <c r="P552" s="15" t="s">
        <v>3958</v>
      </c>
      <c r="Q552" s="15" t="s">
        <v>3959</v>
      </c>
      <c r="R552" s="15" t="s">
        <v>383</v>
      </c>
      <c r="S552" s="15" t="s">
        <v>1061</v>
      </c>
      <c r="T552" s="15" t="s">
        <v>3956</v>
      </c>
      <c r="U552" s="15" t="s">
        <v>3960</v>
      </c>
      <c r="V552" s="150">
        <v>43770</v>
      </c>
      <c r="W552" s="15"/>
      <c r="X552" s="15"/>
    </row>
    <row r="553" spans="1:24" x14ac:dyDescent="0.35">
      <c r="A553" s="15" t="s">
        <v>3767</v>
      </c>
      <c r="B553" s="15"/>
      <c r="C553" s="15" t="s">
        <v>478</v>
      </c>
      <c r="D553" s="15" t="s">
        <v>1841</v>
      </c>
      <c r="E553" s="15" t="s">
        <v>3962</v>
      </c>
      <c r="F553" s="15" t="s">
        <v>3963</v>
      </c>
      <c r="G553" s="15">
        <v>35400</v>
      </c>
      <c r="H553" s="15" t="s">
        <v>202</v>
      </c>
      <c r="I553" s="15" t="s">
        <v>3964</v>
      </c>
      <c r="J553" s="16" t="s">
        <v>3965</v>
      </c>
      <c r="K553" s="15" t="s">
        <v>3962</v>
      </c>
      <c r="L553" s="15" t="s">
        <v>3963</v>
      </c>
      <c r="M553" s="15" t="s">
        <v>1081</v>
      </c>
      <c r="N553" s="15" t="s">
        <v>3964</v>
      </c>
      <c r="O553" s="16" t="s">
        <v>3965</v>
      </c>
      <c r="P553" s="15" t="s">
        <v>3966</v>
      </c>
      <c r="Q553" s="15" t="s">
        <v>3963</v>
      </c>
      <c r="R553" s="15" t="s">
        <v>1686</v>
      </c>
      <c r="S553" s="15" t="s">
        <v>1081</v>
      </c>
      <c r="T553" s="15" t="s">
        <v>3964</v>
      </c>
      <c r="U553" s="15" t="s">
        <v>3960</v>
      </c>
      <c r="V553" s="150">
        <v>43770</v>
      </c>
      <c r="W553" s="15"/>
      <c r="X553" s="15"/>
    </row>
    <row r="554" spans="1:24" x14ac:dyDescent="0.35">
      <c r="A554" s="15" t="s">
        <v>3768</v>
      </c>
      <c r="B554" s="15"/>
      <c r="C554" s="15"/>
      <c r="D554" s="15"/>
      <c r="E554" s="15"/>
      <c r="F554" s="15"/>
      <c r="G554" s="15"/>
      <c r="H554" s="15"/>
      <c r="I554" s="15"/>
      <c r="J554" s="15"/>
      <c r="K554" s="15" t="s">
        <v>3967</v>
      </c>
      <c r="L554" s="15" t="s">
        <v>3968</v>
      </c>
      <c r="M554" s="15" t="s">
        <v>1580</v>
      </c>
      <c r="N554" s="15"/>
      <c r="O554" s="15"/>
      <c r="P554" s="15" t="s">
        <v>3969</v>
      </c>
      <c r="Q554" s="15" t="s">
        <v>3968</v>
      </c>
      <c r="R554" s="15" t="s">
        <v>383</v>
      </c>
      <c r="S554" s="15" t="s">
        <v>1580</v>
      </c>
      <c r="T554" s="15"/>
      <c r="U554" s="15" t="s">
        <v>3970</v>
      </c>
      <c r="V554" s="150">
        <v>43770</v>
      </c>
      <c r="W554" s="15"/>
      <c r="X554" s="15"/>
    </row>
    <row r="555" spans="1:24" x14ac:dyDescent="0.35">
      <c r="A555" s="15" t="s">
        <v>3769</v>
      </c>
      <c r="B555" s="15" t="s">
        <v>359</v>
      </c>
      <c r="C555" s="15" t="s">
        <v>12</v>
      </c>
      <c r="D555" s="15" t="s">
        <v>3707</v>
      </c>
      <c r="E555" s="15" t="s">
        <v>3708</v>
      </c>
      <c r="F555" s="15" t="s">
        <v>360</v>
      </c>
      <c r="G555" s="15">
        <v>35000</v>
      </c>
      <c r="H555" s="15" t="s">
        <v>211</v>
      </c>
      <c r="I555" s="15" t="s">
        <v>1357</v>
      </c>
      <c r="J555" s="16" t="s">
        <v>1272</v>
      </c>
      <c r="K555" s="15" t="s">
        <v>4005</v>
      </c>
      <c r="L555" s="15"/>
      <c r="M555" s="15"/>
      <c r="N555" s="15" t="s">
        <v>4006</v>
      </c>
      <c r="O555" s="15"/>
      <c r="P555" s="15" t="s">
        <v>1042</v>
      </c>
      <c r="Q555" s="15" t="s">
        <v>4007</v>
      </c>
      <c r="R555" s="15" t="s">
        <v>4008</v>
      </c>
      <c r="S555" s="15" t="s">
        <v>273</v>
      </c>
      <c r="T555" s="15" t="s">
        <v>4006</v>
      </c>
      <c r="U555" s="15" t="s">
        <v>4009</v>
      </c>
      <c r="V555" s="150">
        <v>43770</v>
      </c>
      <c r="W555" s="15"/>
      <c r="X555" s="15"/>
    </row>
    <row r="556" spans="1:24" x14ac:dyDescent="0.35">
      <c r="A556" s="15" t="s">
        <v>3971</v>
      </c>
      <c r="B556" s="15"/>
      <c r="C556" s="15" t="s">
        <v>11</v>
      </c>
      <c r="D556" s="15" t="s">
        <v>4013</v>
      </c>
      <c r="E556" s="15" t="s">
        <v>4014</v>
      </c>
      <c r="F556" s="15" t="s">
        <v>4015</v>
      </c>
      <c r="G556" s="15">
        <v>35000</v>
      </c>
      <c r="H556" s="15" t="s">
        <v>211</v>
      </c>
      <c r="I556" s="15" t="s">
        <v>4016</v>
      </c>
      <c r="J556" s="16" t="s">
        <v>4017</v>
      </c>
      <c r="K556" s="15" t="s">
        <v>4018</v>
      </c>
      <c r="L556" s="15" t="s">
        <v>4015</v>
      </c>
      <c r="M556" s="15" t="s">
        <v>273</v>
      </c>
      <c r="N556" s="15" t="s">
        <v>4016</v>
      </c>
      <c r="O556" s="16" t="s">
        <v>4017</v>
      </c>
      <c r="P556" s="15" t="s">
        <v>4018</v>
      </c>
      <c r="Q556" s="15" t="s">
        <v>4015</v>
      </c>
      <c r="R556" s="15" t="s">
        <v>4019</v>
      </c>
      <c r="S556" s="15" t="s">
        <v>273</v>
      </c>
      <c r="T556" s="15" t="s">
        <v>4016</v>
      </c>
      <c r="U556" s="15" t="s">
        <v>4020</v>
      </c>
      <c r="V556" s="150">
        <v>43770</v>
      </c>
      <c r="W556" s="15"/>
      <c r="X556" s="15"/>
    </row>
    <row r="557" spans="1:24" x14ac:dyDescent="0.35">
      <c r="A557" s="15" t="s">
        <v>3972</v>
      </c>
      <c r="B557" s="15"/>
      <c r="C557" s="15" t="s">
        <v>11</v>
      </c>
      <c r="D557" s="15" t="s">
        <v>4021</v>
      </c>
      <c r="E557" s="15" t="s">
        <v>4022</v>
      </c>
      <c r="F557" s="15" t="s">
        <v>4026</v>
      </c>
      <c r="G557" s="15">
        <v>35000</v>
      </c>
      <c r="H557" s="15" t="s">
        <v>211</v>
      </c>
      <c r="I557" s="15" t="s">
        <v>4023</v>
      </c>
      <c r="J557" s="16" t="s">
        <v>4024</v>
      </c>
      <c r="K557" s="15" t="s">
        <v>4025</v>
      </c>
      <c r="L557" s="15" t="s">
        <v>4026</v>
      </c>
      <c r="M557" s="15" t="s">
        <v>273</v>
      </c>
      <c r="N557" s="15" t="s">
        <v>4023</v>
      </c>
      <c r="O557" s="16" t="s">
        <v>4024</v>
      </c>
      <c r="P557" s="15" t="s">
        <v>4025</v>
      </c>
      <c r="Q557" s="15" t="s">
        <v>4026</v>
      </c>
      <c r="R557" s="15" t="s">
        <v>383</v>
      </c>
      <c r="S557" s="15" t="s">
        <v>273</v>
      </c>
      <c r="T557" s="15" t="s">
        <v>4023</v>
      </c>
      <c r="U557" s="15" t="s">
        <v>4020</v>
      </c>
      <c r="V557" s="150">
        <v>43770</v>
      </c>
      <c r="W557" s="15"/>
      <c r="X557" s="15"/>
    </row>
    <row r="558" spans="1:24" x14ac:dyDescent="0.35">
      <c r="A558" s="15" t="s">
        <v>3973</v>
      </c>
      <c r="B558" s="15"/>
      <c r="C558" s="15" t="s">
        <v>478</v>
      </c>
      <c r="D558" s="15" t="s">
        <v>1796</v>
      </c>
      <c r="E558" s="15" t="s">
        <v>4027</v>
      </c>
      <c r="F558" s="15" t="s">
        <v>4028</v>
      </c>
      <c r="G558" s="15">
        <v>35800</v>
      </c>
      <c r="H558" s="15" t="s">
        <v>4029</v>
      </c>
      <c r="I558" s="15" t="s">
        <v>4030</v>
      </c>
      <c r="J558" s="16" t="s">
        <v>4031</v>
      </c>
      <c r="K558" s="15" t="s">
        <v>4033</v>
      </c>
      <c r="L558" s="15" t="s">
        <v>4028</v>
      </c>
      <c r="M558" s="15" t="s">
        <v>4032</v>
      </c>
      <c r="N558" s="15" t="s">
        <v>4030</v>
      </c>
      <c r="O558" s="16" t="s">
        <v>4031</v>
      </c>
      <c r="P558" s="15" t="s">
        <v>4033</v>
      </c>
      <c r="Q558" s="15" t="s">
        <v>4028</v>
      </c>
      <c r="R558" s="15" t="s">
        <v>383</v>
      </c>
      <c r="S558" s="15" t="s">
        <v>4032</v>
      </c>
      <c r="T558" s="15" t="s">
        <v>4030</v>
      </c>
      <c r="U558" s="15" t="s">
        <v>4034</v>
      </c>
      <c r="V558" s="150">
        <v>43770</v>
      </c>
      <c r="W558" s="15"/>
      <c r="X558" s="15"/>
    </row>
    <row r="559" spans="1:24" x14ac:dyDescent="0.35">
      <c r="A559" s="15" t="s">
        <v>3974</v>
      </c>
      <c r="B559" s="15"/>
      <c r="C559" s="15" t="s">
        <v>478</v>
      </c>
      <c r="D559" s="15" t="s">
        <v>3394</v>
      </c>
      <c r="E559" s="15" t="s">
        <v>4035</v>
      </c>
      <c r="F559" s="15" t="s">
        <v>4036</v>
      </c>
      <c r="G559" s="15">
        <v>35430</v>
      </c>
      <c r="H559" s="15" t="s">
        <v>4037</v>
      </c>
      <c r="I559" s="15" t="s">
        <v>4038</v>
      </c>
      <c r="J559" s="151" t="s">
        <v>4039</v>
      </c>
      <c r="K559" s="15" t="s">
        <v>4040</v>
      </c>
      <c r="L559" s="15" t="s">
        <v>4036</v>
      </c>
      <c r="M559" s="15" t="s">
        <v>4041</v>
      </c>
      <c r="N559" s="15" t="s">
        <v>4038</v>
      </c>
      <c r="O559" s="16" t="s">
        <v>4039</v>
      </c>
      <c r="P559" s="15" t="s">
        <v>4040</v>
      </c>
      <c r="Q559" s="15" t="s">
        <v>4036</v>
      </c>
      <c r="R559" s="15" t="s">
        <v>383</v>
      </c>
      <c r="S559" s="15" t="s">
        <v>4041</v>
      </c>
      <c r="T559" s="15" t="s">
        <v>4038</v>
      </c>
      <c r="U559" s="15" t="s">
        <v>4042</v>
      </c>
      <c r="V559" s="150">
        <v>43770</v>
      </c>
      <c r="W559" s="15"/>
      <c r="X559" s="15"/>
    </row>
    <row r="560" spans="1:24" x14ac:dyDescent="0.35">
      <c r="A560" s="15" t="s">
        <v>3975</v>
      </c>
      <c r="B560" s="15"/>
      <c r="C560" s="15" t="s">
        <v>478</v>
      </c>
      <c r="D560" s="15" t="s">
        <v>4043</v>
      </c>
      <c r="E560" s="15" t="s">
        <v>4044</v>
      </c>
      <c r="F560" s="15" t="s">
        <v>4045</v>
      </c>
      <c r="G560" s="15">
        <v>35350</v>
      </c>
      <c r="H560" s="15" t="s">
        <v>1371</v>
      </c>
      <c r="I560" s="15" t="s">
        <v>4046</v>
      </c>
      <c r="J560" s="16" t="s">
        <v>4047</v>
      </c>
      <c r="K560" s="15" t="s">
        <v>4048</v>
      </c>
      <c r="L560" s="15" t="s">
        <v>4045</v>
      </c>
      <c r="M560" s="15" t="s">
        <v>1375</v>
      </c>
      <c r="N560" s="15" t="s">
        <v>4046</v>
      </c>
      <c r="O560" s="16" t="s">
        <v>4047</v>
      </c>
      <c r="P560" s="15" t="s">
        <v>4048</v>
      </c>
      <c r="Q560" s="15" t="s">
        <v>4045</v>
      </c>
      <c r="R560" s="15" t="s">
        <v>383</v>
      </c>
      <c r="S560" s="15" t="s">
        <v>1375</v>
      </c>
      <c r="T560" s="15" t="s">
        <v>4046</v>
      </c>
      <c r="U560" s="15"/>
      <c r="V560" s="150">
        <v>43770</v>
      </c>
      <c r="W560" s="15"/>
      <c r="X560" s="15"/>
    </row>
    <row r="561" spans="1:24" x14ac:dyDescent="0.35">
      <c r="A561" s="15" t="s">
        <v>3976</v>
      </c>
      <c r="B561" s="15" t="s">
        <v>2868</v>
      </c>
      <c r="C561" s="15" t="s">
        <v>11</v>
      </c>
      <c r="D561" s="15" t="s">
        <v>548</v>
      </c>
      <c r="E561" s="15" t="s">
        <v>934</v>
      </c>
      <c r="F561" s="15"/>
      <c r="G561" s="15"/>
      <c r="H561" s="15"/>
      <c r="I561" s="15" t="s">
        <v>937</v>
      </c>
      <c r="J561" s="16" t="s">
        <v>938</v>
      </c>
      <c r="K561" s="15" t="s">
        <v>4049</v>
      </c>
      <c r="L561" s="15"/>
      <c r="M561" s="15"/>
      <c r="N561" s="15"/>
      <c r="O561" s="15"/>
      <c r="P561" s="15" t="s">
        <v>544</v>
      </c>
      <c r="Q561" s="15" t="s">
        <v>4050</v>
      </c>
      <c r="R561" s="15" t="s">
        <v>1052</v>
      </c>
      <c r="S561" s="15" t="s">
        <v>4051</v>
      </c>
      <c r="T561" s="15"/>
      <c r="U561" s="15"/>
      <c r="V561" s="150">
        <v>43770</v>
      </c>
      <c r="W561" s="15"/>
      <c r="X561" s="15"/>
    </row>
    <row r="562" spans="1:24" x14ac:dyDescent="0.35">
      <c r="A562" s="15" t="s">
        <v>3977</v>
      </c>
      <c r="B562" s="15" t="s">
        <v>2868</v>
      </c>
      <c r="C562" s="15" t="s">
        <v>11</v>
      </c>
      <c r="D562" s="15" t="s">
        <v>548</v>
      </c>
      <c r="E562" s="15" t="s">
        <v>934</v>
      </c>
      <c r="F562" s="15"/>
      <c r="G562" s="15"/>
      <c r="H562" s="15"/>
      <c r="I562" s="15" t="s">
        <v>937</v>
      </c>
      <c r="J562" s="16" t="s">
        <v>938</v>
      </c>
      <c r="K562" s="15" t="s">
        <v>4052</v>
      </c>
      <c r="L562" s="15" t="s">
        <v>4053</v>
      </c>
      <c r="M562" s="15" t="s">
        <v>939</v>
      </c>
      <c r="N562" s="15"/>
      <c r="O562" s="15"/>
      <c r="P562" s="15" t="s">
        <v>4052</v>
      </c>
      <c r="Q562" s="15" t="s">
        <v>4053</v>
      </c>
      <c r="R562" s="15" t="s">
        <v>383</v>
      </c>
      <c r="S562" s="15" t="s">
        <v>939</v>
      </c>
      <c r="T562" s="15"/>
      <c r="U562" s="15" t="s">
        <v>4054</v>
      </c>
      <c r="V562" s="150">
        <v>43770</v>
      </c>
      <c r="W562" s="15"/>
      <c r="X562" s="15"/>
    </row>
    <row r="563" spans="1:24" x14ac:dyDescent="0.35">
      <c r="A563" s="15" t="s">
        <v>3978</v>
      </c>
      <c r="B563" s="15"/>
      <c r="C563" s="15" t="s">
        <v>281</v>
      </c>
      <c r="D563" s="15" t="s">
        <v>4055</v>
      </c>
      <c r="E563" s="15" t="s">
        <v>4056</v>
      </c>
      <c r="F563" s="15" t="s">
        <v>4057</v>
      </c>
      <c r="G563" s="15">
        <v>35000</v>
      </c>
      <c r="H563" s="15" t="s">
        <v>211</v>
      </c>
      <c r="I563" s="15" t="s">
        <v>4058</v>
      </c>
      <c r="J563" s="16" t="s">
        <v>4059</v>
      </c>
      <c r="K563" s="15" t="s">
        <v>4060</v>
      </c>
      <c r="L563" s="15" t="s">
        <v>4057</v>
      </c>
      <c r="M563" s="15" t="s">
        <v>273</v>
      </c>
      <c r="N563" s="15" t="s">
        <v>4058</v>
      </c>
      <c r="O563" s="16" t="s">
        <v>4059</v>
      </c>
      <c r="P563" s="15" t="s">
        <v>4060</v>
      </c>
      <c r="Q563" s="15" t="s">
        <v>4057</v>
      </c>
      <c r="R563" s="15" t="s">
        <v>4061</v>
      </c>
      <c r="S563" s="15" t="s">
        <v>273</v>
      </c>
      <c r="T563" s="15" t="s">
        <v>4058</v>
      </c>
      <c r="U563" s="15" t="s">
        <v>4062</v>
      </c>
      <c r="V563" s="150">
        <v>43800</v>
      </c>
      <c r="W563" s="15"/>
      <c r="X563" s="15"/>
    </row>
    <row r="564" spans="1:24" x14ac:dyDescent="0.35">
      <c r="A564" s="15" t="s">
        <v>3979</v>
      </c>
      <c r="B564" s="15"/>
      <c r="C564" s="15" t="s">
        <v>11</v>
      </c>
      <c r="D564" s="15" t="s">
        <v>885</v>
      </c>
      <c r="E564" s="15" t="s">
        <v>4064</v>
      </c>
      <c r="F564" s="15" t="s">
        <v>4065</v>
      </c>
      <c r="G564" s="15">
        <v>35410</v>
      </c>
      <c r="H564" s="15" t="s">
        <v>1452</v>
      </c>
      <c r="I564" s="15"/>
      <c r="J564" s="16" t="s">
        <v>4066</v>
      </c>
      <c r="K564" s="15" t="s">
        <v>4064</v>
      </c>
      <c r="L564" s="15" t="s">
        <v>4065</v>
      </c>
      <c r="M564" s="15" t="s">
        <v>1454</v>
      </c>
      <c r="N564" s="15"/>
      <c r="O564" s="16" t="s">
        <v>4066</v>
      </c>
      <c r="P564" s="15" t="s">
        <v>4064</v>
      </c>
      <c r="Q564" s="15" t="s">
        <v>4065</v>
      </c>
      <c r="R564" s="15" t="s">
        <v>383</v>
      </c>
      <c r="S564" s="15" t="s">
        <v>1454</v>
      </c>
      <c r="T564" s="15"/>
      <c r="U564" s="15" t="s">
        <v>4067</v>
      </c>
      <c r="V564" s="150">
        <v>43800</v>
      </c>
      <c r="W564" s="15"/>
      <c r="X564" s="15"/>
    </row>
    <row r="565" spans="1:24" x14ac:dyDescent="0.35">
      <c r="A565" s="15" t="s">
        <v>3980</v>
      </c>
      <c r="B565" s="15" t="s">
        <v>209</v>
      </c>
      <c r="C565" s="15" t="s">
        <v>11</v>
      </c>
      <c r="D565" s="15" t="s">
        <v>447</v>
      </c>
      <c r="E565" s="15" t="s">
        <v>446</v>
      </c>
      <c r="F565" s="15" t="s">
        <v>210</v>
      </c>
      <c r="G565" s="15">
        <v>35000</v>
      </c>
      <c r="H565" s="15" t="s">
        <v>211</v>
      </c>
      <c r="I565" s="15" t="s">
        <v>448</v>
      </c>
      <c r="J565" s="16" t="s">
        <v>449</v>
      </c>
      <c r="K565" s="15" t="s">
        <v>4069</v>
      </c>
      <c r="L565" s="15" t="s">
        <v>4070</v>
      </c>
      <c r="M565" s="15" t="s">
        <v>273</v>
      </c>
      <c r="N565" s="15"/>
      <c r="O565" s="15"/>
      <c r="P565" s="15" t="s">
        <v>4071</v>
      </c>
      <c r="Q565" s="15" t="s">
        <v>4072</v>
      </c>
      <c r="R565" s="15" t="s">
        <v>4074</v>
      </c>
      <c r="S565" s="15" t="s">
        <v>273</v>
      </c>
      <c r="T565" s="15" t="s">
        <v>4073</v>
      </c>
      <c r="U565" s="15" t="s">
        <v>4067</v>
      </c>
      <c r="V565" s="150">
        <v>43800</v>
      </c>
      <c r="W565" s="15"/>
      <c r="X565" s="15"/>
    </row>
    <row r="566" spans="1:24" x14ac:dyDescent="0.35">
      <c r="A566" s="15" t="s">
        <v>3981</v>
      </c>
      <c r="B566" s="15" t="s">
        <v>2868</v>
      </c>
      <c r="C566" s="15" t="s">
        <v>11</v>
      </c>
      <c r="D566" s="15" t="s">
        <v>548</v>
      </c>
      <c r="E566" s="15" t="s">
        <v>934</v>
      </c>
      <c r="F566" s="15"/>
      <c r="G566" s="15"/>
      <c r="H566" s="15"/>
      <c r="I566" s="15" t="s">
        <v>937</v>
      </c>
      <c r="J566" s="16" t="s">
        <v>938</v>
      </c>
      <c r="K566" s="15" t="s">
        <v>4075</v>
      </c>
      <c r="L566" s="15" t="s">
        <v>4076</v>
      </c>
      <c r="M566" s="15" t="s">
        <v>2354</v>
      </c>
      <c r="N566" s="15" t="s">
        <v>4077</v>
      </c>
      <c r="O566" s="15"/>
      <c r="P566" s="15" t="s">
        <v>4075</v>
      </c>
      <c r="Q566" s="15" t="s">
        <v>4076</v>
      </c>
      <c r="R566" s="15" t="s">
        <v>383</v>
      </c>
      <c r="S566" s="15" t="s">
        <v>2354</v>
      </c>
      <c r="T566" s="15" t="s">
        <v>4077</v>
      </c>
      <c r="U566" s="15" t="s">
        <v>4067</v>
      </c>
      <c r="V566" s="150">
        <v>43800</v>
      </c>
      <c r="W566" s="15"/>
      <c r="X566" s="15"/>
    </row>
    <row r="567" spans="1:24" x14ac:dyDescent="0.35">
      <c r="A567" s="15" t="s">
        <v>3982</v>
      </c>
      <c r="B567" s="15"/>
      <c r="C567" s="15" t="s">
        <v>478</v>
      </c>
      <c r="D567" s="15"/>
      <c r="E567" s="15" t="s">
        <v>4078</v>
      </c>
      <c r="F567" s="15" t="s">
        <v>4010</v>
      </c>
      <c r="G567" s="15">
        <v>35520</v>
      </c>
      <c r="H567" s="15" t="s">
        <v>1440</v>
      </c>
      <c r="I567" s="15" t="s">
        <v>4011</v>
      </c>
      <c r="J567" s="16" t="s">
        <v>4012</v>
      </c>
      <c r="K567" s="15" t="s">
        <v>4078</v>
      </c>
      <c r="L567" s="15" t="s">
        <v>4010</v>
      </c>
      <c r="M567" s="15" t="s">
        <v>582</v>
      </c>
      <c r="N567" s="15" t="s">
        <v>4011</v>
      </c>
      <c r="O567" s="16" t="s">
        <v>4012</v>
      </c>
      <c r="P567" s="15" t="s">
        <v>1042</v>
      </c>
      <c r="Q567" s="15" t="s">
        <v>4079</v>
      </c>
      <c r="R567" s="15" t="s">
        <v>1764</v>
      </c>
      <c r="S567" s="15" t="s">
        <v>582</v>
      </c>
      <c r="T567" s="15" t="s">
        <v>4011</v>
      </c>
      <c r="U567" s="15" t="s">
        <v>4080</v>
      </c>
      <c r="V567" s="150">
        <v>43800</v>
      </c>
      <c r="W567" s="15"/>
      <c r="X567" s="15"/>
    </row>
    <row r="568" spans="1:24" x14ac:dyDescent="0.35">
      <c r="A568" s="15" t="s">
        <v>3983</v>
      </c>
      <c r="B568" s="15"/>
      <c r="C568" s="15" t="s">
        <v>478</v>
      </c>
      <c r="D568" s="15"/>
      <c r="E568" s="15" t="s">
        <v>4081</v>
      </c>
      <c r="F568" s="15" t="s">
        <v>4082</v>
      </c>
      <c r="G568" s="15">
        <v>22000</v>
      </c>
      <c r="H568" s="15" t="s">
        <v>4083</v>
      </c>
      <c r="I568" s="15" t="s">
        <v>4084</v>
      </c>
      <c r="J568" s="16" t="s">
        <v>4085</v>
      </c>
      <c r="K568" s="15" t="s">
        <v>4086</v>
      </c>
      <c r="L568" s="15" t="s">
        <v>4082</v>
      </c>
      <c r="M568" s="15" t="s">
        <v>4087</v>
      </c>
      <c r="N568" s="15" t="s">
        <v>4084</v>
      </c>
      <c r="O568" s="16" t="s">
        <v>4085</v>
      </c>
      <c r="P568" s="15" t="s">
        <v>4088</v>
      </c>
      <c r="Q568" s="15" t="s">
        <v>4089</v>
      </c>
      <c r="R568" s="15" t="s">
        <v>383</v>
      </c>
      <c r="S568" s="15" t="s">
        <v>273</v>
      </c>
      <c r="T568" s="15"/>
      <c r="U568" s="15" t="s">
        <v>4090</v>
      </c>
      <c r="V568" s="150">
        <v>43800</v>
      </c>
      <c r="W568" s="15"/>
      <c r="X568" s="15"/>
    </row>
    <row r="569" spans="1:24" x14ac:dyDescent="0.35">
      <c r="A569" s="15" t="s">
        <v>3984</v>
      </c>
      <c r="B569" s="15"/>
      <c r="C569" s="15" t="s">
        <v>478</v>
      </c>
      <c r="D569" s="15" t="s">
        <v>4096</v>
      </c>
      <c r="E569" s="15" t="s">
        <v>4091</v>
      </c>
      <c r="F569" s="15" t="s">
        <v>4092</v>
      </c>
      <c r="G569" s="15">
        <v>35360</v>
      </c>
      <c r="H569" s="15" t="s">
        <v>4093</v>
      </c>
      <c r="I569" s="15" t="s">
        <v>4094</v>
      </c>
      <c r="J569" s="16" t="s">
        <v>4095</v>
      </c>
      <c r="K569" s="15" t="s">
        <v>4097</v>
      </c>
      <c r="L569" s="15" t="s">
        <v>4092</v>
      </c>
      <c r="M569" s="15" t="s">
        <v>4098</v>
      </c>
      <c r="N569" s="15" t="s">
        <v>4094</v>
      </c>
      <c r="O569" s="16" t="s">
        <v>4095</v>
      </c>
      <c r="P569" s="15" t="s">
        <v>4097</v>
      </c>
      <c r="Q569" s="15" t="s">
        <v>4092</v>
      </c>
      <c r="R569" s="15" t="s">
        <v>383</v>
      </c>
      <c r="S569" s="15" t="s">
        <v>4098</v>
      </c>
      <c r="T569" s="15" t="s">
        <v>4094</v>
      </c>
      <c r="U569" s="15" t="s">
        <v>4099</v>
      </c>
      <c r="V569" s="150">
        <v>43800</v>
      </c>
      <c r="W569" s="15"/>
      <c r="X569" s="15"/>
    </row>
    <row r="570" spans="1:24" x14ac:dyDescent="0.35">
      <c r="A570" s="15" t="s">
        <v>3985</v>
      </c>
      <c r="B570" s="15"/>
      <c r="C570" s="15" t="s">
        <v>12</v>
      </c>
      <c r="D570" s="15"/>
      <c r="E570" s="15" t="s">
        <v>4102</v>
      </c>
      <c r="F570" s="15" t="s">
        <v>4100</v>
      </c>
      <c r="G570" s="15">
        <v>35190</v>
      </c>
      <c r="H570" s="15" t="s">
        <v>233</v>
      </c>
      <c r="I570" s="15" t="s">
        <v>4101</v>
      </c>
      <c r="J570" s="16" t="s">
        <v>4103</v>
      </c>
      <c r="K570" s="15" t="s">
        <v>4104</v>
      </c>
      <c r="L570" s="15" t="s">
        <v>4100</v>
      </c>
      <c r="M570" s="15" t="s">
        <v>312</v>
      </c>
      <c r="N570" s="15" t="s">
        <v>4101</v>
      </c>
      <c r="O570" s="16" t="s">
        <v>4103</v>
      </c>
      <c r="P570" s="15" t="s">
        <v>4104</v>
      </c>
      <c r="Q570" s="15" t="s">
        <v>4100</v>
      </c>
      <c r="R570" s="15" t="s">
        <v>383</v>
      </c>
      <c r="S570" s="15" t="s">
        <v>312</v>
      </c>
      <c r="T570" s="15" t="s">
        <v>4101</v>
      </c>
      <c r="U570" s="15" t="s">
        <v>4105</v>
      </c>
      <c r="V570" s="150">
        <v>43800</v>
      </c>
      <c r="W570" s="15"/>
      <c r="X570" s="15"/>
    </row>
    <row r="571" spans="1:24" x14ac:dyDescent="0.35">
      <c r="A571" s="15" t="s">
        <v>3986</v>
      </c>
      <c r="B571" s="15"/>
      <c r="C571" s="15" t="s">
        <v>478</v>
      </c>
      <c r="D571" s="15" t="s">
        <v>4106</v>
      </c>
      <c r="E571" s="15" t="s">
        <v>4107</v>
      </c>
      <c r="F571" s="15" t="s">
        <v>4112</v>
      </c>
      <c r="G571" s="15">
        <v>35150</v>
      </c>
      <c r="H571" s="15" t="s">
        <v>4108</v>
      </c>
      <c r="I571" s="15" t="s">
        <v>4113</v>
      </c>
      <c r="J571" s="16" t="s">
        <v>4109</v>
      </c>
      <c r="K571" s="15" t="s">
        <v>4110</v>
      </c>
      <c r="L571" s="15" t="s">
        <v>4112</v>
      </c>
      <c r="M571" s="15" t="s">
        <v>4111</v>
      </c>
      <c r="N571" s="15" t="s">
        <v>4113</v>
      </c>
      <c r="O571" s="16" t="s">
        <v>4109</v>
      </c>
      <c r="P571" s="15" t="s">
        <v>4110</v>
      </c>
      <c r="Q571" s="15" t="s">
        <v>4112</v>
      </c>
      <c r="R571" s="15" t="s">
        <v>383</v>
      </c>
      <c r="S571" s="15" t="s">
        <v>4111</v>
      </c>
      <c r="T571" s="15" t="s">
        <v>4113</v>
      </c>
      <c r="U571" s="15" t="s">
        <v>4105</v>
      </c>
      <c r="V571" s="150">
        <v>43800</v>
      </c>
      <c r="W571" s="15"/>
      <c r="X571" s="15"/>
    </row>
    <row r="572" spans="1:24" x14ac:dyDescent="0.35">
      <c r="A572" s="15" t="s">
        <v>3987</v>
      </c>
      <c r="B572" s="15"/>
      <c r="C572" s="15" t="s">
        <v>12</v>
      </c>
      <c r="D572" s="15" t="s">
        <v>4114</v>
      </c>
      <c r="E572" s="15" t="s">
        <v>4115</v>
      </c>
      <c r="F572" s="15" t="s">
        <v>4116</v>
      </c>
      <c r="G572" s="15">
        <v>35720</v>
      </c>
      <c r="H572" s="15" t="s">
        <v>767</v>
      </c>
      <c r="I572" s="15" t="s">
        <v>4117</v>
      </c>
      <c r="J572" s="16" t="s">
        <v>4118</v>
      </c>
      <c r="K572" s="15" t="s">
        <v>4119</v>
      </c>
      <c r="L572" s="15" t="s">
        <v>4116</v>
      </c>
      <c r="M572" s="15" t="s">
        <v>771</v>
      </c>
      <c r="N572" s="15" t="s">
        <v>4117</v>
      </c>
      <c r="O572" s="16" t="s">
        <v>4118</v>
      </c>
      <c r="P572" s="15" t="s">
        <v>4119</v>
      </c>
      <c r="Q572" s="15" t="s">
        <v>4116</v>
      </c>
      <c r="R572" s="15" t="s">
        <v>383</v>
      </c>
      <c r="S572" s="15" t="s">
        <v>771</v>
      </c>
      <c r="T572" s="15" t="s">
        <v>4117</v>
      </c>
      <c r="U572" s="15" t="s">
        <v>4105</v>
      </c>
      <c r="V572" s="150">
        <v>43800</v>
      </c>
      <c r="W572" s="15"/>
      <c r="X572" s="15"/>
    </row>
    <row r="573" spans="1:24" x14ac:dyDescent="0.35">
      <c r="A573" s="15" t="s">
        <v>3988</v>
      </c>
      <c r="B573" s="15"/>
      <c r="C573" s="15" t="s">
        <v>12</v>
      </c>
      <c r="D573" s="15" t="s">
        <v>1231</v>
      </c>
      <c r="E573" s="15" t="s">
        <v>4120</v>
      </c>
      <c r="F573" s="15" t="s">
        <v>4121</v>
      </c>
      <c r="G573" s="15">
        <v>35000</v>
      </c>
      <c r="H573" s="15" t="s">
        <v>211</v>
      </c>
      <c r="I573" s="15" t="s">
        <v>4122</v>
      </c>
      <c r="J573" s="16" t="s">
        <v>4123</v>
      </c>
      <c r="K573" s="15" t="s">
        <v>4124</v>
      </c>
      <c r="L573" s="15" t="s">
        <v>4121</v>
      </c>
      <c r="M573" s="15" t="s">
        <v>273</v>
      </c>
      <c r="N573" s="15" t="s">
        <v>4122</v>
      </c>
      <c r="O573" s="16" t="s">
        <v>4123</v>
      </c>
      <c r="P573" s="15" t="s">
        <v>4124</v>
      </c>
      <c r="Q573" s="15" t="s">
        <v>4121</v>
      </c>
      <c r="R573" s="15" t="s">
        <v>2312</v>
      </c>
      <c r="S573" s="15" t="s">
        <v>273</v>
      </c>
      <c r="T573" s="15" t="s">
        <v>4122</v>
      </c>
      <c r="U573" s="15" t="s">
        <v>4125</v>
      </c>
      <c r="V573" s="150">
        <v>43800</v>
      </c>
      <c r="W573" s="15"/>
      <c r="X573" s="15"/>
    </row>
    <row r="574" spans="1:24" x14ac:dyDescent="0.35">
      <c r="A574" s="15" t="s">
        <v>3989</v>
      </c>
      <c r="B574" s="15"/>
      <c r="C574" s="15" t="s">
        <v>478</v>
      </c>
      <c r="D574" s="15" t="s">
        <v>2339</v>
      </c>
      <c r="E574" s="15" t="s">
        <v>4126</v>
      </c>
      <c r="F574" s="15" t="s">
        <v>4127</v>
      </c>
      <c r="G574" s="15">
        <v>35000</v>
      </c>
      <c r="H574" s="15" t="s">
        <v>211</v>
      </c>
      <c r="I574" s="15" t="s">
        <v>4128</v>
      </c>
      <c r="J574" s="16" t="s">
        <v>4129</v>
      </c>
      <c r="K574" s="15" t="s">
        <v>4130</v>
      </c>
      <c r="L574" s="15" t="s">
        <v>4127</v>
      </c>
      <c r="M574" s="15" t="s">
        <v>273</v>
      </c>
      <c r="N574" s="15" t="s">
        <v>4128</v>
      </c>
      <c r="O574" s="16" t="s">
        <v>4129</v>
      </c>
      <c r="P574" s="15" t="s">
        <v>4130</v>
      </c>
      <c r="Q574" s="15" t="s">
        <v>4127</v>
      </c>
      <c r="R574" s="15" t="s">
        <v>1117</v>
      </c>
      <c r="S574" s="15" t="s">
        <v>273</v>
      </c>
      <c r="T574" s="15" t="s">
        <v>4128</v>
      </c>
      <c r="U574" s="15" t="s">
        <v>4131</v>
      </c>
      <c r="V574" s="150">
        <v>43800</v>
      </c>
      <c r="W574" s="15"/>
      <c r="X574" s="15"/>
    </row>
    <row r="575" spans="1:24" x14ac:dyDescent="0.35">
      <c r="A575" s="15" t="s">
        <v>3990</v>
      </c>
      <c r="B575" s="15" t="s">
        <v>1161</v>
      </c>
      <c r="C575" s="15" t="s">
        <v>11</v>
      </c>
      <c r="D575" s="15" t="s">
        <v>3837</v>
      </c>
      <c r="E575" s="15" t="s">
        <v>4132</v>
      </c>
      <c r="F575" s="15" t="s">
        <v>1164</v>
      </c>
      <c r="G575" s="15">
        <v>35190</v>
      </c>
      <c r="H575" s="15" t="s">
        <v>1023</v>
      </c>
      <c r="I575" s="15" t="s">
        <v>4133</v>
      </c>
      <c r="J575" s="16" t="s">
        <v>4134</v>
      </c>
      <c r="K575" s="15" t="s">
        <v>1161</v>
      </c>
      <c r="L575" s="15" t="s">
        <v>1164</v>
      </c>
      <c r="M575" s="15" t="s">
        <v>409</v>
      </c>
      <c r="N575" s="15" t="s">
        <v>4133</v>
      </c>
      <c r="O575" s="16" t="s">
        <v>4134</v>
      </c>
      <c r="P575" s="15" t="s">
        <v>1161</v>
      </c>
      <c r="Q575" s="15" t="s">
        <v>1164</v>
      </c>
      <c r="R575" s="15" t="s">
        <v>413</v>
      </c>
      <c r="S575" s="15" t="s">
        <v>409</v>
      </c>
      <c r="T575" s="15" t="s">
        <v>4133</v>
      </c>
      <c r="U575" s="15" t="s">
        <v>4142</v>
      </c>
      <c r="V575" s="150">
        <v>43800</v>
      </c>
      <c r="W575" s="15"/>
      <c r="X575" s="15"/>
    </row>
    <row r="576" spans="1:24" x14ac:dyDescent="0.35">
      <c r="A576" s="15" t="s">
        <v>3991</v>
      </c>
      <c r="B576" s="15"/>
      <c r="C576" s="15" t="s">
        <v>12</v>
      </c>
      <c r="D576" s="15" t="s">
        <v>1120</v>
      </c>
      <c r="E576" s="15" t="s">
        <v>4136</v>
      </c>
      <c r="F576" s="15" t="s">
        <v>4137</v>
      </c>
      <c r="G576" s="15">
        <v>35540</v>
      </c>
      <c r="H576" s="15" t="s">
        <v>3664</v>
      </c>
      <c r="I576" s="15" t="s">
        <v>4138</v>
      </c>
      <c r="J576" s="16" t="s">
        <v>4139</v>
      </c>
      <c r="K576" s="15" t="s">
        <v>4140</v>
      </c>
      <c r="L576" s="15" t="s">
        <v>4137</v>
      </c>
      <c r="M576" s="15" t="s">
        <v>1647</v>
      </c>
      <c r="N576" s="15" t="s">
        <v>4138</v>
      </c>
      <c r="O576" s="16" t="s">
        <v>4139</v>
      </c>
      <c r="P576" s="15" t="s">
        <v>4140</v>
      </c>
      <c r="Q576" s="15" t="s">
        <v>4137</v>
      </c>
      <c r="R576" s="15" t="s">
        <v>383</v>
      </c>
      <c r="S576" s="15" t="s">
        <v>1647</v>
      </c>
      <c r="T576" s="15" t="s">
        <v>4138</v>
      </c>
      <c r="U576" s="15" t="s">
        <v>4141</v>
      </c>
      <c r="V576" s="150">
        <v>43800</v>
      </c>
      <c r="W576" s="15"/>
      <c r="X576" s="15"/>
    </row>
    <row r="577" spans="1:24" x14ac:dyDescent="0.35">
      <c r="A577" s="15" t="s">
        <v>3992</v>
      </c>
      <c r="B577" s="15"/>
      <c r="C577" s="15" t="s">
        <v>11</v>
      </c>
      <c r="D577" s="15"/>
      <c r="E577" s="15" t="s">
        <v>4027</v>
      </c>
      <c r="F577" s="15"/>
      <c r="G577" s="15"/>
      <c r="H577" s="15"/>
      <c r="I577" s="15"/>
      <c r="J577" s="16" t="s">
        <v>4144</v>
      </c>
      <c r="K577" s="15"/>
      <c r="L577" s="15"/>
      <c r="M577" s="15"/>
      <c r="N577" s="15"/>
      <c r="O577" s="16" t="s">
        <v>4144</v>
      </c>
      <c r="P577" s="15" t="s">
        <v>544</v>
      </c>
      <c r="Q577" s="15" t="s">
        <v>4143</v>
      </c>
      <c r="R577" s="15"/>
      <c r="S577" s="15" t="s">
        <v>931</v>
      </c>
      <c r="T577" s="15"/>
      <c r="U577" s="15" t="s">
        <v>4145</v>
      </c>
      <c r="V577" s="150">
        <v>43800</v>
      </c>
      <c r="W577" s="15"/>
      <c r="X577" s="15"/>
    </row>
    <row r="578" spans="1:24" x14ac:dyDescent="0.35">
      <c r="A578" s="15" t="s">
        <v>3993</v>
      </c>
      <c r="B578" s="15"/>
      <c r="C578" s="15" t="s">
        <v>11</v>
      </c>
      <c r="D578" s="15"/>
      <c r="E578" s="15" t="s">
        <v>4149</v>
      </c>
      <c r="F578" s="149" t="s">
        <v>4146</v>
      </c>
      <c r="G578" s="15">
        <v>35000</v>
      </c>
      <c r="H578" s="15" t="s">
        <v>211</v>
      </c>
      <c r="I578" s="15" t="s">
        <v>4148</v>
      </c>
      <c r="J578" s="16" t="s">
        <v>4147</v>
      </c>
      <c r="K578" s="15" t="s">
        <v>4150</v>
      </c>
      <c r="L578" s="149" t="s">
        <v>4146</v>
      </c>
      <c r="M578" s="15" t="s">
        <v>273</v>
      </c>
      <c r="N578" s="15" t="s">
        <v>4148</v>
      </c>
      <c r="O578" s="16" t="s">
        <v>4147</v>
      </c>
      <c r="P578" s="15" t="s">
        <v>4150</v>
      </c>
      <c r="Q578" s="149" t="s">
        <v>4146</v>
      </c>
      <c r="R578" s="15" t="s">
        <v>383</v>
      </c>
      <c r="S578" s="15" t="s">
        <v>273</v>
      </c>
      <c r="T578" s="15" t="s">
        <v>4148</v>
      </c>
      <c r="U578" s="15" t="s">
        <v>4151</v>
      </c>
      <c r="V578" s="150">
        <v>43831</v>
      </c>
      <c r="W578" s="15"/>
      <c r="X578" s="15"/>
    </row>
    <row r="579" spans="1:24" x14ac:dyDescent="0.35">
      <c r="A579" s="15" t="s">
        <v>3994</v>
      </c>
      <c r="B579" s="15" t="s">
        <v>4220</v>
      </c>
      <c r="C579" s="15" t="s">
        <v>11</v>
      </c>
      <c r="D579" s="15"/>
      <c r="E579" s="15" t="s">
        <v>4221</v>
      </c>
      <c r="F579" s="15" t="s">
        <v>4222</v>
      </c>
      <c r="G579" s="15">
        <v>35190</v>
      </c>
      <c r="H579" s="15" t="s">
        <v>233</v>
      </c>
      <c r="I579" s="15" t="s">
        <v>4223</v>
      </c>
      <c r="J579" s="16" t="s">
        <v>4224</v>
      </c>
      <c r="K579" s="15" t="s">
        <v>4220</v>
      </c>
      <c r="L579" s="15" t="s">
        <v>4222</v>
      </c>
      <c r="M579" s="15" t="s">
        <v>312</v>
      </c>
      <c r="N579" s="15" t="s">
        <v>4223</v>
      </c>
      <c r="O579" s="16" t="s">
        <v>4224</v>
      </c>
      <c r="P579" s="15" t="s">
        <v>4220</v>
      </c>
      <c r="Q579" s="15" t="s">
        <v>4222</v>
      </c>
      <c r="R579" s="15" t="s">
        <v>4225</v>
      </c>
      <c r="S579" s="15" t="s">
        <v>312</v>
      </c>
      <c r="T579" s="15" t="s">
        <v>4223</v>
      </c>
      <c r="U579" s="15" t="s">
        <v>4226</v>
      </c>
      <c r="V579" s="150">
        <v>43831</v>
      </c>
      <c r="W579" s="15"/>
      <c r="X579" s="15"/>
    </row>
    <row r="580" spans="1:24" x14ac:dyDescent="0.35">
      <c r="A580" s="15" t="s">
        <v>3995</v>
      </c>
      <c r="B580" s="15"/>
      <c r="C580" s="15" t="s">
        <v>478</v>
      </c>
      <c r="D580" s="15"/>
      <c r="E580" s="15" t="s">
        <v>4227</v>
      </c>
      <c r="F580" s="15" t="s">
        <v>4228</v>
      </c>
      <c r="G580" s="15">
        <v>35190</v>
      </c>
      <c r="H580" s="15" t="s">
        <v>1023</v>
      </c>
      <c r="I580" s="15" t="s">
        <v>4229</v>
      </c>
      <c r="J580" s="15"/>
      <c r="K580" s="15" t="s">
        <v>4230</v>
      </c>
      <c r="L580" s="15" t="s">
        <v>4228</v>
      </c>
      <c r="M580" s="15" t="s">
        <v>409</v>
      </c>
      <c r="N580" s="15" t="s">
        <v>4229</v>
      </c>
      <c r="O580" s="15"/>
      <c r="P580" s="15" t="s">
        <v>4230</v>
      </c>
      <c r="Q580" s="15" t="s">
        <v>4231</v>
      </c>
      <c r="R580" s="15" t="s">
        <v>383</v>
      </c>
      <c r="S580" s="15" t="s">
        <v>409</v>
      </c>
      <c r="T580" s="15" t="s">
        <v>4229</v>
      </c>
      <c r="U580" s="15" t="s">
        <v>4226</v>
      </c>
      <c r="V580" s="150">
        <v>43831</v>
      </c>
      <c r="W580" s="15"/>
      <c r="X580" s="15"/>
    </row>
    <row r="581" spans="1:24" x14ac:dyDescent="0.35">
      <c r="A581" s="15" t="s">
        <v>3996</v>
      </c>
      <c r="B581" s="15" t="s">
        <v>1064</v>
      </c>
      <c r="C581" s="15" t="s">
        <v>649</v>
      </c>
      <c r="D581" s="15" t="s">
        <v>553</v>
      </c>
      <c r="E581" s="15" t="s">
        <v>737</v>
      </c>
      <c r="F581" s="15" t="s">
        <v>738</v>
      </c>
      <c r="G581" s="15">
        <v>35310</v>
      </c>
      <c r="H581" s="15" t="s">
        <v>739</v>
      </c>
      <c r="I581" s="15" t="s">
        <v>1075</v>
      </c>
      <c r="J581" s="16" t="s">
        <v>741</v>
      </c>
      <c r="K581" s="15" t="s">
        <v>3242</v>
      </c>
      <c r="L581" s="15" t="s">
        <v>4232</v>
      </c>
      <c r="M581" s="15" t="s">
        <v>1943</v>
      </c>
      <c r="N581" s="15" t="s">
        <v>4233</v>
      </c>
      <c r="O581" s="15"/>
      <c r="P581" s="15" t="s">
        <v>4234</v>
      </c>
      <c r="Q581" s="15" t="s">
        <v>3244</v>
      </c>
      <c r="R581" s="15" t="s">
        <v>3245</v>
      </c>
      <c r="S581" s="15" t="s">
        <v>1069</v>
      </c>
      <c r="T581" s="15" t="s">
        <v>4235</v>
      </c>
      <c r="U581" s="15" t="s">
        <v>4245</v>
      </c>
      <c r="V581" s="150">
        <v>43831</v>
      </c>
      <c r="W581" s="15"/>
      <c r="X581" s="15"/>
    </row>
    <row r="582" spans="1:24" x14ac:dyDescent="0.35">
      <c r="A582" s="15" t="s">
        <v>3997</v>
      </c>
      <c r="B582" s="15"/>
      <c r="C582" s="15" t="s">
        <v>12</v>
      </c>
      <c r="D582" s="15" t="s">
        <v>4238</v>
      </c>
      <c r="E582" s="15" t="s">
        <v>1410</v>
      </c>
      <c r="F582" s="15" t="s">
        <v>4239</v>
      </c>
      <c r="G582" s="15">
        <v>35111</v>
      </c>
      <c r="H582" s="15" t="s">
        <v>4240</v>
      </c>
      <c r="I582" s="15" t="s">
        <v>4241</v>
      </c>
      <c r="J582" s="16" t="s">
        <v>4242</v>
      </c>
      <c r="K582" s="15" t="s">
        <v>4243</v>
      </c>
      <c r="L582" s="15" t="s">
        <v>4239</v>
      </c>
      <c r="M582" s="15" t="s">
        <v>4244</v>
      </c>
      <c r="N582" s="15" t="s">
        <v>4241</v>
      </c>
      <c r="O582" s="16" t="s">
        <v>4242</v>
      </c>
      <c r="P582" s="15" t="s">
        <v>4243</v>
      </c>
      <c r="Q582" s="15" t="s">
        <v>4239</v>
      </c>
      <c r="R582" s="15" t="s">
        <v>383</v>
      </c>
      <c r="S582" s="15" t="s">
        <v>4244</v>
      </c>
      <c r="T582" s="15" t="s">
        <v>4241</v>
      </c>
      <c r="U582" s="15" t="s">
        <v>4245</v>
      </c>
      <c r="V582" s="150">
        <v>43831</v>
      </c>
      <c r="W582" s="15"/>
      <c r="X582" s="15"/>
    </row>
    <row r="583" spans="1:24" x14ac:dyDescent="0.35">
      <c r="A583" s="15" t="s">
        <v>3998</v>
      </c>
      <c r="B583" s="15" t="s">
        <v>209</v>
      </c>
      <c r="C583" s="15" t="s">
        <v>11</v>
      </c>
      <c r="D583" s="15" t="s">
        <v>447</v>
      </c>
      <c r="E583" s="15" t="s">
        <v>446</v>
      </c>
      <c r="F583" s="15" t="s">
        <v>210</v>
      </c>
      <c r="G583" s="15">
        <v>35000</v>
      </c>
      <c r="H583" s="15" t="s">
        <v>211</v>
      </c>
      <c r="I583" s="15" t="s">
        <v>448</v>
      </c>
      <c r="J583" s="16" t="s">
        <v>449</v>
      </c>
      <c r="K583" s="15" t="s">
        <v>4246</v>
      </c>
      <c r="L583" s="15" t="s">
        <v>4247</v>
      </c>
      <c r="M583" s="15" t="s">
        <v>1919</v>
      </c>
      <c r="N583" s="15"/>
      <c r="O583" s="15"/>
      <c r="P583" s="15" t="s">
        <v>1920</v>
      </c>
      <c r="Q583" s="15" t="s">
        <v>1921</v>
      </c>
      <c r="R583" s="15" t="s">
        <v>4248</v>
      </c>
      <c r="S583" s="15" t="s">
        <v>273</v>
      </c>
      <c r="T583" s="15"/>
      <c r="U583" s="15" t="s">
        <v>4249</v>
      </c>
      <c r="V583" s="150">
        <v>43831</v>
      </c>
      <c r="W583" s="15"/>
      <c r="X583" s="15"/>
    </row>
    <row r="584" spans="1:24" x14ac:dyDescent="0.35">
      <c r="A584" s="15" t="s">
        <v>3999</v>
      </c>
      <c r="B584" s="15"/>
      <c r="C584" s="15" t="s">
        <v>649</v>
      </c>
      <c r="D584" s="15"/>
      <c r="E584" s="15" t="s">
        <v>4250</v>
      </c>
      <c r="F584" s="15" t="s">
        <v>4251</v>
      </c>
      <c r="G584" s="15">
        <v>35000</v>
      </c>
      <c r="H584" s="15" t="s">
        <v>211</v>
      </c>
      <c r="I584" s="15" t="s">
        <v>4252</v>
      </c>
      <c r="J584" s="16" t="s">
        <v>4253</v>
      </c>
      <c r="K584" s="15" t="s">
        <v>4254</v>
      </c>
      <c r="L584" s="15" t="s">
        <v>4251</v>
      </c>
      <c r="M584" s="15" t="s">
        <v>273</v>
      </c>
      <c r="N584" s="15" t="s">
        <v>4252</v>
      </c>
      <c r="O584" s="16" t="s">
        <v>4253</v>
      </c>
      <c r="P584" s="15" t="s">
        <v>4254</v>
      </c>
      <c r="Q584" s="15" t="s">
        <v>4251</v>
      </c>
      <c r="R584" s="15" t="s">
        <v>383</v>
      </c>
      <c r="S584" s="15" t="s">
        <v>273</v>
      </c>
      <c r="T584" s="15" t="s">
        <v>4252</v>
      </c>
      <c r="U584" s="15" t="s">
        <v>4249</v>
      </c>
      <c r="V584" s="150">
        <v>43831</v>
      </c>
      <c r="W584" s="15"/>
      <c r="X584" s="15"/>
    </row>
    <row r="585" spans="1:24" x14ac:dyDescent="0.35">
      <c r="A585" s="15" t="s">
        <v>4000</v>
      </c>
      <c r="B585" s="15"/>
      <c r="C585" s="15" t="s">
        <v>11</v>
      </c>
      <c r="D585" s="15"/>
      <c r="E585" s="15" t="s">
        <v>4255</v>
      </c>
      <c r="F585" s="15" t="s">
        <v>4256</v>
      </c>
      <c r="G585" s="15">
        <v>35000</v>
      </c>
      <c r="H585" s="15" t="s">
        <v>211</v>
      </c>
      <c r="I585" s="15" t="s">
        <v>4257</v>
      </c>
      <c r="J585" s="16" t="s">
        <v>4259</v>
      </c>
      <c r="K585" s="15" t="s">
        <v>4258</v>
      </c>
      <c r="L585" s="15" t="s">
        <v>4256</v>
      </c>
      <c r="M585" s="15" t="s">
        <v>273</v>
      </c>
      <c r="N585" s="15" t="s">
        <v>4257</v>
      </c>
      <c r="O585" s="16" t="s">
        <v>4259</v>
      </c>
      <c r="P585" s="15" t="s">
        <v>4258</v>
      </c>
      <c r="Q585" s="15" t="s">
        <v>4256</v>
      </c>
      <c r="R585" s="15" t="s">
        <v>383</v>
      </c>
      <c r="S585" s="15" t="s">
        <v>273</v>
      </c>
      <c r="T585" s="15" t="s">
        <v>4257</v>
      </c>
      <c r="U585" s="15" t="s">
        <v>4260</v>
      </c>
      <c r="V585" s="150">
        <v>43831</v>
      </c>
      <c r="W585" s="15"/>
      <c r="X585" s="15"/>
    </row>
    <row r="586" spans="1:24" x14ac:dyDescent="0.35">
      <c r="A586" s="15" t="s">
        <v>4001</v>
      </c>
      <c r="B586" s="15"/>
      <c r="C586" s="15" t="s">
        <v>478</v>
      </c>
      <c r="D586" s="15"/>
      <c r="E586" s="15" t="s">
        <v>4261</v>
      </c>
      <c r="F586" s="15" t="s">
        <v>3108</v>
      </c>
      <c r="G586" s="15">
        <v>35760</v>
      </c>
      <c r="H586" s="15" t="s">
        <v>219</v>
      </c>
      <c r="I586" s="15" t="s">
        <v>3109</v>
      </c>
      <c r="J586" s="16" t="s">
        <v>3110</v>
      </c>
      <c r="K586" s="15" t="s">
        <v>1096</v>
      </c>
      <c r="L586" s="15" t="s">
        <v>3108</v>
      </c>
      <c r="M586" s="15" t="s">
        <v>1199</v>
      </c>
      <c r="N586" s="15" t="s">
        <v>3109</v>
      </c>
      <c r="O586" s="16" t="s">
        <v>3110</v>
      </c>
      <c r="P586" s="15" t="s">
        <v>1096</v>
      </c>
      <c r="Q586" s="15" t="s">
        <v>3108</v>
      </c>
      <c r="R586" s="15" t="s">
        <v>383</v>
      </c>
      <c r="S586" s="15" t="s">
        <v>1199</v>
      </c>
      <c r="T586" s="15" t="s">
        <v>3109</v>
      </c>
      <c r="U586" s="15" t="s">
        <v>4262</v>
      </c>
      <c r="V586" s="150">
        <v>43831</v>
      </c>
      <c r="W586" s="15"/>
      <c r="X586" s="15"/>
    </row>
    <row r="587" spans="1:24" x14ac:dyDescent="0.35">
      <c r="A587" s="15" t="s">
        <v>4002</v>
      </c>
      <c r="B587" s="15"/>
      <c r="C587" s="15" t="s">
        <v>12</v>
      </c>
      <c r="D587" s="15"/>
      <c r="E587" s="15" t="s">
        <v>4263</v>
      </c>
      <c r="F587" s="15" t="s">
        <v>4264</v>
      </c>
      <c r="G587" s="15">
        <v>35190</v>
      </c>
      <c r="H587" s="15" t="s">
        <v>1023</v>
      </c>
      <c r="I587" s="15" t="s">
        <v>4265</v>
      </c>
      <c r="J587" s="16" t="s">
        <v>4266</v>
      </c>
      <c r="K587" s="15" t="s">
        <v>4267</v>
      </c>
      <c r="L587" s="15" t="s">
        <v>4264</v>
      </c>
      <c r="M587" s="15" t="s">
        <v>409</v>
      </c>
      <c r="N587" s="15" t="s">
        <v>4265</v>
      </c>
      <c r="O587" s="16" t="s">
        <v>4266</v>
      </c>
      <c r="P587" s="15" t="s">
        <v>4267</v>
      </c>
      <c r="Q587" s="15" t="s">
        <v>4264</v>
      </c>
      <c r="R587" s="15" t="s">
        <v>383</v>
      </c>
      <c r="S587" s="15" t="s">
        <v>409</v>
      </c>
      <c r="T587" s="15" t="s">
        <v>4265</v>
      </c>
      <c r="U587" s="15" t="s">
        <v>4262</v>
      </c>
      <c r="V587" s="150">
        <v>43831</v>
      </c>
      <c r="W587" s="15"/>
      <c r="X587" s="15"/>
    </row>
    <row r="588" spans="1:24" x14ac:dyDescent="0.35">
      <c r="A588" s="15" t="s">
        <v>4003</v>
      </c>
      <c r="B588" s="15"/>
      <c r="C588" s="15" t="s">
        <v>478</v>
      </c>
      <c r="D588" s="15"/>
      <c r="E588" s="15" t="s">
        <v>2500</v>
      </c>
      <c r="F588" s="15" t="s">
        <v>4268</v>
      </c>
      <c r="G588" s="15">
        <v>35630</v>
      </c>
      <c r="H588" s="15" t="s">
        <v>4269</v>
      </c>
      <c r="I588" s="15" t="s">
        <v>4270</v>
      </c>
      <c r="J588" s="15"/>
      <c r="K588" s="15" t="s">
        <v>2504</v>
      </c>
      <c r="L588" s="15" t="s">
        <v>4268</v>
      </c>
      <c r="M588" s="15" t="s">
        <v>4271</v>
      </c>
      <c r="N588" s="15" t="s">
        <v>4270</v>
      </c>
      <c r="O588" s="15"/>
      <c r="P588" s="15" t="s">
        <v>2504</v>
      </c>
      <c r="Q588" s="15" t="s">
        <v>4268</v>
      </c>
      <c r="R588" s="15" t="s">
        <v>383</v>
      </c>
      <c r="S588" s="15" t="s">
        <v>4271</v>
      </c>
      <c r="T588" s="15" t="s">
        <v>4270</v>
      </c>
      <c r="U588" s="15" t="s">
        <v>4272</v>
      </c>
      <c r="V588" s="150">
        <v>43831</v>
      </c>
      <c r="W588" s="15"/>
      <c r="X588" s="15"/>
    </row>
    <row r="589" spans="1:24" x14ac:dyDescent="0.35">
      <c r="A589" s="15" t="s">
        <v>4004</v>
      </c>
      <c r="B589" s="15"/>
      <c r="C589" s="15" t="s">
        <v>11</v>
      </c>
      <c r="D589" s="15"/>
      <c r="E589" s="15" t="s">
        <v>4273</v>
      </c>
      <c r="F589" s="15" t="s">
        <v>4274</v>
      </c>
      <c r="G589" s="15">
        <v>35170</v>
      </c>
      <c r="H589" s="15" t="s">
        <v>1465</v>
      </c>
      <c r="I589" s="15" t="s">
        <v>4275</v>
      </c>
      <c r="J589" s="16" t="s">
        <v>4276</v>
      </c>
      <c r="K589" s="15" t="s">
        <v>4277</v>
      </c>
      <c r="L589" s="15" t="s">
        <v>4274</v>
      </c>
      <c r="M589" s="15" t="s">
        <v>539</v>
      </c>
      <c r="N589" s="15" t="s">
        <v>4275</v>
      </c>
      <c r="O589" s="16" t="s">
        <v>4276</v>
      </c>
      <c r="P589" s="15" t="s">
        <v>4277</v>
      </c>
      <c r="Q589" s="15" t="s">
        <v>4274</v>
      </c>
      <c r="R589" s="15" t="s">
        <v>4278</v>
      </c>
      <c r="S589" s="15" t="s">
        <v>539</v>
      </c>
      <c r="T589" s="15" t="s">
        <v>4275</v>
      </c>
      <c r="U589" s="15" t="s">
        <v>4279</v>
      </c>
      <c r="V589" s="150">
        <v>43831</v>
      </c>
      <c r="W589" s="15"/>
      <c r="X589" s="15"/>
    </row>
    <row r="590" spans="1:24" x14ac:dyDescent="0.35">
      <c r="A590" s="15" t="s">
        <v>4152</v>
      </c>
      <c r="B590" s="15" t="s">
        <v>4280</v>
      </c>
      <c r="C590" s="15" t="s">
        <v>649</v>
      </c>
      <c r="D590" s="15"/>
      <c r="E590" s="15" t="s">
        <v>4281</v>
      </c>
      <c r="F590" s="15" t="s">
        <v>4282</v>
      </c>
      <c r="G590" s="15">
        <v>35000</v>
      </c>
      <c r="H590" s="15" t="s">
        <v>211</v>
      </c>
      <c r="I590" s="15" t="s">
        <v>4283</v>
      </c>
      <c r="J590" s="16" t="s">
        <v>4284</v>
      </c>
      <c r="K590" s="15" t="s">
        <v>4280</v>
      </c>
      <c r="L590" s="15" t="s">
        <v>4282</v>
      </c>
      <c r="M590" s="15" t="s">
        <v>273</v>
      </c>
      <c r="N590" s="15" t="s">
        <v>4283</v>
      </c>
      <c r="O590" s="16" t="s">
        <v>4284</v>
      </c>
      <c r="P590" s="15" t="s">
        <v>4285</v>
      </c>
      <c r="Q590" s="15" t="s">
        <v>4282</v>
      </c>
      <c r="R590" s="15" t="s">
        <v>4286</v>
      </c>
      <c r="S590" s="15" t="s">
        <v>273</v>
      </c>
      <c r="T590" s="15" t="s">
        <v>4283</v>
      </c>
      <c r="U590" s="15" t="s">
        <v>4279</v>
      </c>
      <c r="V590" s="150">
        <v>43831</v>
      </c>
      <c r="W590" s="15"/>
      <c r="X590" s="15"/>
    </row>
    <row r="591" spans="1:24" x14ac:dyDescent="0.35">
      <c r="A591" s="15" t="s">
        <v>4153</v>
      </c>
      <c r="B591" s="15"/>
      <c r="C591" s="15" t="s">
        <v>478</v>
      </c>
      <c r="D591" s="15" t="s">
        <v>4288</v>
      </c>
      <c r="E591" s="15" t="s">
        <v>4287</v>
      </c>
      <c r="F591" s="15" t="s">
        <v>4289</v>
      </c>
      <c r="G591" s="15">
        <v>35190</v>
      </c>
      <c r="H591" s="15" t="s">
        <v>1023</v>
      </c>
      <c r="I591" s="15" t="s">
        <v>4290</v>
      </c>
      <c r="J591" s="16" t="s">
        <v>4291</v>
      </c>
      <c r="K591" s="15" t="s">
        <v>4292</v>
      </c>
      <c r="L591" s="15" t="s">
        <v>4289</v>
      </c>
      <c r="M591" s="15" t="s">
        <v>409</v>
      </c>
      <c r="N591" s="15" t="s">
        <v>4290</v>
      </c>
      <c r="O591" s="16" t="s">
        <v>4291</v>
      </c>
      <c r="P591" s="15" t="s">
        <v>4292</v>
      </c>
      <c r="Q591" s="15" t="s">
        <v>4289</v>
      </c>
      <c r="R591" s="15" t="s">
        <v>383</v>
      </c>
      <c r="S591" s="15" t="s">
        <v>409</v>
      </c>
      <c r="T591" s="15" t="s">
        <v>4290</v>
      </c>
      <c r="U591" s="15" t="s">
        <v>4293</v>
      </c>
      <c r="V591" s="150">
        <v>43831</v>
      </c>
      <c r="W591" s="15"/>
      <c r="X591" s="15"/>
    </row>
    <row r="592" spans="1:24" x14ac:dyDescent="0.35">
      <c r="A592" s="15" t="s">
        <v>4154</v>
      </c>
      <c r="B592" s="15"/>
      <c r="C592" s="15" t="s">
        <v>649</v>
      </c>
      <c r="D592" s="15" t="s">
        <v>4294</v>
      </c>
      <c r="E592" s="15" t="s">
        <v>2936</v>
      </c>
      <c r="F592" s="15" t="s">
        <v>4295</v>
      </c>
      <c r="G592" s="15">
        <v>35630</v>
      </c>
      <c r="H592" s="15" t="s">
        <v>4269</v>
      </c>
      <c r="I592" s="15" t="s">
        <v>4296</v>
      </c>
      <c r="J592" s="16" t="s">
        <v>4297</v>
      </c>
      <c r="K592" s="15" t="s">
        <v>4299</v>
      </c>
      <c r="L592" s="15" t="s">
        <v>4295</v>
      </c>
      <c r="M592" s="15" t="s">
        <v>4271</v>
      </c>
      <c r="N592" s="15" t="s">
        <v>4296</v>
      </c>
      <c r="O592" s="16" t="s">
        <v>4297</v>
      </c>
      <c r="P592" s="15" t="s">
        <v>2936</v>
      </c>
      <c r="Q592" s="15" t="s">
        <v>4295</v>
      </c>
      <c r="R592" s="15" t="s">
        <v>383</v>
      </c>
      <c r="S592" s="15" t="s">
        <v>4271</v>
      </c>
      <c r="T592" s="15" t="s">
        <v>4296</v>
      </c>
      <c r="U592" s="15" t="s">
        <v>4298</v>
      </c>
      <c r="V592" s="150">
        <v>43831</v>
      </c>
      <c r="W592" s="15"/>
      <c r="X592" s="15"/>
    </row>
    <row r="593" spans="1:24" x14ac:dyDescent="0.35">
      <c r="A593" s="15" t="s">
        <v>4155</v>
      </c>
      <c r="B593" s="15" t="s">
        <v>4300</v>
      </c>
      <c r="C593" s="15" t="s">
        <v>11</v>
      </c>
      <c r="D593" s="15"/>
      <c r="E593" s="15" t="s">
        <v>4301</v>
      </c>
      <c r="F593" s="15" t="s">
        <v>4302</v>
      </c>
      <c r="G593" s="15">
        <v>35190</v>
      </c>
      <c r="H593" s="15" t="s">
        <v>233</v>
      </c>
      <c r="I593" s="15" t="s">
        <v>4303</v>
      </c>
      <c r="J593" s="16" t="s">
        <v>4304</v>
      </c>
      <c r="K593" s="15" t="s">
        <v>4300</v>
      </c>
      <c r="L593" s="15" t="s">
        <v>4302</v>
      </c>
      <c r="M593" s="15" t="s">
        <v>312</v>
      </c>
      <c r="N593" s="15" t="s">
        <v>4303</v>
      </c>
      <c r="O593" s="16" t="s">
        <v>4304</v>
      </c>
      <c r="P593" s="15" t="s">
        <v>4305</v>
      </c>
      <c r="Q593" s="15" t="s">
        <v>4302</v>
      </c>
      <c r="R593" s="15" t="s">
        <v>4306</v>
      </c>
      <c r="S593" s="15" t="s">
        <v>312</v>
      </c>
      <c r="T593" s="15" t="s">
        <v>4303</v>
      </c>
      <c r="U593" s="15" t="s">
        <v>4307</v>
      </c>
      <c r="V593" s="150">
        <v>43831</v>
      </c>
      <c r="W593" s="15"/>
      <c r="X593" s="15"/>
    </row>
    <row r="594" spans="1:24" x14ac:dyDescent="0.35">
      <c r="A594" s="15" t="s">
        <v>4156</v>
      </c>
      <c r="B594" s="15"/>
      <c r="C594" s="15" t="s">
        <v>12</v>
      </c>
      <c r="D594" s="15"/>
      <c r="E594" s="15" t="s">
        <v>4308</v>
      </c>
      <c r="F594" s="15" t="s">
        <v>4309</v>
      </c>
      <c r="G594" s="15">
        <v>44000</v>
      </c>
      <c r="H594" s="15" t="s">
        <v>4310</v>
      </c>
      <c r="I594" s="15" t="s">
        <v>4311</v>
      </c>
      <c r="J594" s="16" t="s">
        <v>4342</v>
      </c>
      <c r="K594" s="15" t="s">
        <v>4313</v>
      </c>
      <c r="L594" s="15" t="s">
        <v>4309</v>
      </c>
      <c r="M594" s="15" t="s">
        <v>4314</v>
      </c>
      <c r="N594" s="15" t="s">
        <v>4311</v>
      </c>
      <c r="O594" s="16" t="s">
        <v>4312</v>
      </c>
      <c r="P594" s="15" t="s">
        <v>4315</v>
      </c>
      <c r="Q594" s="15" t="s">
        <v>4316</v>
      </c>
      <c r="R594" s="15" t="s">
        <v>4317</v>
      </c>
      <c r="S594" s="15" t="s">
        <v>273</v>
      </c>
      <c r="T594" s="15" t="s">
        <v>4318</v>
      </c>
      <c r="U594" s="15" t="s">
        <v>4319</v>
      </c>
      <c r="V594" s="150">
        <v>43831</v>
      </c>
      <c r="W594" s="15"/>
      <c r="X594" s="15"/>
    </row>
    <row r="595" spans="1:24" x14ac:dyDescent="0.35">
      <c r="A595" s="15" t="s">
        <v>4157</v>
      </c>
      <c r="B595" s="15"/>
      <c r="C595" s="15" t="s">
        <v>11</v>
      </c>
      <c r="D595" s="15" t="s">
        <v>3629</v>
      </c>
      <c r="E595" s="15" t="s">
        <v>4320</v>
      </c>
      <c r="F595" s="15" t="s">
        <v>4321</v>
      </c>
      <c r="G595" s="15">
        <v>35270</v>
      </c>
      <c r="H595" s="15" t="s">
        <v>729</v>
      </c>
      <c r="I595" s="15" t="s">
        <v>4322</v>
      </c>
      <c r="J595" s="16" t="s">
        <v>4323</v>
      </c>
      <c r="K595" s="15" t="s">
        <v>4324</v>
      </c>
      <c r="L595" s="15" t="s">
        <v>4321</v>
      </c>
      <c r="M595" s="15" t="s">
        <v>1280</v>
      </c>
      <c r="N595" s="15" t="s">
        <v>4322</v>
      </c>
      <c r="O595" s="16" t="s">
        <v>4323</v>
      </c>
      <c r="P595" s="15" t="s">
        <v>4324</v>
      </c>
      <c r="Q595" s="15" t="s">
        <v>4321</v>
      </c>
      <c r="R595" s="15" t="s">
        <v>383</v>
      </c>
      <c r="S595" s="15" t="s">
        <v>1280</v>
      </c>
      <c r="T595" s="15" t="s">
        <v>4322</v>
      </c>
      <c r="U595" s="15" t="s">
        <v>4319</v>
      </c>
      <c r="V595" s="150">
        <v>43831</v>
      </c>
      <c r="W595" s="15"/>
      <c r="X595" s="15"/>
    </row>
    <row r="596" spans="1:24" x14ac:dyDescent="0.35">
      <c r="A596" s="15" t="s">
        <v>4158</v>
      </c>
      <c r="B596" s="15" t="s">
        <v>209</v>
      </c>
      <c r="C596" s="15" t="s">
        <v>11</v>
      </c>
      <c r="D596" s="15" t="s">
        <v>447</v>
      </c>
      <c r="E596" s="15" t="s">
        <v>446</v>
      </c>
      <c r="F596" s="15" t="s">
        <v>210</v>
      </c>
      <c r="G596" s="15">
        <v>35000</v>
      </c>
      <c r="H596" s="15" t="s">
        <v>211</v>
      </c>
      <c r="I596" s="15" t="s">
        <v>448</v>
      </c>
      <c r="J596" s="16" t="s">
        <v>449</v>
      </c>
      <c r="K596" s="15" t="s">
        <v>4325</v>
      </c>
      <c r="L596" s="15"/>
      <c r="M596" s="15"/>
      <c r="N596" s="15"/>
      <c r="O596" s="15"/>
      <c r="P596" s="15" t="s">
        <v>4326</v>
      </c>
      <c r="Q596" s="15" t="s">
        <v>4327</v>
      </c>
      <c r="R596" s="15" t="s">
        <v>4328</v>
      </c>
      <c r="S596" s="15" t="s">
        <v>273</v>
      </c>
      <c r="T596" s="15" t="s">
        <v>4329</v>
      </c>
      <c r="U596" s="15" t="s">
        <v>4319</v>
      </c>
      <c r="V596" s="150">
        <v>43831</v>
      </c>
      <c r="W596" s="15"/>
      <c r="X596" s="15"/>
    </row>
    <row r="597" spans="1:24" x14ac:dyDescent="0.35">
      <c r="A597" s="15" t="s">
        <v>4159</v>
      </c>
      <c r="B597" s="15"/>
      <c r="C597" s="15" t="s">
        <v>478</v>
      </c>
      <c r="D597" s="15"/>
      <c r="E597" s="15" t="s">
        <v>4330</v>
      </c>
      <c r="F597" s="15" t="s">
        <v>4331</v>
      </c>
      <c r="G597" s="15">
        <v>35270</v>
      </c>
      <c r="H597" s="15" t="s">
        <v>729</v>
      </c>
      <c r="I597" s="15" t="s">
        <v>4332</v>
      </c>
      <c r="J597" s="16" t="s">
        <v>4333</v>
      </c>
      <c r="K597" s="15" t="s">
        <v>4334</v>
      </c>
      <c r="L597" s="15" t="s">
        <v>4331</v>
      </c>
      <c r="M597" s="15" t="s">
        <v>1280</v>
      </c>
      <c r="N597" s="15" t="s">
        <v>4332</v>
      </c>
      <c r="O597" s="16" t="s">
        <v>4333</v>
      </c>
      <c r="P597" s="15" t="s">
        <v>4334</v>
      </c>
      <c r="Q597" s="15" t="s">
        <v>4331</v>
      </c>
      <c r="R597" s="15" t="s">
        <v>383</v>
      </c>
      <c r="S597" s="15" t="s">
        <v>1280</v>
      </c>
      <c r="T597" s="15" t="s">
        <v>4332</v>
      </c>
      <c r="U597" s="15" t="s">
        <v>4319</v>
      </c>
      <c r="V597" s="150">
        <v>43831</v>
      </c>
      <c r="W597" s="15"/>
      <c r="X597" s="15"/>
    </row>
    <row r="598" spans="1:24" x14ac:dyDescent="0.35">
      <c r="A598" s="15" t="s">
        <v>4160</v>
      </c>
      <c r="B598" s="15"/>
      <c r="C598" s="15" t="s">
        <v>12</v>
      </c>
      <c r="D598" s="15" t="s">
        <v>4335</v>
      </c>
      <c r="E598" s="15" t="s">
        <v>4336</v>
      </c>
      <c r="F598" s="15" t="s">
        <v>4337</v>
      </c>
      <c r="G598" s="15">
        <v>35630</v>
      </c>
      <c r="H598" s="15" t="s">
        <v>4269</v>
      </c>
      <c r="I598" s="15" t="s">
        <v>4338</v>
      </c>
      <c r="J598" s="16" t="s">
        <v>4339</v>
      </c>
      <c r="K598" s="15" t="s">
        <v>4340</v>
      </c>
      <c r="L598" s="15" t="s">
        <v>4337</v>
      </c>
      <c r="M598" s="15" t="s">
        <v>4271</v>
      </c>
      <c r="N598" s="15" t="s">
        <v>4338</v>
      </c>
      <c r="O598" s="16" t="s">
        <v>4339</v>
      </c>
      <c r="P598" s="15" t="s">
        <v>4340</v>
      </c>
      <c r="Q598" s="15" t="s">
        <v>4337</v>
      </c>
      <c r="R598" s="15" t="s">
        <v>383</v>
      </c>
      <c r="S598" s="15" t="s">
        <v>4271</v>
      </c>
      <c r="T598" s="15" t="s">
        <v>4338</v>
      </c>
      <c r="U598" s="15" t="s">
        <v>4341</v>
      </c>
      <c r="V598" s="150">
        <v>43831</v>
      </c>
      <c r="W598" s="15"/>
      <c r="X598" s="15"/>
    </row>
    <row r="599" spans="1:24" x14ac:dyDescent="0.35">
      <c r="A599" s="15" t="s">
        <v>4161</v>
      </c>
      <c r="B599" s="15"/>
      <c r="C599" s="15" t="s">
        <v>12</v>
      </c>
      <c r="D599" s="15" t="s">
        <v>4345</v>
      </c>
      <c r="E599" s="15" t="s">
        <v>4343</v>
      </c>
      <c r="F599" s="15" t="s">
        <v>4344</v>
      </c>
      <c r="G599" s="15">
        <v>35630</v>
      </c>
      <c r="H599" s="15" t="s">
        <v>4269</v>
      </c>
      <c r="I599" s="15"/>
      <c r="J599" s="16" t="s">
        <v>4346</v>
      </c>
      <c r="K599" s="15" t="s">
        <v>4347</v>
      </c>
      <c r="L599" s="15" t="s">
        <v>4344</v>
      </c>
      <c r="M599" s="15" t="s">
        <v>4271</v>
      </c>
      <c r="N599" s="15"/>
      <c r="O599" s="16" t="s">
        <v>4346</v>
      </c>
      <c r="P599" s="15" t="s">
        <v>4347</v>
      </c>
      <c r="Q599" s="15" t="s">
        <v>4344</v>
      </c>
      <c r="R599" s="15" t="s">
        <v>383</v>
      </c>
      <c r="S599" s="15" t="s">
        <v>4271</v>
      </c>
      <c r="T599" s="15"/>
      <c r="U599" s="15" t="s">
        <v>4348</v>
      </c>
      <c r="V599" s="150">
        <v>43862</v>
      </c>
      <c r="W599" s="15"/>
      <c r="X599" s="15"/>
    </row>
    <row r="600" spans="1:24" x14ac:dyDescent="0.35">
      <c r="A600" s="15" t="s">
        <v>4162</v>
      </c>
      <c r="B600" s="15"/>
      <c r="C600" s="15" t="s">
        <v>12</v>
      </c>
      <c r="D600" s="15"/>
      <c r="E600" s="15" t="s">
        <v>4349</v>
      </c>
      <c r="F600" s="15" t="s">
        <v>4350</v>
      </c>
      <c r="G600" s="15">
        <v>35310</v>
      </c>
      <c r="H600" s="15" t="s">
        <v>739</v>
      </c>
      <c r="I600" s="15" t="s">
        <v>4351</v>
      </c>
      <c r="J600" s="15"/>
      <c r="K600" s="15" t="s">
        <v>4352</v>
      </c>
      <c r="L600" s="15" t="s">
        <v>4350</v>
      </c>
      <c r="M600" s="15" t="s">
        <v>1069</v>
      </c>
      <c r="N600" s="15" t="s">
        <v>4351</v>
      </c>
      <c r="O600" s="15"/>
      <c r="P600" s="15" t="s">
        <v>4352</v>
      </c>
      <c r="Q600" s="15" t="s">
        <v>4350</v>
      </c>
      <c r="R600" s="15" t="s">
        <v>4353</v>
      </c>
      <c r="S600" s="15" t="s">
        <v>1069</v>
      </c>
      <c r="T600" s="15" t="s">
        <v>4351</v>
      </c>
      <c r="U600" s="15" t="s">
        <v>4354</v>
      </c>
      <c r="V600" s="150">
        <v>43862</v>
      </c>
      <c r="W600" s="15"/>
      <c r="X600" s="15"/>
    </row>
    <row r="601" spans="1:24" x14ac:dyDescent="0.35">
      <c r="A601" s="15" t="s">
        <v>4163</v>
      </c>
      <c r="B601" s="15"/>
      <c r="C601" s="15" t="s">
        <v>12</v>
      </c>
      <c r="D601" s="15"/>
      <c r="E601" s="15" t="s">
        <v>4355</v>
      </c>
      <c r="F601" s="15" t="s">
        <v>4356</v>
      </c>
      <c r="G601" s="15">
        <v>35190</v>
      </c>
      <c r="H601" s="15" t="s">
        <v>2492</v>
      </c>
      <c r="I601" s="15" t="s">
        <v>4357</v>
      </c>
      <c r="J601" s="15"/>
      <c r="K601" s="15" t="s">
        <v>4358</v>
      </c>
      <c r="L601" s="15" t="s">
        <v>4356</v>
      </c>
      <c r="M601" s="15" t="s">
        <v>2495</v>
      </c>
      <c r="N601" s="15" t="s">
        <v>4357</v>
      </c>
      <c r="O601" s="15"/>
      <c r="P601" s="15" t="s">
        <v>4358</v>
      </c>
      <c r="Q601" s="15" t="s">
        <v>4359</v>
      </c>
      <c r="R601" s="15" t="s">
        <v>383</v>
      </c>
      <c r="S601" s="15" t="s">
        <v>1081</v>
      </c>
      <c r="T601" s="15" t="s">
        <v>4357</v>
      </c>
      <c r="U601" s="15" t="s">
        <v>4360</v>
      </c>
      <c r="V601" s="150">
        <v>43862</v>
      </c>
      <c r="W601" s="15"/>
      <c r="X601" s="15"/>
    </row>
    <row r="602" spans="1:24" x14ac:dyDescent="0.35">
      <c r="A602" s="15" t="s">
        <v>4164</v>
      </c>
      <c r="B602" s="15"/>
      <c r="C602" s="15" t="s">
        <v>4362</v>
      </c>
      <c r="D602" s="15"/>
      <c r="E602" s="15" t="s">
        <v>4361</v>
      </c>
      <c r="F602" s="15" t="s">
        <v>4363</v>
      </c>
      <c r="G602" s="15">
        <v>35720</v>
      </c>
      <c r="H602" s="15" t="s">
        <v>767</v>
      </c>
      <c r="I602" s="15" t="s">
        <v>4364</v>
      </c>
      <c r="J602" s="16" t="s">
        <v>4365</v>
      </c>
      <c r="K602" s="15" t="s">
        <v>4366</v>
      </c>
      <c r="L602" s="15" t="s">
        <v>4363</v>
      </c>
      <c r="M602" s="15" t="s">
        <v>771</v>
      </c>
      <c r="N602" s="15" t="s">
        <v>4364</v>
      </c>
      <c r="O602" s="16" t="s">
        <v>4365</v>
      </c>
      <c r="P602" s="15" t="s">
        <v>4366</v>
      </c>
      <c r="Q602" s="15" t="s">
        <v>4363</v>
      </c>
      <c r="R602" s="15" t="s">
        <v>383</v>
      </c>
      <c r="S602" s="15" t="s">
        <v>771</v>
      </c>
      <c r="T602" s="15" t="s">
        <v>4364</v>
      </c>
      <c r="U602" s="15" t="s">
        <v>4360</v>
      </c>
      <c r="V602" s="150">
        <v>43862</v>
      </c>
      <c r="W602" s="15"/>
      <c r="X602" s="15"/>
    </row>
    <row r="603" spans="1:24" x14ac:dyDescent="0.35">
      <c r="A603" s="15" t="s">
        <v>4165</v>
      </c>
      <c r="B603" s="15" t="s">
        <v>359</v>
      </c>
      <c r="C603" s="15" t="s">
        <v>12</v>
      </c>
      <c r="D603" s="15" t="s">
        <v>3707</v>
      </c>
      <c r="E603" s="15" t="s">
        <v>3708</v>
      </c>
      <c r="F603" s="15" t="s">
        <v>360</v>
      </c>
      <c r="G603" s="15">
        <v>35000</v>
      </c>
      <c r="H603" s="15" t="s">
        <v>211</v>
      </c>
      <c r="I603" s="15" t="s">
        <v>1357</v>
      </c>
      <c r="J603" s="16" t="s">
        <v>1272</v>
      </c>
      <c r="K603" s="15" t="s">
        <v>3709</v>
      </c>
      <c r="L603" s="15"/>
      <c r="M603" s="15" t="s">
        <v>3710</v>
      </c>
      <c r="N603" s="15" t="s">
        <v>3711</v>
      </c>
      <c r="O603" s="15"/>
      <c r="P603" s="15" t="s">
        <v>544</v>
      </c>
      <c r="Q603" s="15" t="s">
        <v>4367</v>
      </c>
      <c r="R603" s="15" t="s">
        <v>3790</v>
      </c>
      <c r="S603" s="15" t="s">
        <v>273</v>
      </c>
      <c r="T603" s="15"/>
      <c r="U603" s="15" t="s">
        <v>4368</v>
      </c>
      <c r="V603" s="150">
        <v>43862</v>
      </c>
      <c r="W603" s="15"/>
      <c r="X603" s="15"/>
    </row>
    <row r="604" spans="1:24" x14ac:dyDescent="0.35">
      <c r="A604" s="15" t="s">
        <v>4166</v>
      </c>
      <c r="B604" s="15"/>
      <c r="C604" s="15" t="s">
        <v>478</v>
      </c>
      <c r="D604" s="15"/>
      <c r="E604" s="15" t="s">
        <v>4372</v>
      </c>
      <c r="F604" s="15" t="s">
        <v>4373</v>
      </c>
      <c r="G604" s="15">
        <v>35150</v>
      </c>
      <c r="H604" s="15" t="s">
        <v>4374</v>
      </c>
      <c r="I604" s="15" t="s">
        <v>4375</v>
      </c>
      <c r="J604" s="16" t="s">
        <v>4376</v>
      </c>
      <c r="K604" s="15" t="s">
        <v>4377</v>
      </c>
      <c r="L604" s="15" t="s">
        <v>4373</v>
      </c>
      <c r="M604" s="15" t="s">
        <v>3710</v>
      </c>
      <c r="N604" s="15" t="s">
        <v>4375</v>
      </c>
      <c r="O604" s="16" t="s">
        <v>4376</v>
      </c>
      <c r="P604" s="15" t="s">
        <v>4377</v>
      </c>
      <c r="Q604" s="15" t="s">
        <v>4373</v>
      </c>
      <c r="R604" s="15" t="s">
        <v>383</v>
      </c>
      <c r="S604" s="15" t="s">
        <v>3710</v>
      </c>
      <c r="T604" s="15" t="s">
        <v>4375</v>
      </c>
      <c r="U604" s="15" t="s">
        <v>4368</v>
      </c>
      <c r="V604" s="150">
        <v>43862</v>
      </c>
      <c r="W604" s="15"/>
      <c r="X604" s="15"/>
    </row>
    <row r="605" spans="1:24" x14ac:dyDescent="0.35">
      <c r="A605" s="15" t="s">
        <v>4167</v>
      </c>
      <c r="B605" s="15"/>
      <c r="C605" s="15" t="s">
        <v>12</v>
      </c>
      <c r="D605" s="15" t="s">
        <v>217</v>
      </c>
      <c r="E605" s="15" t="s">
        <v>4379</v>
      </c>
      <c r="F605" s="15" t="s">
        <v>4380</v>
      </c>
      <c r="G605" s="15">
        <v>22630</v>
      </c>
      <c r="H605" s="15" t="s">
        <v>4381</v>
      </c>
      <c r="I605" s="15" t="s">
        <v>4382</v>
      </c>
      <c r="J605" s="16" t="s">
        <v>4383</v>
      </c>
      <c r="K605" s="15" t="s">
        <v>4384</v>
      </c>
      <c r="L605" s="15" t="s">
        <v>4380</v>
      </c>
      <c r="M605" s="15" t="s">
        <v>4385</v>
      </c>
      <c r="N605" s="15" t="s">
        <v>4382</v>
      </c>
      <c r="O605" s="16" t="s">
        <v>4383</v>
      </c>
      <c r="P605" s="15" t="s">
        <v>4384</v>
      </c>
      <c r="Q605" s="15" t="s">
        <v>4386</v>
      </c>
      <c r="R605" s="15" t="s">
        <v>383</v>
      </c>
      <c r="S605" s="15" t="s">
        <v>1280</v>
      </c>
      <c r="T605" s="15" t="s">
        <v>4382</v>
      </c>
      <c r="U605" s="15" t="s">
        <v>4368</v>
      </c>
      <c r="V605" s="150">
        <v>43862</v>
      </c>
      <c r="W605" s="15"/>
      <c r="X605" s="15"/>
    </row>
    <row r="606" spans="1:24" x14ac:dyDescent="0.35">
      <c r="A606" s="15" t="s">
        <v>4168</v>
      </c>
      <c r="B606" s="15"/>
      <c r="C606" s="15" t="s">
        <v>12</v>
      </c>
      <c r="D606" s="15"/>
      <c r="E606" s="15" t="s">
        <v>4387</v>
      </c>
      <c r="F606" s="15" t="s">
        <v>4388</v>
      </c>
      <c r="G606" s="15">
        <v>35760</v>
      </c>
      <c r="H606" s="15" t="s">
        <v>219</v>
      </c>
      <c r="I606" s="15" t="s">
        <v>4389</v>
      </c>
      <c r="J606" s="15"/>
      <c r="K606" s="15" t="s">
        <v>4390</v>
      </c>
      <c r="L606" s="15" t="s">
        <v>4388</v>
      </c>
      <c r="M606" s="15" t="s">
        <v>1199</v>
      </c>
      <c r="N606" s="15" t="s">
        <v>4389</v>
      </c>
      <c r="O606" s="15"/>
      <c r="P606" s="15" t="s">
        <v>4391</v>
      </c>
      <c r="Q606" s="15" t="s">
        <v>4392</v>
      </c>
      <c r="R606" s="15" t="s">
        <v>1686</v>
      </c>
      <c r="S606" s="15" t="s">
        <v>1199</v>
      </c>
      <c r="T606" s="15" t="s">
        <v>4393</v>
      </c>
      <c r="U606" s="15" t="s">
        <v>4394</v>
      </c>
      <c r="V606" s="150">
        <v>43862</v>
      </c>
      <c r="W606" s="15"/>
      <c r="X606" s="15"/>
    </row>
    <row r="607" spans="1:24" x14ac:dyDescent="0.35">
      <c r="A607" s="15" t="s">
        <v>4169</v>
      </c>
      <c r="B607" s="15"/>
      <c r="C607" s="15" t="s">
        <v>11</v>
      </c>
      <c r="D607" s="15"/>
      <c r="E607" s="15" t="s">
        <v>4395</v>
      </c>
      <c r="F607" s="15" t="s">
        <v>4396</v>
      </c>
      <c r="G607" s="15">
        <v>35190</v>
      </c>
      <c r="H607" s="15" t="s">
        <v>233</v>
      </c>
      <c r="I607" s="15" t="s">
        <v>4397</v>
      </c>
      <c r="J607" s="16" t="s">
        <v>4398</v>
      </c>
      <c r="K607" s="15" t="s">
        <v>4399</v>
      </c>
      <c r="L607" s="15" t="s">
        <v>4396</v>
      </c>
      <c r="M607" s="15" t="s">
        <v>312</v>
      </c>
      <c r="N607" s="15" t="s">
        <v>4397</v>
      </c>
      <c r="O607" s="16" t="s">
        <v>4398</v>
      </c>
      <c r="P607" s="15" t="s">
        <v>4399</v>
      </c>
      <c r="Q607" s="15" t="s">
        <v>4396</v>
      </c>
      <c r="R607" s="15" t="s">
        <v>383</v>
      </c>
      <c r="S607" s="15" t="s">
        <v>312</v>
      </c>
      <c r="T607" s="15" t="s">
        <v>4397</v>
      </c>
      <c r="U607" s="15" t="s">
        <v>4394</v>
      </c>
      <c r="V607" s="150">
        <v>43862</v>
      </c>
      <c r="W607" s="15"/>
      <c r="X607" s="15"/>
    </row>
    <row r="608" spans="1:24" x14ac:dyDescent="0.35">
      <c r="A608" s="15" t="s">
        <v>4170</v>
      </c>
      <c r="B608" s="15"/>
      <c r="C608" s="15" t="s">
        <v>11</v>
      </c>
      <c r="D608" s="15" t="s">
        <v>4401</v>
      </c>
      <c r="E608" s="15" t="s">
        <v>4400</v>
      </c>
      <c r="F608" s="15" t="s">
        <v>4402</v>
      </c>
      <c r="G608" s="15">
        <v>35510</v>
      </c>
      <c r="H608" s="15" t="s">
        <v>418</v>
      </c>
      <c r="I608" s="15" t="s">
        <v>4403</v>
      </c>
      <c r="J608" s="16" t="s">
        <v>4404</v>
      </c>
      <c r="K608" s="15" t="s">
        <v>4405</v>
      </c>
      <c r="L608" s="15" t="s">
        <v>4402</v>
      </c>
      <c r="M608" s="15" t="s">
        <v>420</v>
      </c>
      <c r="N608" s="15" t="s">
        <v>4403</v>
      </c>
      <c r="O608" s="16" t="s">
        <v>4404</v>
      </c>
      <c r="P608" s="15" t="s">
        <v>4405</v>
      </c>
      <c r="Q608" s="15" t="s">
        <v>4402</v>
      </c>
      <c r="R608" s="15" t="s">
        <v>383</v>
      </c>
      <c r="S608" s="15" t="s">
        <v>420</v>
      </c>
      <c r="T608" s="15" t="s">
        <v>4403</v>
      </c>
      <c r="U608" s="15" t="s">
        <v>4394</v>
      </c>
      <c r="V608" s="150">
        <v>43862</v>
      </c>
      <c r="W608" s="15"/>
      <c r="X608" s="15"/>
    </row>
    <row r="609" spans="1:24" x14ac:dyDescent="0.35">
      <c r="A609" s="15" t="s">
        <v>4171</v>
      </c>
      <c r="B609" s="15"/>
      <c r="C609" s="15" t="s">
        <v>12</v>
      </c>
      <c r="D609" s="15" t="s">
        <v>4406</v>
      </c>
      <c r="E609" s="15" t="s">
        <v>4407</v>
      </c>
      <c r="F609" s="15" t="s">
        <v>4408</v>
      </c>
      <c r="G609" s="15">
        <v>35700</v>
      </c>
      <c r="H609" s="15" t="s">
        <v>211</v>
      </c>
      <c r="I609" s="15" t="s">
        <v>4409</v>
      </c>
      <c r="J609" s="16" t="s">
        <v>4410</v>
      </c>
      <c r="K609" s="15" t="s">
        <v>4411</v>
      </c>
      <c r="L609" s="15" t="s">
        <v>4408</v>
      </c>
      <c r="M609" s="15" t="s">
        <v>821</v>
      </c>
      <c r="N609" s="15" t="s">
        <v>4409</v>
      </c>
      <c r="O609" s="16" t="s">
        <v>4410</v>
      </c>
      <c r="P609" s="15" t="s">
        <v>4411</v>
      </c>
      <c r="Q609" s="15" t="s">
        <v>4408</v>
      </c>
      <c r="R609" s="15" t="s">
        <v>1789</v>
      </c>
      <c r="S609" s="15" t="s">
        <v>821</v>
      </c>
      <c r="T609" s="15" t="s">
        <v>4409</v>
      </c>
      <c r="U609" s="15" t="s">
        <v>4412</v>
      </c>
      <c r="V609" s="150">
        <v>43862</v>
      </c>
      <c r="W609" s="15"/>
      <c r="X609" s="15"/>
    </row>
    <row r="610" spans="1:24" x14ac:dyDescent="0.35">
      <c r="A610" s="15" t="s">
        <v>4172</v>
      </c>
      <c r="B610" s="15"/>
      <c r="C610" s="15" t="s">
        <v>478</v>
      </c>
      <c r="D610" s="15" t="s">
        <v>548</v>
      </c>
      <c r="E610" s="15" t="s">
        <v>4416</v>
      </c>
      <c r="F610" s="15" t="s">
        <v>4417</v>
      </c>
      <c r="G610" s="15">
        <v>35590</v>
      </c>
      <c r="H610" s="15" t="s">
        <v>4418</v>
      </c>
      <c r="I610" s="15" t="s">
        <v>4413</v>
      </c>
      <c r="J610" s="16" t="s">
        <v>4414</v>
      </c>
      <c r="K610" s="15" t="s">
        <v>4419</v>
      </c>
      <c r="L610" s="15" t="s">
        <v>4417</v>
      </c>
      <c r="M610" s="15" t="s">
        <v>3112</v>
      </c>
      <c r="N610" s="15" t="s">
        <v>4413</v>
      </c>
      <c r="O610" s="16" t="s">
        <v>4414</v>
      </c>
      <c r="P610" s="15" t="s">
        <v>4419</v>
      </c>
      <c r="Q610" s="15" t="s">
        <v>4417</v>
      </c>
      <c r="R610" s="15" t="s">
        <v>383</v>
      </c>
      <c r="S610" s="15" t="s">
        <v>3112</v>
      </c>
      <c r="T610" s="15" t="s">
        <v>4413</v>
      </c>
      <c r="U610" s="15" t="s">
        <v>4415</v>
      </c>
      <c r="V610" s="150">
        <v>43862</v>
      </c>
      <c r="W610" s="15"/>
      <c r="X610" s="15"/>
    </row>
    <row r="611" spans="1:24" x14ac:dyDescent="0.35">
      <c r="A611" s="15" t="s">
        <v>4173</v>
      </c>
      <c r="B611" s="15"/>
      <c r="C611" s="15" t="s">
        <v>12</v>
      </c>
      <c r="D611" s="15" t="s">
        <v>4345</v>
      </c>
      <c r="E611" s="15" t="s">
        <v>4420</v>
      </c>
      <c r="F611" s="15" t="s">
        <v>4421</v>
      </c>
      <c r="G611" s="15">
        <v>35132</v>
      </c>
      <c r="H611" s="15" t="s">
        <v>4422</v>
      </c>
      <c r="I611" s="15"/>
      <c r="J611" s="15"/>
      <c r="K611" s="15" t="s">
        <v>4423</v>
      </c>
      <c r="L611" s="15" t="s">
        <v>4421</v>
      </c>
      <c r="M611" s="15" t="s">
        <v>1066</v>
      </c>
      <c r="N611" s="15"/>
      <c r="O611" s="15"/>
      <c r="P611" s="15" t="s">
        <v>4423</v>
      </c>
      <c r="Q611" s="15" t="s">
        <v>4421</v>
      </c>
      <c r="R611" s="15" t="s">
        <v>383</v>
      </c>
      <c r="S611" s="15" t="s">
        <v>1066</v>
      </c>
      <c r="T611" s="15"/>
      <c r="U611" s="15" t="s">
        <v>4424</v>
      </c>
      <c r="V611" s="150">
        <v>43891</v>
      </c>
      <c r="W611" s="15"/>
      <c r="X611" s="15"/>
    </row>
    <row r="612" spans="1:24" x14ac:dyDescent="0.35">
      <c r="A612" s="15" t="s">
        <v>4174</v>
      </c>
      <c r="B612" s="15"/>
      <c r="C612" s="15" t="s">
        <v>478</v>
      </c>
      <c r="D612" s="15" t="s">
        <v>1328</v>
      </c>
      <c r="E612" s="15" t="s">
        <v>4425</v>
      </c>
      <c r="F612" s="15" t="s">
        <v>4426</v>
      </c>
      <c r="G612" s="15">
        <v>35190</v>
      </c>
      <c r="H612" s="15" t="s">
        <v>233</v>
      </c>
      <c r="I612" s="15" t="s">
        <v>4427</v>
      </c>
      <c r="J612" s="15"/>
      <c r="K612" s="15" t="s">
        <v>4428</v>
      </c>
      <c r="L612" s="15" t="s">
        <v>4426</v>
      </c>
      <c r="M612" s="15" t="s">
        <v>312</v>
      </c>
      <c r="N612" s="15" t="s">
        <v>4427</v>
      </c>
      <c r="O612" s="15"/>
      <c r="P612" s="15" t="s">
        <v>4428</v>
      </c>
      <c r="Q612" s="15" t="s">
        <v>4426</v>
      </c>
      <c r="R612" s="15" t="s">
        <v>383</v>
      </c>
      <c r="S612" s="15" t="s">
        <v>312</v>
      </c>
      <c r="T612" s="15" t="s">
        <v>4427</v>
      </c>
      <c r="U612" s="15" t="s">
        <v>4424</v>
      </c>
      <c r="V612" s="150">
        <v>43891</v>
      </c>
      <c r="W612" s="15"/>
      <c r="X612" s="15"/>
    </row>
    <row r="613" spans="1:24" x14ac:dyDescent="0.35">
      <c r="A613" s="15" t="s">
        <v>4175</v>
      </c>
      <c r="B613" s="15"/>
      <c r="C613" s="15" t="s">
        <v>12</v>
      </c>
      <c r="D613" s="15"/>
      <c r="E613" s="15" t="s">
        <v>1432</v>
      </c>
      <c r="F613" s="15" t="s">
        <v>4429</v>
      </c>
      <c r="G613" s="15">
        <v>35190</v>
      </c>
      <c r="H613" s="15" t="s">
        <v>233</v>
      </c>
      <c r="I613" s="15" t="s">
        <v>4430</v>
      </c>
      <c r="J613" s="15"/>
      <c r="K613" s="15" t="s">
        <v>2554</v>
      </c>
      <c r="L613" s="15" t="s">
        <v>4429</v>
      </c>
      <c r="M613" s="15" t="s">
        <v>312</v>
      </c>
      <c r="N613" s="15" t="s">
        <v>4430</v>
      </c>
      <c r="O613" s="15"/>
      <c r="P613" s="15" t="s">
        <v>2554</v>
      </c>
      <c r="Q613" s="15" t="s">
        <v>4429</v>
      </c>
      <c r="R613" s="15" t="s">
        <v>383</v>
      </c>
      <c r="S613" s="15" t="s">
        <v>312</v>
      </c>
      <c r="T613" s="15" t="s">
        <v>4430</v>
      </c>
      <c r="U613" s="15" t="s">
        <v>4431</v>
      </c>
      <c r="V613" s="150">
        <v>43891</v>
      </c>
      <c r="W613" s="15"/>
      <c r="X613" s="15"/>
    </row>
    <row r="614" spans="1:24" x14ac:dyDescent="0.35">
      <c r="A614" s="15" t="s">
        <v>4176</v>
      </c>
      <c r="B614" s="15" t="s">
        <v>2868</v>
      </c>
      <c r="C614" s="15" t="s">
        <v>11</v>
      </c>
      <c r="D614" s="15" t="s">
        <v>548</v>
      </c>
      <c r="E614" s="15" t="s">
        <v>934</v>
      </c>
      <c r="F614" s="15"/>
      <c r="G614" s="15"/>
      <c r="H614" s="15"/>
      <c r="I614" s="15" t="s">
        <v>937</v>
      </c>
      <c r="J614" s="16" t="s">
        <v>938</v>
      </c>
      <c r="K614" s="15" t="s">
        <v>4432</v>
      </c>
      <c r="L614" s="15" t="s">
        <v>4433</v>
      </c>
      <c r="M614" s="15" t="s">
        <v>273</v>
      </c>
      <c r="N614" s="15" t="s">
        <v>4077</v>
      </c>
      <c r="O614" s="16" t="s">
        <v>4434</v>
      </c>
      <c r="P614" s="15" t="s">
        <v>4432</v>
      </c>
      <c r="Q614" s="15" t="s">
        <v>4433</v>
      </c>
      <c r="R614" s="15" t="s">
        <v>2421</v>
      </c>
      <c r="S614" s="15" t="s">
        <v>273</v>
      </c>
      <c r="T614" s="15" t="s">
        <v>4077</v>
      </c>
      <c r="U614" s="15" t="s">
        <v>4435</v>
      </c>
      <c r="V614" s="150">
        <v>43891</v>
      </c>
      <c r="W614" s="15"/>
      <c r="X614" s="15"/>
    </row>
    <row r="615" spans="1:24" x14ac:dyDescent="0.35">
      <c r="A615" s="15" t="s">
        <v>4177</v>
      </c>
      <c r="B615" s="15" t="s">
        <v>4436</v>
      </c>
      <c r="C615" s="15" t="s">
        <v>11</v>
      </c>
      <c r="D615" s="15" t="s">
        <v>4438</v>
      </c>
      <c r="E615" s="15" t="s">
        <v>4439</v>
      </c>
      <c r="F615" s="15" t="s">
        <v>4437</v>
      </c>
      <c r="G615" s="15">
        <v>35000</v>
      </c>
      <c r="H615" s="15" t="s">
        <v>211</v>
      </c>
      <c r="I615" s="15" t="s">
        <v>4440</v>
      </c>
      <c r="J615" s="16" t="s">
        <v>4441</v>
      </c>
      <c r="K615" s="15"/>
      <c r="L615" s="15" t="s">
        <v>4437</v>
      </c>
      <c r="M615" s="15" t="s">
        <v>273</v>
      </c>
      <c r="N615" s="15"/>
      <c r="O615" s="15"/>
      <c r="P615" s="15"/>
      <c r="Q615" s="15" t="s">
        <v>4437</v>
      </c>
      <c r="R615" s="15" t="s">
        <v>383</v>
      </c>
      <c r="S615" s="15" t="s">
        <v>273</v>
      </c>
      <c r="T615" s="15" t="s">
        <v>4440</v>
      </c>
      <c r="U615" s="15" t="s">
        <v>4442</v>
      </c>
      <c r="V615" s="150">
        <v>43891</v>
      </c>
      <c r="W615" s="15"/>
      <c r="X615" s="15"/>
    </row>
    <row r="616" spans="1:24" x14ac:dyDescent="0.35">
      <c r="A616" s="15" t="s">
        <v>4178</v>
      </c>
      <c r="B616" s="15"/>
      <c r="C616" s="15" t="s">
        <v>11</v>
      </c>
      <c r="D616" s="15" t="s">
        <v>4288</v>
      </c>
      <c r="E616" s="15" t="s">
        <v>4443</v>
      </c>
      <c r="F616" s="15" t="s">
        <v>2089</v>
      </c>
      <c r="G616" s="15">
        <v>35000</v>
      </c>
      <c r="H616" s="15" t="s">
        <v>211</v>
      </c>
      <c r="I616" s="15" t="s">
        <v>4444</v>
      </c>
      <c r="J616" s="16" t="s">
        <v>4445</v>
      </c>
      <c r="K616" s="15" t="s">
        <v>4446</v>
      </c>
      <c r="L616" s="15" t="s">
        <v>2089</v>
      </c>
      <c r="M616" s="15" t="s">
        <v>273</v>
      </c>
      <c r="N616" s="15" t="s">
        <v>4444</v>
      </c>
      <c r="O616" s="16" t="s">
        <v>4445</v>
      </c>
      <c r="P616" s="15" t="s">
        <v>4446</v>
      </c>
      <c r="Q616" s="15" t="s">
        <v>2089</v>
      </c>
      <c r="R616" s="15" t="s">
        <v>4447</v>
      </c>
      <c r="S616" s="15" t="s">
        <v>273</v>
      </c>
      <c r="T616" s="15" t="s">
        <v>4444</v>
      </c>
      <c r="U616" s="15" t="s">
        <v>4448</v>
      </c>
      <c r="V616" s="150">
        <v>43891</v>
      </c>
      <c r="W616" s="15"/>
      <c r="X616" s="15"/>
    </row>
    <row r="617" spans="1:24" ht="43.5" x14ac:dyDescent="0.35">
      <c r="A617" s="15" t="s">
        <v>4179</v>
      </c>
      <c r="B617" s="15"/>
      <c r="C617" s="15" t="s">
        <v>281</v>
      </c>
      <c r="D617" s="15" t="s">
        <v>4449</v>
      </c>
      <c r="E617" s="15" t="s">
        <v>4450</v>
      </c>
      <c r="F617" s="15" t="s">
        <v>4451</v>
      </c>
      <c r="G617" s="15">
        <v>35190</v>
      </c>
      <c r="H617" s="153" t="s">
        <v>4452</v>
      </c>
      <c r="I617" s="15" t="s">
        <v>4453</v>
      </c>
      <c r="J617" s="16" t="s">
        <v>4454</v>
      </c>
      <c r="K617" s="15" t="s">
        <v>4455</v>
      </c>
      <c r="L617" s="15" t="s">
        <v>4451</v>
      </c>
      <c r="M617" s="15" t="s">
        <v>4456</v>
      </c>
      <c r="N617" s="15" t="s">
        <v>4453</v>
      </c>
      <c r="O617" s="16" t="s">
        <v>4454</v>
      </c>
      <c r="P617" s="15" t="s">
        <v>4455</v>
      </c>
      <c r="Q617" s="15" t="s">
        <v>4451</v>
      </c>
      <c r="R617" s="15" t="s">
        <v>383</v>
      </c>
      <c r="S617" s="15" t="s">
        <v>4456</v>
      </c>
      <c r="T617" s="15" t="s">
        <v>4453</v>
      </c>
      <c r="U617" s="15" t="s">
        <v>4448</v>
      </c>
      <c r="V617" s="150">
        <v>43891</v>
      </c>
      <c r="W617" s="15"/>
      <c r="X617" s="15"/>
    </row>
    <row r="618" spans="1:24" x14ac:dyDescent="0.35">
      <c r="A618" s="15" t="s">
        <v>4180</v>
      </c>
      <c r="B618" s="15"/>
      <c r="C618" s="15" t="s">
        <v>478</v>
      </c>
      <c r="D618" s="15" t="s">
        <v>200</v>
      </c>
      <c r="E618" s="15" t="s">
        <v>4458</v>
      </c>
      <c r="F618" s="15" t="s">
        <v>4459</v>
      </c>
      <c r="G618" s="15">
        <v>35190</v>
      </c>
      <c r="H618" s="15" t="s">
        <v>1023</v>
      </c>
      <c r="I618" s="15" t="s">
        <v>4460</v>
      </c>
      <c r="J618" s="16" t="s">
        <v>4461</v>
      </c>
      <c r="K618" s="15" t="s">
        <v>4462</v>
      </c>
      <c r="L618" s="15" t="s">
        <v>4459</v>
      </c>
      <c r="M618" s="15" t="s">
        <v>409</v>
      </c>
      <c r="N618" s="15" t="s">
        <v>4460</v>
      </c>
      <c r="O618" s="16" t="s">
        <v>4461</v>
      </c>
      <c r="P618" s="15" t="s">
        <v>4462</v>
      </c>
      <c r="Q618" s="15" t="s">
        <v>4459</v>
      </c>
      <c r="R618" s="15" t="s">
        <v>383</v>
      </c>
      <c r="S618" s="15" t="s">
        <v>409</v>
      </c>
      <c r="T618" s="15" t="s">
        <v>4460</v>
      </c>
      <c r="U618" s="15" t="s">
        <v>4448</v>
      </c>
      <c r="V618" s="150">
        <v>43891</v>
      </c>
      <c r="W618" s="15"/>
      <c r="X618" s="15"/>
    </row>
    <row r="619" spans="1:24" x14ac:dyDescent="0.35">
      <c r="A619" s="15" t="s">
        <v>4181</v>
      </c>
      <c r="B619" s="15" t="s">
        <v>2868</v>
      </c>
      <c r="C619" s="15" t="s">
        <v>11</v>
      </c>
      <c r="D619" s="15" t="s">
        <v>548</v>
      </c>
      <c r="E619" s="15" t="s">
        <v>934</v>
      </c>
      <c r="F619" s="15"/>
      <c r="G619" s="15"/>
      <c r="H619" s="15"/>
      <c r="I619" s="15" t="s">
        <v>937</v>
      </c>
      <c r="J619" s="16" t="s">
        <v>938</v>
      </c>
      <c r="K619" s="15" t="s">
        <v>4466</v>
      </c>
      <c r="L619" s="15"/>
      <c r="M619" s="15" t="s">
        <v>4464</v>
      </c>
      <c r="N619" s="15"/>
      <c r="O619" s="15"/>
      <c r="P619" s="15" t="s">
        <v>4466</v>
      </c>
      <c r="Q619" s="15"/>
      <c r="R619" s="15" t="s">
        <v>383</v>
      </c>
      <c r="S619" s="15" t="s">
        <v>4464</v>
      </c>
      <c r="T619" s="15"/>
      <c r="U619" s="15" t="s">
        <v>4465</v>
      </c>
      <c r="V619" s="150">
        <v>43891</v>
      </c>
      <c r="W619" s="15"/>
      <c r="X619" s="15"/>
    </row>
    <row r="620" spans="1:24" x14ac:dyDescent="0.35">
      <c r="A620" s="15" t="s">
        <v>4182</v>
      </c>
      <c r="B620" s="15"/>
      <c r="C620" s="15" t="s">
        <v>12</v>
      </c>
      <c r="D620" s="15"/>
      <c r="E620" s="15" t="s">
        <v>4467</v>
      </c>
      <c r="F620" s="15" t="s">
        <v>4468</v>
      </c>
      <c r="G620" s="15">
        <v>35610</v>
      </c>
      <c r="H620" s="15" t="s">
        <v>4469</v>
      </c>
      <c r="I620" s="15" t="s">
        <v>4470</v>
      </c>
      <c r="J620" s="16" t="s">
        <v>4471</v>
      </c>
      <c r="K620" s="15" t="s">
        <v>4472</v>
      </c>
      <c r="L620" s="15" t="s">
        <v>4468</v>
      </c>
      <c r="M620" s="15" t="s">
        <v>4473</v>
      </c>
      <c r="N620" s="15" t="s">
        <v>4470</v>
      </c>
      <c r="O620" s="16" t="s">
        <v>4471</v>
      </c>
      <c r="P620" s="15" t="s">
        <v>4472</v>
      </c>
      <c r="Q620" s="15" t="s">
        <v>4468</v>
      </c>
      <c r="R620" s="15" t="s">
        <v>383</v>
      </c>
      <c r="S620" s="15" t="s">
        <v>4473</v>
      </c>
      <c r="T620" s="15" t="s">
        <v>4470</v>
      </c>
      <c r="U620" s="15" t="s">
        <v>4474</v>
      </c>
      <c r="V620" s="150">
        <v>43891</v>
      </c>
      <c r="W620" s="15"/>
      <c r="X620" s="15"/>
    </row>
    <row r="621" spans="1:24" x14ac:dyDescent="0.35">
      <c r="A621" s="15" t="s">
        <v>4183</v>
      </c>
      <c r="B621" s="15"/>
      <c r="C621" s="15" t="s">
        <v>478</v>
      </c>
      <c r="D621" s="15" t="s">
        <v>4475</v>
      </c>
      <c r="E621" s="15" t="s">
        <v>4476</v>
      </c>
      <c r="F621" s="15" t="s">
        <v>4477</v>
      </c>
      <c r="G621" s="15">
        <v>35440</v>
      </c>
      <c r="H621" s="15" t="s">
        <v>1103</v>
      </c>
      <c r="I621" s="15" t="s">
        <v>4478</v>
      </c>
      <c r="J621" s="15"/>
      <c r="K621" s="15" t="s">
        <v>4479</v>
      </c>
      <c r="L621" s="15" t="s">
        <v>4477</v>
      </c>
      <c r="M621" s="15" t="s">
        <v>1061</v>
      </c>
      <c r="N621" s="15" t="s">
        <v>4478</v>
      </c>
      <c r="O621" s="15"/>
      <c r="P621" s="15" t="s">
        <v>4479</v>
      </c>
      <c r="Q621" s="15" t="s">
        <v>4477</v>
      </c>
      <c r="R621" s="15" t="s">
        <v>383</v>
      </c>
      <c r="S621" s="15" t="s">
        <v>1061</v>
      </c>
      <c r="T621" s="15" t="s">
        <v>4478</v>
      </c>
      <c r="U621" s="15" t="s">
        <v>4474</v>
      </c>
      <c r="V621" s="150">
        <v>43891</v>
      </c>
      <c r="W621" s="15"/>
      <c r="X621" s="15"/>
    </row>
    <row r="622" spans="1:24" x14ac:dyDescent="0.35">
      <c r="A622" s="15" t="s">
        <v>4184</v>
      </c>
      <c r="B622" s="15"/>
      <c r="C622" s="15" t="s">
        <v>478</v>
      </c>
      <c r="D622" s="15" t="s">
        <v>2708</v>
      </c>
      <c r="E622" s="15" t="s">
        <v>4480</v>
      </c>
      <c r="F622" s="15" t="s">
        <v>4481</v>
      </c>
      <c r="G622" s="15">
        <v>35000</v>
      </c>
      <c r="H622" s="15" t="s">
        <v>211</v>
      </c>
      <c r="I622" s="15" t="s">
        <v>4482</v>
      </c>
      <c r="J622" s="16" t="s">
        <v>4483</v>
      </c>
      <c r="K622" s="15" t="s">
        <v>4484</v>
      </c>
      <c r="L622" s="15" t="s">
        <v>4481</v>
      </c>
      <c r="M622" s="15" t="s">
        <v>273</v>
      </c>
      <c r="N622" s="15" t="s">
        <v>4482</v>
      </c>
      <c r="O622" s="16" t="s">
        <v>4483</v>
      </c>
      <c r="P622" s="15" t="s">
        <v>4484</v>
      </c>
      <c r="Q622" s="15" t="s">
        <v>4481</v>
      </c>
      <c r="R622" s="15" t="s">
        <v>1117</v>
      </c>
      <c r="S622" s="15" t="s">
        <v>273</v>
      </c>
      <c r="T622" s="15" t="s">
        <v>4482</v>
      </c>
      <c r="U622" s="15" t="s">
        <v>4474</v>
      </c>
      <c r="V622" s="150">
        <v>43891</v>
      </c>
      <c r="W622" s="15"/>
      <c r="X622" s="15"/>
    </row>
    <row r="623" spans="1:24" x14ac:dyDescent="0.35">
      <c r="A623" s="15" t="s">
        <v>4185</v>
      </c>
      <c r="B623" s="15"/>
      <c r="C623" s="15" t="s">
        <v>478</v>
      </c>
      <c r="D623" s="15" t="s">
        <v>4485</v>
      </c>
      <c r="E623" s="15" t="s">
        <v>4486</v>
      </c>
      <c r="F623" s="15" t="s">
        <v>4487</v>
      </c>
      <c r="G623" s="15">
        <v>35780</v>
      </c>
      <c r="H623" s="15" t="s">
        <v>4488</v>
      </c>
      <c r="I623" s="15" t="s">
        <v>4489</v>
      </c>
      <c r="J623" s="15"/>
      <c r="K623" s="15" t="s">
        <v>4490</v>
      </c>
      <c r="L623" s="15" t="s">
        <v>4487</v>
      </c>
      <c r="M623" s="15" t="s">
        <v>4491</v>
      </c>
      <c r="N623" s="15" t="s">
        <v>4489</v>
      </c>
      <c r="O623" s="15"/>
      <c r="P623" s="15" t="s">
        <v>4490</v>
      </c>
      <c r="Q623" s="15" t="s">
        <v>4487</v>
      </c>
      <c r="R623" s="15" t="s">
        <v>383</v>
      </c>
      <c r="S623" s="15" t="s">
        <v>4491</v>
      </c>
      <c r="T623" s="15" t="s">
        <v>4489</v>
      </c>
      <c r="U623" s="15" t="s">
        <v>4492</v>
      </c>
      <c r="V623" s="150">
        <v>43891</v>
      </c>
      <c r="W623" s="15"/>
      <c r="X623" s="15"/>
    </row>
    <row r="624" spans="1:24" x14ac:dyDescent="0.35">
      <c r="A624" s="15" t="s">
        <v>4186</v>
      </c>
      <c r="B624" s="15"/>
      <c r="C624" s="15" t="s">
        <v>11</v>
      </c>
      <c r="D624" s="15" t="s">
        <v>4493</v>
      </c>
      <c r="E624" s="15" t="s">
        <v>4494</v>
      </c>
      <c r="F624" s="15" t="s">
        <v>4495</v>
      </c>
      <c r="G624" s="15">
        <v>35000</v>
      </c>
      <c r="H624" s="15" t="s">
        <v>211</v>
      </c>
      <c r="I624" s="15"/>
      <c r="J624" s="16" t="s">
        <v>4496</v>
      </c>
      <c r="K624" s="15" t="s">
        <v>4497</v>
      </c>
      <c r="L624" s="15" t="s">
        <v>4495</v>
      </c>
      <c r="M624" s="15" t="s">
        <v>273</v>
      </c>
      <c r="N624" s="15"/>
      <c r="O624" s="16" t="s">
        <v>4496</v>
      </c>
      <c r="P624" s="15" t="s">
        <v>4497</v>
      </c>
      <c r="Q624" s="15" t="s">
        <v>4495</v>
      </c>
      <c r="R624" s="15" t="s">
        <v>1052</v>
      </c>
      <c r="S624" s="15" t="s">
        <v>273</v>
      </c>
      <c r="T624" s="15"/>
      <c r="U624" s="15" t="s">
        <v>4498</v>
      </c>
      <c r="V624" s="150">
        <v>43891</v>
      </c>
      <c r="W624" s="15"/>
      <c r="X624" s="15"/>
    </row>
    <row r="625" spans="1:24" x14ac:dyDescent="0.35">
      <c r="A625" s="15" t="s">
        <v>4187</v>
      </c>
      <c r="B625" s="15"/>
      <c r="C625" s="15" t="s">
        <v>478</v>
      </c>
      <c r="D625" s="15" t="s">
        <v>4500</v>
      </c>
      <c r="E625" s="15" t="s">
        <v>4499</v>
      </c>
      <c r="F625" s="15" t="s">
        <v>4501</v>
      </c>
      <c r="G625" s="15">
        <v>35800</v>
      </c>
      <c r="H625" s="15" t="s">
        <v>283</v>
      </c>
      <c r="I625" s="15" t="s">
        <v>4502</v>
      </c>
      <c r="J625" s="16" t="s">
        <v>4503</v>
      </c>
      <c r="K625" s="15" t="s">
        <v>4504</v>
      </c>
      <c r="L625" s="15" t="s">
        <v>4501</v>
      </c>
      <c r="M625" s="15" t="s">
        <v>287</v>
      </c>
      <c r="N625" s="15" t="s">
        <v>4502</v>
      </c>
      <c r="O625" s="16" t="s">
        <v>4503</v>
      </c>
      <c r="P625" s="15" t="s">
        <v>4504</v>
      </c>
      <c r="Q625" s="15" t="s">
        <v>4501</v>
      </c>
      <c r="R625" s="15" t="s">
        <v>2752</v>
      </c>
      <c r="S625" s="15" t="s">
        <v>287</v>
      </c>
      <c r="T625" s="15" t="s">
        <v>4502</v>
      </c>
      <c r="U625" s="15" t="s">
        <v>4505</v>
      </c>
      <c r="V625" s="150">
        <v>43891</v>
      </c>
      <c r="W625" s="15"/>
      <c r="X625" s="15"/>
    </row>
    <row r="626" spans="1:24" x14ac:dyDescent="0.35">
      <c r="A626" s="15" t="s">
        <v>4188</v>
      </c>
      <c r="B626" s="15"/>
      <c r="C626" s="15" t="s">
        <v>12</v>
      </c>
      <c r="D626" s="15" t="s">
        <v>4506</v>
      </c>
      <c r="E626" s="15" t="s">
        <v>4507</v>
      </c>
      <c r="F626" s="15" t="s">
        <v>4508</v>
      </c>
      <c r="G626" s="15">
        <v>35630</v>
      </c>
      <c r="H626" s="15" t="s">
        <v>4509</v>
      </c>
      <c r="I626" s="15" t="s">
        <v>4510</v>
      </c>
      <c r="J626" s="16" t="s">
        <v>4511</v>
      </c>
      <c r="K626" s="15" t="s">
        <v>4512</v>
      </c>
      <c r="L626" s="15" t="s">
        <v>4508</v>
      </c>
      <c r="M626" s="15" t="s">
        <v>4513</v>
      </c>
      <c r="N626" s="15" t="s">
        <v>4510</v>
      </c>
      <c r="O626" s="16" t="s">
        <v>4511</v>
      </c>
      <c r="P626" s="15" t="s">
        <v>4512</v>
      </c>
      <c r="Q626" s="15" t="s">
        <v>4508</v>
      </c>
      <c r="R626" s="15" t="s">
        <v>383</v>
      </c>
      <c r="S626" s="15" t="s">
        <v>4513</v>
      </c>
      <c r="T626" s="15" t="s">
        <v>4510</v>
      </c>
      <c r="U626" s="15" t="s">
        <v>4514</v>
      </c>
      <c r="V626" s="150">
        <v>43891</v>
      </c>
      <c r="W626" s="15"/>
      <c r="X626" s="15"/>
    </row>
    <row r="627" spans="1:24" x14ac:dyDescent="0.35">
      <c r="A627" s="15" t="s">
        <v>4189</v>
      </c>
      <c r="B627" s="15"/>
      <c r="C627" s="15" t="s">
        <v>478</v>
      </c>
      <c r="D627" s="15" t="s">
        <v>2494</v>
      </c>
      <c r="E627" s="15" t="s">
        <v>4515</v>
      </c>
      <c r="F627" s="15" t="s">
        <v>4516</v>
      </c>
      <c r="G627" s="15">
        <v>35630</v>
      </c>
      <c r="H627" s="15" t="s">
        <v>4269</v>
      </c>
      <c r="I627" s="15" t="s">
        <v>4517</v>
      </c>
      <c r="J627" s="16" t="s">
        <v>4518</v>
      </c>
      <c r="K627" s="15" t="s">
        <v>4519</v>
      </c>
      <c r="L627" s="15" t="s">
        <v>4516</v>
      </c>
      <c r="M627" s="15" t="s">
        <v>4271</v>
      </c>
      <c r="N627" s="15" t="s">
        <v>4517</v>
      </c>
      <c r="O627" s="16" t="s">
        <v>4518</v>
      </c>
      <c r="P627" s="15" t="s">
        <v>4519</v>
      </c>
      <c r="Q627" s="15" t="s">
        <v>4516</v>
      </c>
      <c r="R627" s="15" t="s">
        <v>383</v>
      </c>
      <c r="S627" s="15" t="s">
        <v>4271</v>
      </c>
      <c r="T627" s="15" t="s">
        <v>4517</v>
      </c>
      <c r="U627" s="15" t="s">
        <v>4514</v>
      </c>
      <c r="V627" s="150">
        <v>43891</v>
      </c>
      <c r="W627" s="15"/>
      <c r="X627" s="15"/>
    </row>
    <row r="628" spans="1:24" x14ac:dyDescent="0.35">
      <c r="A628" s="15" t="s">
        <v>4190</v>
      </c>
      <c r="B628" s="15"/>
      <c r="C628" s="15" t="s">
        <v>478</v>
      </c>
      <c r="D628" s="15" t="s">
        <v>2732</v>
      </c>
      <c r="E628" s="15" t="s">
        <v>4520</v>
      </c>
      <c r="F628" s="15" t="s">
        <v>4521</v>
      </c>
      <c r="G628" s="15">
        <v>35630</v>
      </c>
      <c r="H628" s="15" t="s">
        <v>4269</v>
      </c>
      <c r="I628" s="15" t="s">
        <v>4522</v>
      </c>
      <c r="J628" s="16" t="s">
        <v>4523</v>
      </c>
      <c r="K628" s="15" t="s">
        <v>4524</v>
      </c>
      <c r="L628" s="15" t="s">
        <v>4521</v>
      </c>
      <c r="M628" s="15" t="s">
        <v>4271</v>
      </c>
      <c r="N628" s="15" t="s">
        <v>4522</v>
      </c>
      <c r="O628" s="16" t="s">
        <v>4523</v>
      </c>
      <c r="P628" s="15" t="s">
        <v>4524</v>
      </c>
      <c r="Q628" s="15" t="s">
        <v>4525</v>
      </c>
      <c r="R628" s="15" t="s">
        <v>383</v>
      </c>
      <c r="S628" s="15" t="s">
        <v>4513</v>
      </c>
      <c r="T628" s="15" t="s">
        <v>4522</v>
      </c>
      <c r="U628" s="15" t="s">
        <v>4526</v>
      </c>
      <c r="V628" s="150">
        <v>43891</v>
      </c>
      <c r="W628" s="15"/>
      <c r="X628" s="15"/>
    </row>
    <row r="629" spans="1:24" x14ac:dyDescent="0.35">
      <c r="A629" s="15" t="s">
        <v>4191</v>
      </c>
      <c r="B629" s="15"/>
      <c r="C629" s="15" t="s">
        <v>12</v>
      </c>
      <c r="D629" s="15" t="s">
        <v>4530</v>
      </c>
      <c r="E629" s="15" t="s">
        <v>4527</v>
      </c>
      <c r="F629" s="15" t="s">
        <v>4528</v>
      </c>
      <c r="G629" s="15">
        <v>35190</v>
      </c>
      <c r="H629" s="15" t="s">
        <v>233</v>
      </c>
      <c r="I629" s="15" t="s">
        <v>4529</v>
      </c>
      <c r="J629" s="16" t="s">
        <v>4531</v>
      </c>
      <c r="K629" s="15" t="s">
        <v>4532</v>
      </c>
      <c r="L629" s="15" t="s">
        <v>4528</v>
      </c>
      <c r="M629" s="15" t="s">
        <v>312</v>
      </c>
      <c r="N629" s="15" t="s">
        <v>4529</v>
      </c>
      <c r="O629" s="16" t="s">
        <v>4531</v>
      </c>
      <c r="P629" s="15" t="s">
        <v>4532</v>
      </c>
      <c r="Q629" s="15" t="s">
        <v>4528</v>
      </c>
      <c r="R629" s="15" t="s">
        <v>383</v>
      </c>
      <c r="S629" s="15" t="s">
        <v>312</v>
      </c>
      <c r="T629" s="15" t="s">
        <v>4529</v>
      </c>
      <c r="U629" s="15" t="s">
        <v>4533</v>
      </c>
      <c r="V629" s="150">
        <v>43891</v>
      </c>
      <c r="W629" s="15"/>
      <c r="X629" s="15"/>
    </row>
    <row r="630" spans="1:24" x14ac:dyDescent="0.35">
      <c r="A630" s="15" t="s">
        <v>4192</v>
      </c>
      <c r="B630" s="15"/>
      <c r="C630" s="15" t="s">
        <v>478</v>
      </c>
      <c r="D630" s="15" t="s">
        <v>548</v>
      </c>
      <c r="E630" s="15" t="s">
        <v>4534</v>
      </c>
      <c r="F630" s="15" t="s">
        <v>4535</v>
      </c>
      <c r="G630" s="15">
        <v>35630</v>
      </c>
      <c r="H630" s="15" t="s">
        <v>4536</v>
      </c>
      <c r="I630" s="15" t="s">
        <v>4537</v>
      </c>
      <c r="J630" s="16" t="s">
        <v>4538</v>
      </c>
      <c r="K630" s="15" t="s">
        <v>4539</v>
      </c>
      <c r="L630" s="15" t="s">
        <v>4535</v>
      </c>
      <c r="M630" s="15" t="s">
        <v>4540</v>
      </c>
      <c r="N630" s="15" t="s">
        <v>4537</v>
      </c>
      <c r="O630" s="16" t="s">
        <v>4538</v>
      </c>
      <c r="P630" s="15" t="s">
        <v>4539</v>
      </c>
      <c r="Q630" s="15" t="s">
        <v>4535</v>
      </c>
      <c r="R630" s="15" t="s">
        <v>383</v>
      </c>
      <c r="S630" s="15" t="s">
        <v>4540</v>
      </c>
      <c r="T630" s="15" t="s">
        <v>4537</v>
      </c>
      <c r="U630" s="15" t="s">
        <v>4541</v>
      </c>
      <c r="V630" s="150">
        <v>43891</v>
      </c>
      <c r="W630" s="15"/>
      <c r="X630" s="15"/>
    </row>
    <row r="631" spans="1:24" x14ac:dyDescent="0.35">
      <c r="A631" s="15" t="s">
        <v>4193</v>
      </c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</row>
    <row r="632" spans="1:24" x14ac:dyDescent="0.35">
      <c r="A632" s="15" t="s">
        <v>4194</v>
      </c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</row>
    <row r="633" spans="1:24" x14ac:dyDescent="0.35">
      <c r="A633" s="15" t="s">
        <v>4195</v>
      </c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</row>
    <row r="634" spans="1:24" x14ac:dyDescent="0.35">
      <c r="A634" s="15" t="s">
        <v>4196</v>
      </c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</row>
    <row r="635" spans="1:24" x14ac:dyDescent="0.35">
      <c r="A635" s="15" t="s">
        <v>4197</v>
      </c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</row>
    <row r="636" spans="1:24" x14ac:dyDescent="0.35">
      <c r="A636" s="15" t="s">
        <v>4198</v>
      </c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</row>
    <row r="637" spans="1:24" x14ac:dyDescent="0.35">
      <c r="A637" s="15" t="s">
        <v>4199</v>
      </c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</row>
    <row r="638" spans="1:24" x14ac:dyDescent="0.35">
      <c r="A638" s="15" t="s">
        <v>4200</v>
      </c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</row>
    <row r="639" spans="1:24" x14ac:dyDescent="0.35">
      <c r="A639" s="15" t="s">
        <v>4201</v>
      </c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</row>
    <row r="640" spans="1:24" x14ac:dyDescent="0.35">
      <c r="A640" s="15" t="s">
        <v>4202</v>
      </c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</row>
    <row r="641" spans="1:24" x14ac:dyDescent="0.35">
      <c r="A641" s="15" t="s">
        <v>4203</v>
      </c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</row>
    <row r="642" spans="1:24" x14ac:dyDescent="0.35">
      <c r="A642" s="15" t="s">
        <v>4204</v>
      </c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</row>
    <row r="643" spans="1:24" x14ac:dyDescent="0.35">
      <c r="A643" s="15" t="s">
        <v>4205</v>
      </c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</row>
    <row r="644" spans="1:24" x14ac:dyDescent="0.35">
      <c r="A644" s="15" t="s">
        <v>4206</v>
      </c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</row>
    <row r="645" spans="1:24" x14ac:dyDescent="0.35">
      <c r="A645" s="15" t="s">
        <v>4207</v>
      </c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</row>
    <row r="646" spans="1:24" x14ac:dyDescent="0.35">
      <c r="A646" s="15" t="s">
        <v>4208</v>
      </c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</row>
    <row r="647" spans="1:24" x14ac:dyDescent="0.35">
      <c r="A647" s="15" t="s">
        <v>4209</v>
      </c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</row>
    <row r="648" spans="1:24" x14ac:dyDescent="0.35">
      <c r="A648" s="15" t="s">
        <v>4210</v>
      </c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</row>
    <row r="649" spans="1:24" x14ac:dyDescent="0.35">
      <c r="A649" s="15" t="s">
        <v>4211</v>
      </c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</row>
    <row r="650" spans="1:24" x14ac:dyDescent="0.35">
      <c r="A650" s="15" t="s">
        <v>4212</v>
      </c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</row>
    <row r="651" spans="1:24" x14ac:dyDescent="0.35">
      <c r="A651" s="15" t="s">
        <v>4213</v>
      </c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</row>
    <row r="652" spans="1:24" x14ac:dyDescent="0.35">
      <c r="A652" s="15" t="s">
        <v>4214</v>
      </c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</row>
    <row r="653" spans="1:24" x14ac:dyDescent="0.35">
      <c r="A653" s="15" t="s">
        <v>4215</v>
      </c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</row>
    <row r="654" spans="1:24" x14ac:dyDescent="0.35">
      <c r="A654" s="15" t="s">
        <v>4216</v>
      </c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</row>
    <row r="655" spans="1:24" x14ac:dyDescent="0.35">
      <c r="A655" s="15" t="s">
        <v>4217</v>
      </c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</row>
    <row r="656" spans="1:24" x14ac:dyDescent="0.35">
      <c r="A656" s="15" t="s">
        <v>4218</v>
      </c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</row>
    <row r="657" spans="1:24" x14ac:dyDescent="0.35">
      <c r="A657" s="15" t="s">
        <v>4219</v>
      </c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</row>
  </sheetData>
  <autoFilter ref="A1:X657"/>
  <phoneticPr fontId="41" type="noConversion"/>
  <hyperlinks>
    <hyperlink ref="J39" r:id="rId1"/>
    <hyperlink ref="J18" r:id="rId2"/>
    <hyperlink ref="O51" r:id="rId3"/>
    <hyperlink ref="J52" r:id="rId4"/>
    <hyperlink ref="J26" r:id="rId5"/>
    <hyperlink ref="O26" r:id="rId6"/>
    <hyperlink ref="J57" r:id="rId7"/>
    <hyperlink ref="J62" r:id="rId8"/>
    <hyperlink ref="O60" r:id="rId9"/>
    <hyperlink ref="J64" r:id="rId10"/>
    <hyperlink ref="O61" r:id="rId11"/>
    <hyperlink ref="J68" r:id="rId12"/>
    <hyperlink ref="O68" r:id="rId13"/>
    <hyperlink ref="J69" r:id="rId14"/>
    <hyperlink ref="J71" r:id="rId15"/>
    <hyperlink ref="J75" r:id="rId16"/>
    <hyperlink ref="J77" r:id="rId17"/>
    <hyperlink ref="J79" r:id="rId18"/>
    <hyperlink ref="O79" r:id="rId19"/>
    <hyperlink ref="J82" r:id="rId20"/>
    <hyperlink ref="O82" r:id="rId21"/>
    <hyperlink ref="J84" r:id="rId22"/>
    <hyperlink ref="O86" r:id="rId23"/>
    <hyperlink ref="J88" r:id="rId24"/>
    <hyperlink ref="O88" r:id="rId25"/>
    <hyperlink ref="J90" r:id="rId26"/>
    <hyperlink ref="J91" r:id="rId27"/>
    <hyperlink ref="J87" r:id="rId28"/>
    <hyperlink ref="O87" r:id="rId29"/>
    <hyperlink ref="J81" r:id="rId30"/>
    <hyperlink ref="O81" r:id="rId31"/>
    <hyperlink ref="J96" r:id="rId32"/>
    <hyperlink ref="O96" r:id="rId33"/>
    <hyperlink ref="J97" r:id="rId34"/>
    <hyperlink ref="J85" r:id="rId35"/>
    <hyperlink ref="J98" r:id="rId36"/>
    <hyperlink ref="J99" r:id="rId37"/>
    <hyperlink ref="O99" r:id="rId38"/>
    <hyperlink ref="J102" r:id="rId39"/>
    <hyperlink ref="J105" r:id="rId40"/>
    <hyperlink ref="O105" r:id="rId41"/>
    <hyperlink ref="J107" r:id="rId42"/>
    <hyperlink ref="J109" r:id="rId43"/>
    <hyperlink ref="J110" r:id="rId44"/>
    <hyperlink ref="O110" r:id="rId45"/>
    <hyperlink ref="J108" r:id="rId46"/>
    <hyperlink ref="J73" r:id="rId47"/>
    <hyperlink ref="J111" r:id="rId48"/>
    <hyperlink ref="J112" r:id="rId49"/>
    <hyperlink ref="O112" r:id="rId50"/>
    <hyperlink ref="J113" r:id="rId51"/>
    <hyperlink ref="J115" r:id="rId52"/>
    <hyperlink ref="J103" r:id="rId53"/>
    <hyperlink ref="O103" r:id="rId54"/>
    <hyperlink ref="J104" r:id="rId55"/>
    <hyperlink ref="O104" r:id="rId56"/>
    <hyperlink ref="J121" r:id="rId57"/>
    <hyperlink ref="J122" r:id="rId58"/>
    <hyperlink ref="O122" r:id="rId59"/>
    <hyperlink ref="J123" r:id="rId60"/>
    <hyperlink ref="O123" r:id="rId61"/>
    <hyperlink ref="J126" r:id="rId62"/>
    <hyperlink ref="J125" r:id="rId63"/>
    <hyperlink ref="O125" r:id="rId64"/>
    <hyperlink ref="J129" r:id="rId65"/>
    <hyperlink ref="J131" r:id="rId66"/>
    <hyperlink ref="J136" r:id="rId67"/>
    <hyperlink ref="J137" r:id="rId68"/>
    <hyperlink ref="J138" r:id="rId69"/>
    <hyperlink ref="O138" r:id="rId70"/>
    <hyperlink ref="J140" r:id="rId71"/>
    <hyperlink ref="J141" r:id="rId72"/>
    <hyperlink ref="J142" r:id="rId73"/>
    <hyperlink ref="J143" r:id="rId74"/>
    <hyperlink ref="J144" r:id="rId75"/>
    <hyperlink ref="O144" r:id="rId76"/>
    <hyperlink ref="J145" r:id="rId77"/>
    <hyperlink ref="J147" r:id="rId78"/>
    <hyperlink ref="O147" r:id="rId79"/>
    <hyperlink ref="J148" r:id="rId80"/>
    <hyperlink ref="J149" r:id="rId81"/>
    <hyperlink ref="J150" r:id="rId82"/>
    <hyperlink ref="J151" r:id="rId83"/>
    <hyperlink ref="J153" r:id="rId84"/>
    <hyperlink ref="J155" r:id="rId85"/>
    <hyperlink ref="J156" r:id="rId86"/>
    <hyperlink ref="J159" r:id="rId87"/>
    <hyperlink ref="O159" r:id="rId88"/>
    <hyperlink ref="J160" r:id="rId89"/>
    <hyperlink ref="O160" r:id="rId90"/>
    <hyperlink ref="J161" r:id="rId91"/>
    <hyperlink ref="O161" r:id="rId92"/>
    <hyperlink ref="J162" r:id="rId93"/>
    <hyperlink ref="O162" r:id="rId94"/>
    <hyperlink ref="J163" r:id="rId95"/>
    <hyperlink ref="O163" r:id="rId96"/>
    <hyperlink ref="J164" r:id="rId97"/>
    <hyperlink ref="O164" r:id="rId98"/>
    <hyperlink ref="J166" r:id="rId99"/>
    <hyperlink ref="O166" r:id="rId100"/>
    <hyperlink ref="J169" r:id="rId101"/>
    <hyperlink ref="J170" r:id="rId102"/>
    <hyperlink ref="J168" r:id="rId103"/>
    <hyperlink ref="O168" r:id="rId104"/>
    <hyperlink ref="J172" r:id="rId105"/>
    <hyperlink ref="O172" r:id="rId106"/>
    <hyperlink ref="J175" r:id="rId107"/>
    <hyperlink ref="O175" r:id="rId108"/>
    <hyperlink ref="J176" r:id="rId109"/>
    <hyperlink ref="O176" r:id="rId110"/>
    <hyperlink ref="J178" r:id="rId111"/>
    <hyperlink ref="O178" r:id="rId112"/>
    <hyperlink ref="J180" r:id="rId113"/>
    <hyperlink ref="J174" r:id="rId114"/>
    <hyperlink ref="O174" r:id="rId115"/>
    <hyperlink ref="J181" r:id="rId116"/>
    <hyperlink ref="O181" r:id="rId117"/>
    <hyperlink ref="J182" r:id="rId118"/>
    <hyperlink ref="O182" r:id="rId119"/>
    <hyperlink ref="J184" r:id="rId120"/>
    <hyperlink ref="O184" r:id="rId121"/>
    <hyperlink ref="J185" r:id="rId122"/>
    <hyperlink ref="O185" r:id="rId123"/>
    <hyperlink ref="J188" r:id="rId124"/>
    <hyperlink ref="O188" r:id="rId125"/>
    <hyperlink ref="J190" r:id="rId126"/>
    <hyperlink ref="O190" r:id="rId127"/>
    <hyperlink ref="J191" r:id="rId128"/>
    <hyperlink ref="O191" r:id="rId129"/>
    <hyperlink ref="J192" r:id="rId130"/>
    <hyperlink ref="O192" r:id="rId131"/>
    <hyperlink ref="J193" r:id="rId132"/>
    <hyperlink ref="O193" r:id="rId133"/>
    <hyperlink ref="J194" r:id="rId134"/>
    <hyperlink ref="O194" r:id="rId135"/>
    <hyperlink ref="J195" r:id="rId136"/>
    <hyperlink ref="O195" r:id="rId137"/>
    <hyperlink ref="J196" r:id="rId138"/>
    <hyperlink ref="O196" r:id="rId139"/>
    <hyperlink ref="J197" r:id="rId140"/>
    <hyperlink ref="O197" r:id="rId141"/>
    <hyperlink ref="J198" r:id="rId142"/>
    <hyperlink ref="J199" r:id="rId143"/>
    <hyperlink ref="J200" r:id="rId144"/>
    <hyperlink ref="O200" r:id="rId145"/>
    <hyperlink ref="J201" r:id="rId146"/>
    <hyperlink ref="O201" r:id="rId147"/>
    <hyperlink ref="J202" r:id="rId148"/>
    <hyperlink ref="O202" r:id="rId149"/>
    <hyperlink ref="J203" r:id="rId150"/>
    <hyperlink ref="O203" r:id="rId151"/>
    <hyperlink ref="J204" r:id="rId152"/>
    <hyperlink ref="O204" r:id="rId153"/>
    <hyperlink ref="J205" r:id="rId154"/>
    <hyperlink ref="O205" r:id="rId155"/>
    <hyperlink ref="J207" r:id="rId156"/>
    <hyperlink ref="O207" r:id="rId157"/>
    <hyperlink ref="J208" r:id="rId158"/>
    <hyperlink ref="O208" r:id="rId159"/>
    <hyperlink ref="O141" r:id="rId160"/>
    <hyperlink ref="J209" r:id="rId161"/>
    <hyperlink ref="O209" r:id="rId162"/>
    <hyperlink ref="J211" r:id="rId163"/>
    <hyperlink ref="O211" r:id="rId164"/>
    <hyperlink ref="J212" r:id="rId165"/>
    <hyperlink ref="O212" r:id="rId166"/>
    <hyperlink ref="J213" r:id="rId167"/>
    <hyperlink ref="J214" r:id="rId168"/>
    <hyperlink ref="O214" r:id="rId169"/>
    <hyperlink ref="J216" r:id="rId170"/>
    <hyperlink ref="O216" r:id="rId171"/>
    <hyperlink ref="J217" r:id="rId172"/>
    <hyperlink ref="J218" r:id="rId173"/>
    <hyperlink ref="O218" r:id="rId174"/>
    <hyperlink ref="J219" r:id="rId175"/>
    <hyperlink ref="O219" r:id="rId176"/>
    <hyperlink ref="J220" r:id="rId177"/>
    <hyperlink ref="O220" r:id="rId178"/>
    <hyperlink ref="J221" r:id="rId179"/>
    <hyperlink ref="O221" r:id="rId180"/>
    <hyperlink ref="J223" r:id="rId181"/>
    <hyperlink ref="O206" r:id="rId182"/>
    <hyperlink ref="J225" r:id="rId183"/>
    <hyperlink ref="O225" r:id="rId184"/>
    <hyperlink ref="J226" r:id="rId185"/>
    <hyperlink ref="O226" r:id="rId186"/>
    <hyperlink ref="J227" r:id="rId187"/>
    <hyperlink ref="O227" r:id="rId188"/>
    <hyperlink ref="J228" r:id="rId189"/>
    <hyperlink ref="O228" r:id="rId190"/>
    <hyperlink ref="O229" r:id="rId191"/>
    <hyperlink ref="J229" r:id="rId192"/>
    <hyperlink ref="J232" r:id="rId193"/>
    <hyperlink ref="O232" r:id="rId194"/>
    <hyperlink ref="J233" r:id="rId195"/>
    <hyperlink ref="O233" r:id="rId196"/>
    <hyperlink ref="J235" r:id="rId197"/>
    <hyperlink ref="O235" r:id="rId198"/>
    <hyperlink ref="J236" r:id="rId199"/>
    <hyperlink ref="O236" r:id="rId200"/>
    <hyperlink ref="J237" r:id="rId201"/>
    <hyperlink ref="O237" r:id="rId202"/>
    <hyperlink ref="J238" r:id="rId203"/>
    <hyperlink ref="J240" r:id="rId204"/>
    <hyperlink ref="O240" r:id="rId205"/>
    <hyperlink ref="J241" r:id="rId206"/>
    <hyperlink ref="O241" r:id="rId207"/>
    <hyperlink ref="J242" r:id="rId208"/>
    <hyperlink ref="O242" r:id="rId209"/>
    <hyperlink ref="J243" r:id="rId210"/>
    <hyperlink ref="O243" r:id="rId211"/>
    <hyperlink ref="J245" r:id="rId212"/>
    <hyperlink ref="O245" r:id="rId213"/>
    <hyperlink ref="J246" r:id="rId214"/>
    <hyperlink ref="O246" r:id="rId215"/>
    <hyperlink ref="J247" r:id="rId216"/>
    <hyperlink ref="J248" r:id="rId217"/>
    <hyperlink ref="O248" r:id="rId218"/>
    <hyperlink ref="J249" r:id="rId219"/>
    <hyperlink ref="O249" r:id="rId220"/>
    <hyperlink ref="J250" r:id="rId221"/>
    <hyperlink ref="O250" r:id="rId222"/>
    <hyperlink ref="J254" r:id="rId223"/>
    <hyperlink ref="O254" r:id="rId224"/>
    <hyperlink ref="J255" r:id="rId225"/>
    <hyperlink ref="J256" r:id="rId226"/>
    <hyperlink ref="O256" r:id="rId227"/>
    <hyperlink ref="O257" r:id="rId228"/>
    <hyperlink ref="J258" r:id="rId229"/>
    <hyperlink ref="O258" r:id="rId230"/>
    <hyperlink ref="J260" r:id="rId231"/>
    <hyperlink ref="J261" r:id="rId232"/>
    <hyperlink ref="O261" r:id="rId233"/>
    <hyperlink ref="J262" r:id="rId234"/>
    <hyperlink ref="O262" r:id="rId235"/>
    <hyperlink ref="J263" r:id="rId236"/>
    <hyperlink ref="R263" r:id="rId237"/>
    <hyperlink ref="J264" r:id="rId238"/>
    <hyperlink ref="J265" r:id="rId239"/>
    <hyperlink ref="O265" r:id="rId240"/>
    <hyperlink ref="J266" r:id="rId241"/>
    <hyperlink ref="O266" r:id="rId242"/>
    <hyperlink ref="J268" r:id="rId243"/>
    <hyperlink ref="O268" r:id="rId244"/>
    <hyperlink ref="J269" r:id="rId245"/>
    <hyperlink ref="O269" r:id="rId246"/>
    <hyperlink ref="J270" r:id="rId247"/>
    <hyperlink ref="O270" r:id="rId248"/>
    <hyperlink ref="J272" r:id="rId249"/>
    <hyperlink ref="O272" r:id="rId250"/>
    <hyperlink ref="J273" r:id="rId251"/>
    <hyperlink ref="O273" r:id="rId252"/>
    <hyperlink ref="J274" r:id="rId253"/>
    <hyperlink ref="J275" r:id="rId254"/>
    <hyperlink ref="J276" r:id="rId255"/>
    <hyperlink ref="O276" r:id="rId256"/>
    <hyperlink ref="J279" r:id="rId257"/>
    <hyperlink ref="O279" r:id="rId258"/>
    <hyperlink ref="J280" r:id="rId259"/>
    <hyperlink ref="O280" r:id="rId260"/>
    <hyperlink ref="J283" r:id="rId261"/>
    <hyperlink ref="O283" r:id="rId262"/>
    <hyperlink ref="J285" r:id="rId263"/>
    <hyperlink ref="O285" r:id="rId264"/>
    <hyperlink ref="O171" r:id="rId265"/>
    <hyperlink ref="J171" r:id="rId266"/>
    <hyperlink ref="J286" r:id="rId267"/>
    <hyperlink ref="O286" r:id="rId268"/>
    <hyperlink ref="J288" r:id="rId269"/>
    <hyperlink ref="J290" r:id="rId270"/>
    <hyperlink ref="O290" r:id="rId271"/>
    <hyperlink ref="J291" r:id="rId272"/>
    <hyperlink ref="J294" r:id="rId273"/>
    <hyperlink ref="J295" r:id="rId274"/>
    <hyperlink ref="O295" r:id="rId275"/>
    <hyperlink ref="J297" r:id="rId276"/>
    <hyperlink ref="O297" r:id="rId277"/>
    <hyperlink ref="J298" r:id="rId278"/>
    <hyperlink ref="O298" r:id="rId279"/>
    <hyperlink ref="J299" r:id="rId280"/>
    <hyperlink ref="O299" r:id="rId281"/>
    <hyperlink ref="J301" r:id="rId282"/>
    <hyperlink ref="O301" r:id="rId283"/>
    <hyperlink ref="J302" r:id="rId284"/>
    <hyperlink ref="O302" r:id="rId285"/>
    <hyperlink ref="J303" r:id="rId286"/>
    <hyperlink ref="O303" r:id="rId287"/>
    <hyperlink ref="J306" r:id="rId288"/>
    <hyperlink ref="O306" r:id="rId289"/>
    <hyperlink ref="J307" r:id="rId290"/>
    <hyperlink ref="O307" r:id="rId291"/>
    <hyperlink ref="J309" r:id="rId292"/>
    <hyperlink ref="O309" r:id="rId293"/>
    <hyperlink ref="J310" r:id="rId294"/>
    <hyperlink ref="O310" r:id="rId295"/>
    <hyperlink ref="J311" r:id="rId296"/>
    <hyperlink ref="O311" r:id="rId297"/>
    <hyperlink ref="J312" r:id="rId298"/>
    <hyperlink ref="O312" r:id="rId299"/>
    <hyperlink ref="J224" r:id="rId300"/>
    <hyperlink ref="O224" r:id="rId301"/>
    <hyperlink ref="J313" r:id="rId302"/>
    <hyperlink ref="O313" r:id="rId303"/>
    <hyperlink ref="J314" r:id="rId304"/>
    <hyperlink ref="O314" r:id="rId305"/>
    <hyperlink ref="J315" r:id="rId306"/>
    <hyperlink ref="O315" r:id="rId307"/>
    <hyperlink ref="J316" r:id="rId308"/>
    <hyperlink ref="O316" r:id="rId309"/>
    <hyperlink ref="J318" r:id="rId310"/>
    <hyperlink ref="O318" r:id="rId311"/>
    <hyperlink ref="J319" r:id="rId312"/>
    <hyperlink ref="O319" r:id="rId313"/>
    <hyperlink ref="J320" r:id="rId314"/>
    <hyperlink ref="O320" r:id="rId315"/>
    <hyperlink ref="J322" r:id="rId316"/>
    <hyperlink ref="J324" r:id="rId317"/>
    <hyperlink ref="O324" r:id="rId318"/>
    <hyperlink ref="J325" r:id="rId319"/>
    <hyperlink ref="J326" r:id="rId320"/>
    <hyperlink ref="O326" r:id="rId321"/>
    <hyperlink ref="J327" r:id="rId322"/>
    <hyperlink ref="O327" r:id="rId323"/>
    <hyperlink ref="J328" r:id="rId324"/>
    <hyperlink ref="J330" r:id="rId325"/>
    <hyperlink ref="O330" r:id="rId326"/>
    <hyperlink ref="O331" r:id="rId327"/>
    <hyperlink ref="J331" r:id="rId328"/>
    <hyperlink ref="J332" r:id="rId329"/>
    <hyperlink ref="O332" r:id="rId330"/>
    <hyperlink ref="O234" r:id="rId331"/>
    <hyperlink ref="J234" r:id="rId332"/>
    <hyperlink ref="J333" r:id="rId333"/>
    <hyperlink ref="O333" r:id="rId334"/>
    <hyperlink ref="J334" r:id="rId335"/>
    <hyperlink ref="O334" r:id="rId336"/>
    <hyperlink ref="J335" r:id="rId337"/>
    <hyperlink ref="O335" r:id="rId338"/>
    <hyperlink ref="J336" r:id="rId339"/>
    <hyperlink ref="O336" r:id="rId340"/>
    <hyperlink ref="J337" r:id="rId341"/>
    <hyperlink ref="O337" r:id="rId342"/>
    <hyperlink ref="J339" r:id="rId343"/>
    <hyperlink ref="J342" r:id="rId344"/>
    <hyperlink ref="O342" r:id="rId345"/>
    <hyperlink ref="J343" r:id="rId346"/>
    <hyperlink ref="O343" r:id="rId347"/>
    <hyperlink ref="J344" r:id="rId348"/>
    <hyperlink ref="O344" r:id="rId349"/>
    <hyperlink ref="J345" r:id="rId350"/>
    <hyperlink ref="J346" r:id="rId351"/>
    <hyperlink ref="O346" r:id="rId352"/>
    <hyperlink ref="J349" r:id="rId353"/>
    <hyperlink ref="O349" r:id="rId354"/>
    <hyperlink ref="J350" r:id="rId355"/>
    <hyperlink ref="J351" r:id="rId356"/>
    <hyperlink ref="J353" r:id="rId357"/>
    <hyperlink ref="O353" r:id="rId358"/>
    <hyperlink ref="J354" r:id="rId359"/>
    <hyperlink ref="O354" r:id="rId360"/>
    <hyperlink ref="J355" r:id="rId361"/>
    <hyperlink ref="O355" r:id="rId362"/>
    <hyperlink ref="J357" r:id="rId363"/>
    <hyperlink ref="O357" r:id="rId364"/>
    <hyperlink ref="J358" r:id="rId365"/>
    <hyperlink ref="O358" r:id="rId366"/>
    <hyperlink ref="J359" r:id="rId367"/>
    <hyperlink ref="J360" r:id="rId368"/>
    <hyperlink ref="J361" r:id="rId369"/>
    <hyperlink ref="O361" r:id="rId370"/>
    <hyperlink ref="J362" r:id="rId371"/>
    <hyperlink ref="O362" r:id="rId372"/>
    <hyperlink ref="J363" r:id="rId373"/>
    <hyperlink ref="O363" r:id="rId374"/>
    <hyperlink ref="J365" r:id="rId375"/>
    <hyperlink ref="J366" r:id="rId376"/>
    <hyperlink ref="O366" r:id="rId377"/>
    <hyperlink ref="J367" r:id="rId378"/>
    <hyperlink ref="O367" r:id="rId379"/>
    <hyperlink ref="J368" r:id="rId380"/>
    <hyperlink ref="O368" r:id="rId381"/>
    <hyperlink ref="J369" r:id="rId382"/>
    <hyperlink ref="O369" r:id="rId383"/>
    <hyperlink ref="J370" r:id="rId384"/>
    <hyperlink ref="J371" r:id="rId385"/>
    <hyperlink ref="O371" r:id="rId386"/>
    <hyperlink ref="J364" r:id="rId387"/>
    <hyperlink ref="O364" r:id="rId388"/>
    <hyperlink ref="J373" r:id="rId389"/>
    <hyperlink ref="O373" r:id="rId390"/>
    <hyperlink ref="J374" r:id="rId391"/>
    <hyperlink ref="O374" r:id="rId392"/>
    <hyperlink ref="J372" r:id="rId393"/>
    <hyperlink ref="O372" r:id="rId394"/>
    <hyperlink ref="J375" r:id="rId395"/>
    <hyperlink ref="J376" r:id="rId396"/>
    <hyperlink ref="J378" r:id="rId397"/>
    <hyperlink ref="J379" r:id="rId398"/>
    <hyperlink ref="J380" r:id="rId399"/>
    <hyperlink ref="J381" r:id="rId400"/>
    <hyperlink ref="J382" r:id="rId401"/>
    <hyperlink ref="O382" r:id="rId402"/>
    <hyperlink ref="J384" r:id="rId403"/>
    <hyperlink ref="O384" r:id="rId404"/>
    <hyperlink ref="J385" r:id="rId405"/>
    <hyperlink ref="O385" r:id="rId406"/>
    <hyperlink ref="J386" r:id="rId407"/>
    <hyperlink ref="O386" r:id="rId408"/>
    <hyperlink ref="J387" r:id="rId409"/>
    <hyperlink ref="J388" r:id="rId410"/>
    <hyperlink ref="J389" r:id="rId411"/>
    <hyperlink ref="J383" r:id="rId412"/>
    <hyperlink ref="O383" r:id="rId413"/>
    <hyperlink ref="J390" r:id="rId414"/>
    <hyperlink ref="O390" r:id="rId415"/>
    <hyperlink ref="J391" r:id="rId416"/>
    <hyperlink ref="J392" r:id="rId417"/>
    <hyperlink ref="O392" r:id="rId418"/>
    <hyperlink ref="J393" r:id="rId419"/>
    <hyperlink ref="J394" r:id="rId420"/>
    <hyperlink ref="O394" r:id="rId421"/>
    <hyperlink ref="J395" r:id="rId422"/>
    <hyperlink ref="O395" r:id="rId423"/>
    <hyperlink ref="J396" r:id="rId424"/>
    <hyperlink ref="O396" r:id="rId425"/>
    <hyperlink ref="J397" r:id="rId426"/>
    <hyperlink ref="J398" r:id="rId427"/>
    <hyperlink ref="J399" r:id="rId428"/>
    <hyperlink ref="O399" r:id="rId429"/>
    <hyperlink ref="J400" r:id="rId430"/>
    <hyperlink ref="J401" r:id="rId431"/>
    <hyperlink ref="J402" r:id="rId432"/>
    <hyperlink ref="O402" r:id="rId433"/>
    <hyperlink ref="J403" r:id="rId434"/>
    <hyperlink ref="O403" r:id="rId435"/>
    <hyperlink ref="J404" r:id="rId436"/>
    <hyperlink ref="O404" r:id="rId437"/>
    <hyperlink ref="J405" r:id="rId438"/>
    <hyperlink ref="O405" r:id="rId439"/>
    <hyperlink ref="J408" r:id="rId440"/>
    <hyperlink ref="J409" r:id="rId441"/>
    <hyperlink ref="J410" r:id="rId442"/>
    <hyperlink ref="O410" r:id="rId443"/>
    <hyperlink ref="J411" r:id="rId444"/>
    <hyperlink ref="J412" r:id="rId445"/>
    <hyperlink ref="O412" r:id="rId446"/>
    <hyperlink ref="J413" r:id="rId447"/>
    <hyperlink ref="O413" r:id="rId448"/>
    <hyperlink ref="J414" r:id="rId449"/>
    <hyperlink ref="O414" r:id="rId450"/>
    <hyperlink ref="J416" r:id="rId451"/>
    <hyperlink ref="O416" r:id="rId452"/>
    <hyperlink ref="J418" r:id="rId453"/>
    <hyperlink ref="J419" r:id="rId454"/>
    <hyperlink ref="O419" r:id="rId455"/>
    <hyperlink ref="J420" r:id="rId456"/>
    <hyperlink ref="O420" r:id="rId457"/>
    <hyperlink ref="J421" r:id="rId458"/>
    <hyperlink ref="J423" r:id="rId459"/>
    <hyperlink ref="J425" r:id="rId460"/>
    <hyperlink ref="J426" r:id="rId461"/>
    <hyperlink ref="O426" r:id="rId462"/>
    <hyperlink ref="J427" r:id="rId463"/>
    <hyperlink ref="O427" r:id="rId464"/>
    <hyperlink ref="J428" r:id="rId465"/>
    <hyperlink ref="J429" r:id="rId466"/>
    <hyperlink ref="O429" r:id="rId467"/>
    <hyperlink ref="J430" r:id="rId468"/>
    <hyperlink ref="O430" r:id="rId469"/>
    <hyperlink ref="J431" r:id="rId470"/>
    <hyperlink ref="J432" r:id="rId471"/>
    <hyperlink ref="O432" r:id="rId472"/>
    <hyperlink ref="J433" r:id="rId473"/>
    <hyperlink ref="O433" r:id="rId474"/>
    <hyperlink ref="J434" r:id="rId475"/>
    <hyperlink ref="O434" r:id="rId476"/>
    <hyperlink ref="J435" r:id="rId477"/>
    <hyperlink ref="O435" r:id="rId478"/>
    <hyperlink ref="J436" r:id="rId479"/>
    <hyperlink ref="O436" r:id="rId480"/>
    <hyperlink ref="J437" r:id="rId481"/>
    <hyperlink ref="O437" r:id="rId482"/>
    <hyperlink ref="J440" r:id="rId483"/>
    <hyperlink ref="O440" r:id="rId484"/>
    <hyperlink ref="J441" r:id="rId485"/>
    <hyperlink ref="J442" r:id="rId486"/>
    <hyperlink ref="J443" r:id="rId487"/>
    <hyperlink ref="J444" r:id="rId488"/>
    <hyperlink ref="J445" r:id="rId489"/>
    <hyperlink ref="O445" r:id="rId490"/>
    <hyperlink ref="J446" r:id="rId491"/>
    <hyperlink ref="J447" r:id="rId492"/>
    <hyperlink ref="O447" r:id="rId493"/>
    <hyperlink ref="J448" r:id="rId494"/>
    <hyperlink ref="J449" r:id="rId495"/>
    <hyperlink ref="O449" r:id="rId496"/>
    <hyperlink ref="J450" r:id="rId497"/>
    <hyperlink ref="O450" r:id="rId498"/>
    <hyperlink ref="J451" r:id="rId499"/>
    <hyperlink ref="O451" r:id="rId500"/>
    <hyperlink ref="J452" r:id="rId501"/>
    <hyperlink ref="O452" r:id="rId502"/>
    <hyperlink ref="J453" r:id="rId503"/>
    <hyperlink ref="O453" r:id="rId504"/>
    <hyperlink ref="J454" r:id="rId505"/>
    <hyperlink ref="U167" r:id="rId506"/>
    <hyperlink ref="J456" r:id="rId507"/>
    <hyperlink ref="O456" r:id="rId508"/>
    <hyperlink ref="J457" r:id="rId509"/>
    <hyperlink ref="J458" r:id="rId510"/>
    <hyperlink ref="O458" r:id="rId511"/>
    <hyperlink ref="J459" r:id="rId512"/>
    <hyperlink ref="O459" r:id="rId513"/>
    <hyperlink ref="J460" r:id="rId514"/>
    <hyperlink ref="O460" r:id="rId515"/>
    <hyperlink ref="J461" r:id="rId516"/>
    <hyperlink ref="O461" r:id="rId517"/>
    <hyperlink ref="J462" r:id="rId518"/>
    <hyperlink ref="O462" r:id="rId519"/>
    <hyperlink ref="J463" r:id="rId520"/>
    <hyperlink ref="O463" r:id="rId521"/>
    <hyperlink ref="J464" r:id="rId522"/>
    <hyperlink ref="O464" r:id="rId523"/>
    <hyperlink ref="J465" r:id="rId524"/>
    <hyperlink ref="J466" r:id="rId525"/>
    <hyperlink ref="O466" r:id="rId526"/>
    <hyperlink ref="J467" r:id="rId527"/>
    <hyperlink ref="O467" r:id="rId528"/>
    <hyperlink ref="J468" r:id="rId529"/>
    <hyperlink ref="O468" r:id="rId530"/>
    <hyperlink ref="J469" r:id="rId531"/>
    <hyperlink ref="O469" r:id="rId532"/>
    <hyperlink ref="J470" r:id="rId533"/>
    <hyperlink ref="O470" r:id="rId534"/>
    <hyperlink ref="J471" r:id="rId535"/>
    <hyperlink ref="O471" r:id="rId536"/>
    <hyperlink ref="J473" r:id="rId537"/>
    <hyperlink ref="O473" r:id="rId538"/>
    <hyperlink ref="J474" r:id="rId539"/>
    <hyperlink ref="O474" r:id="rId540"/>
    <hyperlink ref="J475" r:id="rId541"/>
    <hyperlink ref="J476" r:id="rId542"/>
    <hyperlink ref="O476" r:id="rId543"/>
    <hyperlink ref="J477" r:id="rId544"/>
    <hyperlink ref="O477" r:id="rId545"/>
    <hyperlink ref="J479" r:id="rId546"/>
    <hyperlink ref="O479" r:id="rId547"/>
    <hyperlink ref="J480" r:id="rId548"/>
    <hyperlink ref="O480" r:id="rId549"/>
    <hyperlink ref="J481" r:id="rId550"/>
    <hyperlink ref="J482" r:id="rId551"/>
    <hyperlink ref="O482" r:id="rId552"/>
    <hyperlink ref="J485" r:id="rId553"/>
    <hyperlink ref="O485" r:id="rId554"/>
    <hyperlink ref="O484" r:id="rId555"/>
    <hyperlink ref="J484" r:id="rId556"/>
    <hyperlink ref="J486" r:id="rId557"/>
    <hyperlink ref="O486" r:id="rId558"/>
    <hyperlink ref="J487" r:id="rId559"/>
    <hyperlink ref="O487" r:id="rId560"/>
    <hyperlink ref="J489" r:id="rId561"/>
    <hyperlink ref="O489" r:id="rId562"/>
    <hyperlink ref="J490" r:id="rId563"/>
    <hyperlink ref="O490" r:id="rId564"/>
    <hyperlink ref="J491" r:id="rId565"/>
    <hyperlink ref="J492" r:id="rId566"/>
    <hyperlink ref="J493" r:id="rId567"/>
    <hyperlink ref="O493" r:id="rId568"/>
    <hyperlink ref="J494" r:id="rId569"/>
    <hyperlink ref="J495" r:id="rId570"/>
    <hyperlink ref="O495" r:id="rId571"/>
    <hyperlink ref="O496" r:id="rId572"/>
    <hyperlink ref="J496" r:id="rId573"/>
    <hyperlink ref="J497" r:id="rId574"/>
    <hyperlink ref="O497" r:id="rId575"/>
    <hyperlink ref="J498" r:id="rId576"/>
    <hyperlink ref="J499" r:id="rId577"/>
    <hyperlink ref="J500" r:id="rId578"/>
    <hyperlink ref="O500" r:id="rId579"/>
    <hyperlink ref="J501" r:id="rId580"/>
    <hyperlink ref="O501" r:id="rId581"/>
    <hyperlink ref="J502" r:id="rId582"/>
    <hyperlink ref="O502" r:id="rId583"/>
    <hyperlink ref="J503" r:id="rId584"/>
    <hyperlink ref="O503" r:id="rId585"/>
    <hyperlink ref="J504" r:id="rId586"/>
    <hyperlink ref="O504" r:id="rId587"/>
    <hyperlink ref="J506" r:id="rId588"/>
    <hyperlink ref="J507" r:id="rId589"/>
    <hyperlink ref="O507" r:id="rId590"/>
    <hyperlink ref="J508" r:id="rId591"/>
    <hyperlink ref="O508" r:id="rId592"/>
    <hyperlink ref="J509" r:id="rId593"/>
    <hyperlink ref="O509" r:id="rId594"/>
    <hyperlink ref="J511" r:id="rId595"/>
    <hyperlink ref="O511" r:id="rId596"/>
    <hyperlink ref="J512" r:id="rId597"/>
    <hyperlink ref="J514" r:id="rId598"/>
    <hyperlink ref="J515" r:id="rId599"/>
    <hyperlink ref="O515" r:id="rId600"/>
    <hyperlink ref="J516" r:id="rId601"/>
    <hyperlink ref="O516" r:id="rId602"/>
    <hyperlink ref="J517" r:id="rId603"/>
    <hyperlink ref="O517" r:id="rId604"/>
    <hyperlink ref="J518" r:id="rId605"/>
    <hyperlink ref="O518" r:id="rId606"/>
    <hyperlink ref="J519" r:id="rId607"/>
    <hyperlink ref="J520" r:id="rId608"/>
    <hyperlink ref="O520" r:id="rId609"/>
    <hyperlink ref="J525" r:id="rId610"/>
    <hyperlink ref="O525" r:id="rId611"/>
    <hyperlink ref="J527" r:id="rId612"/>
    <hyperlink ref="O527" r:id="rId613"/>
    <hyperlink ref="J529" r:id="rId614"/>
    <hyperlink ref="J530" r:id="rId615"/>
    <hyperlink ref="O530" r:id="rId616"/>
    <hyperlink ref="J531" r:id="rId617"/>
    <hyperlink ref="O531" r:id="rId618"/>
    <hyperlink ref="J532" r:id="rId619"/>
    <hyperlink ref="O532" r:id="rId620"/>
    <hyperlink ref="J533" r:id="rId621"/>
    <hyperlink ref="J534" r:id="rId622"/>
    <hyperlink ref="O534" r:id="rId623"/>
    <hyperlink ref="J535" r:id="rId624"/>
    <hyperlink ref="O535" r:id="rId625"/>
    <hyperlink ref="O536" r:id="rId626"/>
    <hyperlink ref="J536" r:id="rId627"/>
    <hyperlink ref="J537" r:id="rId628"/>
    <hyperlink ref="O537" r:id="rId629"/>
    <hyperlink ref="J538" r:id="rId630"/>
    <hyperlink ref="J56" r:id="rId631"/>
    <hyperlink ref="O56" r:id="rId632"/>
    <hyperlink ref="J539" r:id="rId633"/>
    <hyperlink ref="J540" r:id="rId634"/>
    <hyperlink ref="O540" r:id="rId635"/>
    <hyperlink ref="J541" r:id="rId636"/>
    <hyperlink ref="O541" r:id="rId637"/>
    <hyperlink ref="J543" r:id="rId638"/>
    <hyperlink ref="O543" r:id="rId639"/>
    <hyperlink ref="J544" r:id="rId640"/>
    <hyperlink ref="O544" r:id="rId641"/>
    <hyperlink ref="J546" r:id="rId642"/>
    <hyperlink ref="O546" r:id="rId643"/>
    <hyperlink ref="J547" r:id="rId644"/>
    <hyperlink ref="J548" r:id="rId645"/>
    <hyperlink ref="O548" r:id="rId646"/>
    <hyperlink ref="J549" r:id="rId647"/>
    <hyperlink ref="O549" r:id="rId648"/>
    <hyperlink ref="J550" r:id="rId649"/>
    <hyperlink ref="O550" r:id="rId650"/>
    <hyperlink ref="J551" r:id="rId651"/>
    <hyperlink ref="J552" r:id="rId652"/>
    <hyperlink ref="O552" r:id="rId653"/>
    <hyperlink ref="J553" r:id="rId654"/>
    <hyperlink ref="O553" r:id="rId655"/>
    <hyperlink ref="J555" r:id="rId656"/>
    <hyperlink ref="J545" r:id="rId657"/>
    <hyperlink ref="O545" r:id="rId658"/>
    <hyperlink ref="J556" r:id="rId659"/>
    <hyperlink ref="O556" r:id="rId660"/>
    <hyperlink ref="J557" r:id="rId661"/>
    <hyperlink ref="O557" r:id="rId662"/>
    <hyperlink ref="J558" r:id="rId663"/>
    <hyperlink ref="O558" r:id="rId664"/>
    <hyperlink ref="J559" r:id="rId665"/>
    <hyperlink ref="O559" r:id="rId666"/>
    <hyperlink ref="J560" r:id="rId667"/>
    <hyperlink ref="O560" r:id="rId668"/>
    <hyperlink ref="J561" r:id="rId669"/>
    <hyperlink ref="J562" r:id="rId670"/>
    <hyperlink ref="J563" r:id="rId671"/>
    <hyperlink ref="O563" r:id="rId672"/>
    <hyperlink ref="J564" r:id="rId673"/>
    <hyperlink ref="O564" r:id="rId674"/>
    <hyperlink ref="J505" r:id="rId675"/>
    <hyperlink ref="O505" r:id="rId676"/>
    <hyperlink ref="J566" r:id="rId677"/>
    <hyperlink ref="J567" r:id="rId678"/>
    <hyperlink ref="O567" r:id="rId679"/>
    <hyperlink ref="J568" r:id="rId680"/>
    <hyperlink ref="O568" r:id="rId681"/>
    <hyperlink ref="J569" r:id="rId682"/>
    <hyperlink ref="O569" r:id="rId683"/>
    <hyperlink ref="J570" r:id="rId684"/>
    <hyperlink ref="O570" r:id="rId685"/>
    <hyperlink ref="J571" r:id="rId686"/>
    <hyperlink ref="O571" r:id="rId687"/>
    <hyperlink ref="J572" r:id="rId688"/>
    <hyperlink ref="O572" r:id="rId689"/>
    <hyperlink ref="J573" r:id="rId690"/>
    <hyperlink ref="O573" r:id="rId691"/>
    <hyperlink ref="J574" r:id="rId692"/>
    <hyperlink ref="O574" r:id="rId693"/>
    <hyperlink ref="J575" r:id="rId694"/>
    <hyperlink ref="O575" r:id="rId695"/>
    <hyperlink ref="J576" r:id="rId696"/>
    <hyperlink ref="O576" r:id="rId697"/>
    <hyperlink ref="O577" r:id="rId698"/>
    <hyperlink ref="J577" r:id="rId699"/>
    <hyperlink ref="J578" r:id="rId700"/>
    <hyperlink ref="O578" r:id="rId701"/>
    <hyperlink ref="J579" r:id="rId702"/>
    <hyperlink ref="O579" r:id="rId703"/>
    <hyperlink ref="J581" r:id="rId704"/>
    <hyperlink ref="J582" r:id="rId705"/>
    <hyperlink ref="O582" r:id="rId706"/>
    <hyperlink ref="J584" r:id="rId707"/>
    <hyperlink ref="O584" r:id="rId708"/>
    <hyperlink ref="J585" r:id="rId709"/>
    <hyperlink ref="O585" r:id="rId710"/>
    <hyperlink ref="O586" r:id="rId711"/>
    <hyperlink ref="J586" r:id="rId712"/>
    <hyperlink ref="J587" r:id="rId713"/>
    <hyperlink ref="O587" r:id="rId714"/>
    <hyperlink ref="J589" r:id="rId715"/>
    <hyperlink ref="O589" r:id="rId716"/>
    <hyperlink ref="J590" r:id="rId717"/>
    <hyperlink ref="O590" r:id="rId718"/>
    <hyperlink ref="J591" r:id="rId719"/>
    <hyperlink ref="O591" r:id="rId720"/>
    <hyperlink ref="J592" r:id="rId721"/>
    <hyperlink ref="O592" r:id="rId722"/>
    <hyperlink ref="J593" r:id="rId723"/>
    <hyperlink ref="O593" r:id="rId724"/>
    <hyperlink ref="J594" r:id="rId725"/>
    <hyperlink ref="O594" r:id="rId726"/>
    <hyperlink ref="J595" r:id="rId727"/>
    <hyperlink ref="O595" r:id="rId728"/>
    <hyperlink ref="J597" r:id="rId729"/>
    <hyperlink ref="O597" r:id="rId730"/>
    <hyperlink ref="J598" r:id="rId731"/>
    <hyperlink ref="O598" r:id="rId732"/>
    <hyperlink ref="J599" r:id="rId733"/>
    <hyperlink ref="O599" r:id="rId734"/>
    <hyperlink ref="J602" r:id="rId735"/>
    <hyperlink ref="O602" r:id="rId736"/>
    <hyperlink ref="J603" r:id="rId737"/>
    <hyperlink ref="J604" r:id="rId738"/>
    <hyperlink ref="O604" r:id="rId739"/>
    <hyperlink ref="J605" r:id="rId740"/>
    <hyperlink ref="O605" r:id="rId741"/>
    <hyperlink ref="J607" r:id="rId742"/>
    <hyperlink ref="O607" r:id="rId743"/>
    <hyperlink ref="J608" r:id="rId744"/>
    <hyperlink ref="O608" r:id="rId745"/>
    <hyperlink ref="J609" r:id="rId746"/>
    <hyperlink ref="O609" r:id="rId747"/>
    <hyperlink ref="J610" r:id="rId748"/>
    <hyperlink ref="O610" r:id="rId749"/>
    <hyperlink ref="J614" r:id="rId750"/>
    <hyperlink ref="O614" r:id="rId751"/>
    <hyperlink ref="J615" r:id="rId752"/>
    <hyperlink ref="J616" r:id="rId753"/>
    <hyperlink ref="O616" r:id="rId754"/>
    <hyperlink ref="J617" r:id="rId755"/>
    <hyperlink ref="O617" r:id="rId756"/>
    <hyperlink ref="J618" r:id="rId757"/>
    <hyperlink ref="O618" r:id="rId758"/>
    <hyperlink ref="J619" r:id="rId759"/>
    <hyperlink ref="J620" r:id="rId760"/>
    <hyperlink ref="O620" r:id="rId761"/>
    <hyperlink ref="J622" r:id="rId762"/>
    <hyperlink ref="O622" r:id="rId763"/>
    <hyperlink ref="J624" r:id="rId764"/>
    <hyperlink ref="O624" r:id="rId765"/>
    <hyperlink ref="J625" r:id="rId766"/>
    <hyperlink ref="O625" r:id="rId767"/>
    <hyperlink ref="J626" r:id="rId768"/>
    <hyperlink ref="O626" r:id="rId769"/>
    <hyperlink ref="J627" r:id="rId770"/>
    <hyperlink ref="O627" r:id="rId771"/>
    <hyperlink ref="J628" r:id="rId772"/>
    <hyperlink ref="O628" r:id="rId773"/>
    <hyperlink ref="J629" r:id="rId774"/>
    <hyperlink ref="O629" r:id="rId775"/>
    <hyperlink ref="J630" r:id="rId776"/>
    <hyperlink ref="O630" r:id="rId777"/>
  </hyperlinks>
  <pageMargins left="0.7" right="0.7" top="0.75" bottom="0.75" header="0.3" footer="0.3"/>
  <pageSetup paperSize="0" orientation="portrait" horizontalDpi="0" verticalDpi="0" copies="0"/>
  <legacyDrawing r:id="rId778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J14" sqref="J14"/>
    </sheetView>
  </sheetViews>
  <sheetFormatPr baseColWidth="10" defaultRowHeight="14.5" x14ac:dyDescent="0.35"/>
  <cols>
    <col min="2" max="2" width="13.7265625" customWidth="1"/>
    <col min="4" max="4" width="10.7265625" customWidth="1"/>
    <col min="5" max="5" width="1" customWidth="1"/>
    <col min="6" max="6" width="16.08984375" customWidth="1"/>
  </cols>
  <sheetData>
    <row r="2" spans="1:9" ht="21" x14ac:dyDescent="0.5">
      <c r="C2" s="198"/>
      <c r="D2" s="198"/>
      <c r="E2" s="25"/>
      <c r="G2" s="33" t="s">
        <v>30</v>
      </c>
      <c r="H2" s="176"/>
      <c r="I2" s="176"/>
    </row>
    <row r="3" spans="1:9" ht="15.5" x14ac:dyDescent="0.35">
      <c r="C3" s="1"/>
    </row>
    <row r="4" spans="1:9" ht="15.75" customHeight="1" x14ac:dyDescent="0.35">
      <c r="C4" s="1"/>
      <c r="F4" s="220" t="s">
        <v>171</v>
      </c>
      <c r="G4" s="220"/>
      <c r="H4" s="220"/>
      <c r="I4" s="220"/>
    </row>
    <row r="5" spans="1:9" ht="15.75" customHeight="1" x14ac:dyDescent="0.35">
      <c r="C5" s="1"/>
      <c r="F5" s="220"/>
      <c r="G5" s="220"/>
      <c r="H5" s="220"/>
      <c r="I5" s="220"/>
    </row>
    <row r="6" spans="1:9" ht="15.5" x14ac:dyDescent="0.35">
      <c r="C6" s="1"/>
    </row>
    <row r="7" spans="1:9" x14ac:dyDescent="0.35">
      <c r="F7" s="20" t="s">
        <v>172</v>
      </c>
      <c r="G7" s="176"/>
      <c r="H7" s="176"/>
      <c r="I7" s="176"/>
    </row>
    <row r="8" spans="1:9" ht="14.25" customHeight="1" x14ac:dyDescent="0.45">
      <c r="A8" s="31"/>
      <c r="B8" s="31"/>
      <c r="C8" s="31"/>
      <c r="D8" s="31"/>
      <c r="E8" s="31"/>
      <c r="F8" s="20" t="s">
        <v>173</v>
      </c>
      <c r="G8" s="176"/>
      <c r="H8" s="176"/>
      <c r="I8" s="176"/>
    </row>
    <row r="9" spans="1:9" ht="14.25" customHeight="1" x14ac:dyDescent="0.45">
      <c r="A9" s="31"/>
      <c r="B9" s="31"/>
      <c r="C9" s="31"/>
      <c r="D9" s="31"/>
      <c r="E9" s="31"/>
      <c r="F9" s="20" t="s">
        <v>174</v>
      </c>
      <c r="G9" s="176"/>
      <c r="H9" s="176"/>
      <c r="I9" s="176"/>
    </row>
    <row r="10" spans="1:9" ht="14.25" customHeight="1" x14ac:dyDescent="0.45">
      <c r="A10" s="31"/>
      <c r="B10" s="31"/>
      <c r="C10" s="31"/>
      <c r="D10" s="31"/>
      <c r="E10" s="31"/>
      <c r="F10" s="20" t="s">
        <v>175</v>
      </c>
      <c r="G10" s="176"/>
      <c r="H10" s="176"/>
      <c r="I10" s="176"/>
    </row>
    <row r="11" spans="1:9" ht="14.25" customHeight="1" x14ac:dyDescent="0.45">
      <c r="A11" s="31"/>
      <c r="B11" s="31"/>
      <c r="C11" s="31"/>
      <c r="D11" s="31"/>
      <c r="E11" s="31"/>
    </row>
    <row r="12" spans="1:9" ht="14.25" customHeight="1" x14ac:dyDescent="0.45">
      <c r="A12" s="31"/>
      <c r="B12" s="31"/>
      <c r="C12" s="31"/>
      <c r="D12" s="31"/>
      <c r="E12" s="31"/>
    </row>
    <row r="13" spans="1:9" ht="14.25" customHeight="1" x14ac:dyDescent="0.45">
      <c r="A13" s="218" t="s">
        <v>182</v>
      </c>
      <c r="B13" s="218"/>
      <c r="C13" s="31"/>
      <c r="D13" s="31"/>
      <c r="E13" s="31"/>
      <c r="F13" s="218" t="s">
        <v>183</v>
      </c>
      <c r="G13" s="218"/>
    </row>
    <row r="14" spans="1:9" ht="14.25" customHeight="1" x14ac:dyDescent="0.45">
      <c r="A14" s="31"/>
      <c r="B14" s="31"/>
      <c r="C14" s="31"/>
      <c r="F14" s="31"/>
      <c r="G14" s="31"/>
    </row>
    <row r="16" spans="1:9" x14ac:dyDescent="0.35">
      <c r="A16" s="23" t="s">
        <v>176</v>
      </c>
      <c r="B16" s="23"/>
      <c r="C16" s="23"/>
      <c r="F16" s="23" t="s">
        <v>176</v>
      </c>
      <c r="G16" s="23"/>
      <c r="H16" s="23"/>
    </row>
    <row r="17" spans="1:9" x14ac:dyDescent="0.35">
      <c r="A17" t="s">
        <v>179</v>
      </c>
      <c r="B17" s="176"/>
      <c r="C17" s="176"/>
      <c r="F17" t="s">
        <v>179</v>
      </c>
      <c r="G17" s="176"/>
      <c r="H17" s="176"/>
    </row>
    <row r="18" spans="1:9" x14ac:dyDescent="0.35">
      <c r="A18" t="s">
        <v>181</v>
      </c>
      <c r="B18" s="176"/>
      <c r="C18" s="176"/>
      <c r="F18" t="s">
        <v>181</v>
      </c>
      <c r="G18" s="176"/>
      <c r="H18" s="176"/>
    </row>
    <row r="19" spans="1:9" x14ac:dyDescent="0.35">
      <c r="A19" t="s">
        <v>180</v>
      </c>
      <c r="B19" s="176"/>
      <c r="C19" s="176"/>
      <c r="D19" s="176"/>
      <c r="E19" s="19"/>
      <c r="F19" t="s">
        <v>180</v>
      </c>
      <c r="G19" s="176"/>
      <c r="H19" s="176"/>
      <c r="I19" s="176"/>
    </row>
    <row r="20" spans="1:9" x14ac:dyDescent="0.35">
      <c r="A20" s="23" t="s">
        <v>177</v>
      </c>
      <c r="B20" s="23"/>
      <c r="C20" s="23"/>
    </row>
    <row r="21" spans="1:9" x14ac:dyDescent="0.35">
      <c r="A21" t="s">
        <v>179</v>
      </c>
      <c r="B21" s="176"/>
      <c r="C21" s="176"/>
      <c r="F21" t="s">
        <v>184</v>
      </c>
    </row>
    <row r="22" spans="1:9" x14ac:dyDescent="0.35">
      <c r="A22" t="s">
        <v>181</v>
      </c>
      <c r="B22" s="176"/>
      <c r="C22" s="176"/>
      <c r="F22" t="s">
        <v>185</v>
      </c>
    </row>
    <row r="23" spans="1:9" x14ac:dyDescent="0.35">
      <c r="A23" t="s">
        <v>180</v>
      </c>
      <c r="B23" s="176"/>
      <c r="C23" s="176"/>
      <c r="D23" s="176"/>
      <c r="E23" s="19"/>
      <c r="F23" t="s">
        <v>186</v>
      </c>
    </row>
    <row r="24" spans="1:9" x14ac:dyDescent="0.35">
      <c r="A24" s="23" t="s">
        <v>178</v>
      </c>
      <c r="B24" s="23"/>
      <c r="C24" s="23"/>
    </row>
    <row r="25" spans="1:9" x14ac:dyDescent="0.35">
      <c r="A25" t="s">
        <v>179</v>
      </c>
      <c r="B25" s="176"/>
      <c r="C25" s="176"/>
      <c r="F25" t="s">
        <v>187</v>
      </c>
    </row>
    <row r="26" spans="1:9" x14ac:dyDescent="0.35">
      <c r="A26" t="s">
        <v>181</v>
      </c>
      <c r="B26" s="176"/>
      <c r="C26" s="176"/>
      <c r="F26" t="s">
        <v>188</v>
      </c>
    </row>
    <row r="27" spans="1:9" x14ac:dyDescent="0.35">
      <c r="A27" t="s">
        <v>180</v>
      </c>
      <c r="B27" s="176"/>
      <c r="C27" s="176"/>
      <c r="D27" s="176"/>
      <c r="E27" s="19"/>
    </row>
    <row r="28" spans="1:9" x14ac:dyDescent="0.35">
      <c r="F28" t="s">
        <v>189</v>
      </c>
    </row>
    <row r="29" spans="1:9" x14ac:dyDescent="0.35">
      <c r="A29" t="s">
        <v>194</v>
      </c>
      <c r="F29" t="s">
        <v>188</v>
      </c>
    </row>
    <row r="30" spans="1:9" x14ac:dyDescent="0.35">
      <c r="A30" t="s">
        <v>196</v>
      </c>
    </row>
    <row r="31" spans="1:9" x14ac:dyDescent="0.35">
      <c r="A31" t="s">
        <v>191</v>
      </c>
      <c r="F31" t="s">
        <v>191</v>
      </c>
    </row>
    <row r="32" spans="1:9" x14ac:dyDescent="0.35">
      <c r="A32" t="s">
        <v>192</v>
      </c>
      <c r="F32" t="s">
        <v>192</v>
      </c>
    </row>
    <row r="33" spans="1:9" x14ac:dyDescent="0.35">
      <c r="A33" t="s">
        <v>190</v>
      </c>
      <c r="F33" t="s">
        <v>190</v>
      </c>
    </row>
    <row r="34" spans="1:9" x14ac:dyDescent="0.35">
      <c r="A34" t="s">
        <v>195</v>
      </c>
      <c r="F34" t="s">
        <v>195</v>
      </c>
    </row>
    <row r="36" spans="1:9" x14ac:dyDescent="0.35">
      <c r="A36" s="32" t="s">
        <v>193</v>
      </c>
      <c r="F36" s="32" t="s">
        <v>193</v>
      </c>
    </row>
    <row r="37" spans="1:9" x14ac:dyDescent="0.35">
      <c r="A37" s="219"/>
      <c r="B37" s="219"/>
      <c r="C37" s="219"/>
      <c r="D37" s="219"/>
      <c r="F37" s="219"/>
      <c r="G37" s="219"/>
      <c r="H37" s="219"/>
      <c r="I37" s="219"/>
    </row>
    <row r="38" spans="1:9" x14ac:dyDescent="0.35">
      <c r="A38" s="219"/>
      <c r="B38" s="219"/>
      <c r="C38" s="219"/>
      <c r="D38" s="219"/>
      <c r="F38" s="219"/>
      <c r="G38" s="219"/>
      <c r="H38" s="219"/>
      <c r="I38" s="219"/>
    </row>
    <row r="39" spans="1:9" x14ac:dyDescent="0.35">
      <c r="A39" s="219"/>
      <c r="B39" s="219"/>
      <c r="C39" s="219"/>
      <c r="D39" s="219"/>
      <c r="F39" s="219"/>
      <c r="G39" s="219"/>
      <c r="H39" s="219"/>
      <c r="I39" s="219"/>
    </row>
    <row r="40" spans="1:9" x14ac:dyDescent="0.35">
      <c r="A40" s="219"/>
      <c r="B40" s="219"/>
      <c r="C40" s="219"/>
      <c r="D40" s="219"/>
      <c r="F40" s="219"/>
      <c r="G40" s="219"/>
      <c r="H40" s="219"/>
      <c r="I40" s="219"/>
    </row>
    <row r="41" spans="1:9" x14ac:dyDescent="0.35">
      <c r="A41" s="219"/>
      <c r="B41" s="219"/>
      <c r="C41" s="219"/>
      <c r="D41" s="219"/>
      <c r="F41" s="219"/>
      <c r="G41" s="219"/>
      <c r="H41" s="219"/>
      <c r="I41" s="219"/>
    </row>
    <row r="42" spans="1:9" x14ac:dyDescent="0.35">
      <c r="A42" s="219"/>
      <c r="B42" s="219"/>
      <c r="C42" s="219"/>
      <c r="D42" s="219"/>
      <c r="F42" s="219"/>
      <c r="G42" s="219"/>
      <c r="H42" s="219"/>
      <c r="I42" s="219"/>
    </row>
    <row r="43" spans="1:9" x14ac:dyDescent="0.35">
      <c r="A43" s="219"/>
      <c r="B43" s="219"/>
      <c r="C43" s="219"/>
      <c r="D43" s="219"/>
      <c r="F43" s="219"/>
      <c r="G43" s="219"/>
      <c r="H43" s="219"/>
      <c r="I43" s="219"/>
    </row>
    <row r="44" spans="1:9" x14ac:dyDescent="0.35">
      <c r="A44" s="219"/>
      <c r="B44" s="219"/>
      <c r="C44" s="219"/>
      <c r="D44" s="219"/>
      <c r="F44" s="219"/>
      <c r="G44" s="219"/>
      <c r="H44" s="219"/>
      <c r="I44" s="219"/>
    </row>
    <row r="45" spans="1:9" x14ac:dyDescent="0.35">
      <c r="A45" s="219"/>
      <c r="B45" s="219"/>
      <c r="C45" s="219"/>
      <c r="D45" s="219"/>
      <c r="F45" s="219"/>
      <c r="G45" s="219"/>
      <c r="H45" s="219"/>
      <c r="I45" s="219"/>
    </row>
    <row r="46" spans="1:9" x14ac:dyDescent="0.35">
      <c r="A46" s="219"/>
      <c r="B46" s="219"/>
      <c r="C46" s="219"/>
      <c r="D46" s="219"/>
      <c r="F46" s="219"/>
      <c r="G46" s="219"/>
      <c r="H46" s="219"/>
      <c r="I46" s="219"/>
    </row>
    <row r="47" spans="1:9" x14ac:dyDescent="0.35">
      <c r="A47" s="219"/>
      <c r="B47" s="219"/>
      <c r="C47" s="219"/>
      <c r="D47" s="219"/>
      <c r="F47" s="219"/>
      <c r="G47" s="219"/>
      <c r="H47" s="219"/>
      <c r="I47" s="219"/>
    </row>
    <row r="48" spans="1:9" x14ac:dyDescent="0.35">
      <c r="A48" s="219"/>
      <c r="B48" s="219"/>
      <c r="C48" s="219"/>
      <c r="D48" s="219"/>
      <c r="F48" s="219"/>
      <c r="G48" s="219"/>
      <c r="H48" s="219"/>
      <c r="I48" s="219"/>
    </row>
    <row r="49" spans="1:9" x14ac:dyDescent="0.35">
      <c r="A49" s="219"/>
      <c r="B49" s="219"/>
      <c r="C49" s="219"/>
      <c r="D49" s="219"/>
      <c r="F49" s="219"/>
      <c r="G49" s="219"/>
      <c r="H49" s="219"/>
      <c r="I49" s="219"/>
    </row>
  </sheetData>
  <mergeCells count="23">
    <mergeCell ref="H2:I2"/>
    <mergeCell ref="A13:B13"/>
    <mergeCell ref="F13:G13"/>
    <mergeCell ref="A37:D49"/>
    <mergeCell ref="F37:I49"/>
    <mergeCell ref="F4:I5"/>
    <mergeCell ref="G7:I7"/>
    <mergeCell ref="G8:I8"/>
    <mergeCell ref="G9:I9"/>
    <mergeCell ref="G10:I10"/>
    <mergeCell ref="B26:C26"/>
    <mergeCell ref="B27:D27"/>
    <mergeCell ref="G17:H17"/>
    <mergeCell ref="G18:H18"/>
    <mergeCell ref="G19:I19"/>
    <mergeCell ref="B17:C17"/>
    <mergeCell ref="B25:C25"/>
    <mergeCell ref="C2:D2"/>
    <mergeCell ref="B18:C18"/>
    <mergeCell ref="B19:D19"/>
    <mergeCell ref="B21:C21"/>
    <mergeCell ref="B22:C22"/>
    <mergeCell ref="B23:D23"/>
  </mergeCells>
  <pageMargins left="0.31496062992125984" right="0.11811023622047245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3" r:id="rId4" name="Option Button 7">
              <controlPr defaultSize="0" autoFill="0" autoLine="0" autoPict="0">
                <anchor moveWithCells="1">
                  <from>
                    <xdr:col>0</xdr:col>
                    <xdr:colOff>31750</xdr:colOff>
                    <xdr:row>14</xdr:row>
                    <xdr:rowOff>12700</xdr:rowOff>
                  </from>
                  <to>
                    <xdr:col>1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5" name="Option Button 9">
              <controlPr defaultSize="0" autoFill="0" autoLine="0" autoPict="0">
                <anchor moveWithCells="1">
                  <from>
                    <xdr:col>1</xdr:col>
                    <xdr:colOff>31750</xdr:colOff>
                    <xdr:row>14</xdr:row>
                    <xdr:rowOff>12700</xdr:rowOff>
                  </from>
                  <to>
                    <xdr:col>2</xdr:col>
                    <xdr:colOff>50800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6" name="Option Button 12">
              <controlPr defaultSize="0" autoFill="0" autoLine="0" autoPict="0">
                <anchor moveWithCells="1">
                  <from>
                    <xdr:col>5</xdr:col>
                    <xdr:colOff>31750</xdr:colOff>
                    <xdr:row>14</xdr:row>
                    <xdr:rowOff>12700</xdr:rowOff>
                  </from>
                  <to>
                    <xdr:col>5</xdr:col>
                    <xdr:colOff>1028700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7" name="Option Button 13">
              <controlPr defaultSize="0" autoFill="0" autoLine="0" autoPict="0">
                <anchor moveWithCells="1">
                  <from>
                    <xdr:col>6</xdr:col>
                    <xdr:colOff>31750</xdr:colOff>
                    <xdr:row>14</xdr:row>
                    <xdr:rowOff>12700</xdr:rowOff>
                  </from>
                  <to>
                    <xdr:col>7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8" name="Option Button 14">
              <controlPr defaultSize="0" autoFill="0" autoLine="0" autoPict="0">
                <anchor moveWithCells="1">
                  <from>
                    <xdr:col>5</xdr:col>
                    <xdr:colOff>31750</xdr:colOff>
                    <xdr:row>14</xdr:row>
                    <xdr:rowOff>12700</xdr:rowOff>
                  </from>
                  <to>
                    <xdr:col>5</xdr:col>
                    <xdr:colOff>1028700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9" name="Option Button 15">
              <controlPr defaultSize="0" autoFill="0" autoLine="0" autoPict="0">
                <anchor moveWithCells="1">
                  <from>
                    <xdr:col>6</xdr:col>
                    <xdr:colOff>31750</xdr:colOff>
                    <xdr:row>14</xdr:row>
                    <xdr:rowOff>12700</xdr:rowOff>
                  </from>
                  <to>
                    <xdr:col>7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653"/>
  <sheetViews>
    <sheetView topLeftCell="A625" workbookViewId="0">
      <selection activeCell="A630" sqref="A630:XFD630"/>
    </sheetView>
  </sheetViews>
  <sheetFormatPr baseColWidth="10" defaultRowHeight="14.5" x14ac:dyDescent="0.35"/>
  <cols>
    <col min="1" max="1" width="16.36328125" customWidth="1"/>
    <col min="2" max="2" width="14" customWidth="1"/>
    <col min="6" max="6" width="21.6328125" customWidth="1"/>
    <col min="8" max="8" width="12.81640625" customWidth="1"/>
    <col min="9" max="9" width="13.26953125" customWidth="1"/>
    <col min="10" max="10" width="24.26953125" customWidth="1"/>
    <col min="11" max="11" width="18.26953125" customWidth="1"/>
    <col min="12" max="12" width="14" customWidth="1"/>
    <col min="13" max="13" width="21" customWidth="1"/>
    <col min="15" max="15" width="24" customWidth="1"/>
    <col min="16" max="16" width="18.26953125" customWidth="1"/>
    <col min="17" max="17" width="16.36328125" customWidth="1"/>
    <col min="19" max="19" width="18.90625" customWidth="1"/>
    <col min="20" max="20" width="11.08984375" customWidth="1"/>
  </cols>
  <sheetData>
    <row r="1" spans="1:24" x14ac:dyDescent="0.35">
      <c r="A1" s="17" t="s">
        <v>237</v>
      </c>
      <c r="B1" s="17" t="s">
        <v>27</v>
      </c>
      <c r="C1" s="17" t="s">
        <v>3</v>
      </c>
      <c r="D1" s="17" t="s">
        <v>4</v>
      </c>
      <c r="E1" s="17" t="s">
        <v>5</v>
      </c>
      <c r="F1" s="17" t="s">
        <v>6</v>
      </c>
      <c r="G1" s="17" t="s">
        <v>9</v>
      </c>
      <c r="H1" s="17" t="s">
        <v>7</v>
      </c>
      <c r="I1" s="17" t="s">
        <v>8</v>
      </c>
      <c r="J1" s="17" t="s">
        <v>10</v>
      </c>
      <c r="K1" s="68" t="s">
        <v>247</v>
      </c>
      <c r="L1" s="68" t="s">
        <v>248</v>
      </c>
      <c r="M1" s="68" t="s">
        <v>249</v>
      </c>
      <c r="N1" s="68" t="s">
        <v>250</v>
      </c>
      <c r="O1" s="68" t="s">
        <v>251</v>
      </c>
      <c r="P1" s="68" t="s">
        <v>252</v>
      </c>
      <c r="Q1" s="68" t="s">
        <v>248</v>
      </c>
      <c r="R1" s="68" t="s">
        <v>253</v>
      </c>
      <c r="S1" s="68" t="s">
        <v>249</v>
      </c>
      <c r="T1" s="68" t="s">
        <v>250</v>
      </c>
      <c r="U1" s="68" t="s">
        <v>28</v>
      </c>
      <c r="V1" s="68" t="s">
        <v>429</v>
      </c>
      <c r="W1" s="68" t="s">
        <v>37</v>
      </c>
      <c r="X1" s="68" t="s">
        <v>429</v>
      </c>
    </row>
    <row r="2" spans="1:24" x14ac:dyDescent="0.35">
      <c r="A2" t="s">
        <v>13</v>
      </c>
      <c r="B2" s="15" t="s">
        <v>296</v>
      </c>
      <c r="C2" s="15" t="s">
        <v>11</v>
      </c>
      <c r="D2" s="15" t="s">
        <v>297</v>
      </c>
      <c r="E2" s="15" t="s">
        <v>298</v>
      </c>
      <c r="F2" s="15" t="s">
        <v>299</v>
      </c>
      <c r="G2" s="15">
        <v>3500</v>
      </c>
      <c r="H2" s="15" t="s">
        <v>211</v>
      </c>
      <c r="I2" s="15" t="s">
        <v>300</v>
      </c>
      <c r="J2" s="16" t="s">
        <v>301</v>
      </c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4" x14ac:dyDescent="0.35">
      <c r="A3" s="15" t="s">
        <v>14</v>
      </c>
      <c r="B3" s="15" t="s">
        <v>344</v>
      </c>
      <c r="C3" s="15" t="s">
        <v>11</v>
      </c>
      <c r="D3" s="15"/>
      <c r="E3" s="15" t="s">
        <v>345</v>
      </c>
      <c r="F3" s="15" t="s">
        <v>346</v>
      </c>
      <c r="G3" s="15">
        <v>35360</v>
      </c>
      <c r="H3" s="15" t="s">
        <v>347</v>
      </c>
      <c r="I3" s="15" t="s">
        <v>348</v>
      </c>
      <c r="J3" s="16" t="s">
        <v>349</v>
      </c>
      <c r="K3" s="15"/>
      <c r="L3" s="15"/>
      <c r="M3" s="15"/>
      <c r="N3" s="15"/>
      <c r="O3" s="15"/>
      <c r="P3" s="15" t="s">
        <v>398</v>
      </c>
      <c r="Q3" s="15" t="s">
        <v>399</v>
      </c>
      <c r="R3" s="15" t="s">
        <v>400</v>
      </c>
      <c r="S3" s="15" t="s">
        <v>273</v>
      </c>
      <c r="T3" s="15"/>
      <c r="U3" s="15"/>
      <c r="V3" s="15"/>
      <c r="W3" s="15"/>
      <c r="X3" s="15"/>
    </row>
    <row r="4" spans="1:24" x14ac:dyDescent="0.35">
      <c r="A4" s="15" t="s">
        <v>15</v>
      </c>
      <c r="B4" s="15" t="s">
        <v>350</v>
      </c>
      <c r="C4" s="15" t="s">
        <v>12</v>
      </c>
      <c r="D4" s="15" t="s">
        <v>351</v>
      </c>
      <c r="E4" s="15" t="s">
        <v>352</v>
      </c>
      <c r="F4" s="15" t="s">
        <v>353</v>
      </c>
      <c r="G4" s="15">
        <v>35040</v>
      </c>
      <c r="H4" s="15" t="s">
        <v>211</v>
      </c>
      <c r="I4" s="15" t="s">
        <v>354</v>
      </c>
      <c r="J4" s="16" t="s">
        <v>531</v>
      </c>
      <c r="K4" s="15"/>
      <c r="L4" s="15"/>
      <c r="M4" s="15"/>
      <c r="N4" s="15"/>
      <c r="O4" s="15"/>
      <c r="P4" s="15"/>
      <c r="Q4" s="15" t="s">
        <v>401</v>
      </c>
      <c r="R4" s="15" t="s">
        <v>402</v>
      </c>
      <c r="S4" s="15" t="s">
        <v>273</v>
      </c>
      <c r="T4" s="15"/>
      <c r="U4" s="15"/>
      <c r="V4" s="15"/>
      <c r="W4" s="15"/>
      <c r="X4" s="15"/>
    </row>
    <row r="5" spans="1:24" x14ac:dyDescent="0.35">
      <c r="A5" s="15" t="s">
        <v>16</v>
      </c>
      <c r="B5" s="15" t="s">
        <v>199</v>
      </c>
      <c r="C5" s="15" t="s">
        <v>11</v>
      </c>
      <c r="D5" s="15" t="s">
        <v>200</v>
      </c>
      <c r="E5" s="15" t="s">
        <v>201</v>
      </c>
      <c r="F5" s="15" t="s">
        <v>203</v>
      </c>
      <c r="G5" s="15">
        <v>35400</v>
      </c>
      <c r="H5" s="15" t="s">
        <v>202</v>
      </c>
      <c r="I5" s="15" t="s">
        <v>204</v>
      </c>
      <c r="J5" s="16" t="s">
        <v>205</v>
      </c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x14ac:dyDescent="0.35">
      <c r="A6" s="15" t="s">
        <v>17</v>
      </c>
      <c r="B6" s="15"/>
      <c r="C6" s="15" t="s">
        <v>12</v>
      </c>
      <c r="D6" s="15" t="s">
        <v>206</v>
      </c>
      <c r="E6" s="15" t="s">
        <v>207</v>
      </c>
      <c r="F6" s="15" t="s">
        <v>570</v>
      </c>
      <c r="G6" s="15">
        <v>92500</v>
      </c>
      <c r="H6" s="15" t="s">
        <v>571</v>
      </c>
      <c r="I6" s="15"/>
      <c r="J6" s="15"/>
      <c r="K6" s="15" t="s">
        <v>387</v>
      </c>
      <c r="L6" s="15" t="s">
        <v>570</v>
      </c>
      <c r="M6" s="15" t="s">
        <v>572</v>
      </c>
      <c r="N6" s="15"/>
      <c r="O6" s="15"/>
      <c r="P6" s="15" t="s">
        <v>573</v>
      </c>
      <c r="Q6" s="15" t="s">
        <v>574</v>
      </c>
      <c r="R6" s="15"/>
      <c r="S6" s="15" t="s">
        <v>273</v>
      </c>
      <c r="T6" s="15"/>
    </row>
    <row r="7" spans="1:24" x14ac:dyDescent="0.35">
      <c r="A7" s="15" t="s">
        <v>18</v>
      </c>
      <c r="B7" s="15" t="s">
        <v>209</v>
      </c>
      <c r="C7" s="15" t="s">
        <v>11</v>
      </c>
      <c r="D7" s="15" t="s">
        <v>447</v>
      </c>
      <c r="E7" s="15" t="s">
        <v>446</v>
      </c>
      <c r="F7" s="15" t="s">
        <v>210</v>
      </c>
      <c r="G7" s="15">
        <v>35000</v>
      </c>
      <c r="H7" s="15" t="s">
        <v>211</v>
      </c>
      <c r="I7" s="15" t="s">
        <v>448</v>
      </c>
      <c r="J7" s="16" t="s">
        <v>449</v>
      </c>
      <c r="K7" s="15" t="s">
        <v>440</v>
      </c>
      <c r="L7" s="15" t="s">
        <v>441</v>
      </c>
      <c r="M7" s="15" t="s">
        <v>442</v>
      </c>
      <c r="N7" s="15" t="s">
        <v>530</v>
      </c>
      <c r="O7" s="15"/>
      <c r="P7" s="15" t="s">
        <v>443</v>
      </c>
      <c r="Q7" s="15" t="s">
        <v>450</v>
      </c>
      <c r="R7" s="15" t="s">
        <v>444</v>
      </c>
      <c r="S7" s="15" t="s">
        <v>273</v>
      </c>
      <c r="T7" s="15" t="s">
        <v>445</v>
      </c>
      <c r="U7" s="15"/>
      <c r="V7" s="15"/>
      <c r="W7" s="15"/>
      <c r="X7" s="15"/>
    </row>
    <row r="8" spans="1:24" x14ac:dyDescent="0.35">
      <c r="A8" s="15" t="s">
        <v>19</v>
      </c>
      <c r="B8" s="15"/>
      <c r="C8" s="15" t="s">
        <v>11</v>
      </c>
      <c r="D8" s="15" t="s">
        <v>212</v>
      </c>
      <c r="E8" s="15" t="s">
        <v>213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x14ac:dyDescent="0.35">
      <c r="A9" s="15" t="s">
        <v>20</v>
      </c>
      <c r="B9" s="15" t="s">
        <v>216</v>
      </c>
      <c r="C9" s="15" t="s">
        <v>12</v>
      </c>
      <c r="D9" s="15" t="s">
        <v>217</v>
      </c>
      <c r="E9" s="15" t="s">
        <v>218</v>
      </c>
      <c r="F9" s="15"/>
      <c r="G9" s="15"/>
      <c r="H9" s="15" t="s">
        <v>219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x14ac:dyDescent="0.35">
      <c r="A10" s="15" t="s">
        <v>21</v>
      </c>
      <c r="B10" s="15"/>
      <c r="C10" s="15" t="s">
        <v>225</v>
      </c>
      <c r="D10" s="15" t="s">
        <v>226</v>
      </c>
      <c r="E10" s="15" t="s">
        <v>227</v>
      </c>
      <c r="F10" s="15" t="s">
        <v>228</v>
      </c>
      <c r="G10" s="15">
        <v>35000</v>
      </c>
      <c r="H10" s="15" t="s">
        <v>211</v>
      </c>
      <c r="I10" s="15" t="s">
        <v>229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</row>
    <row r="11" spans="1:24" x14ac:dyDescent="0.35">
      <c r="A11" s="15" t="s">
        <v>22</v>
      </c>
      <c r="B11" s="15"/>
      <c r="C11" s="15" t="s">
        <v>225</v>
      </c>
      <c r="D11" s="15" t="s">
        <v>231</v>
      </c>
      <c r="E11" s="15" t="s">
        <v>230</v>
      </c>
      <c r="F11" s="15" t="s">
        <v>232</v>
      </c>
      <c r="G11" s="15">
        <v>35190</v>
      </c>
      <c r="H11" s="15" t="s">
        <v>233</v>
      </c>
      <c r="I11" s="15" t="s">
        <v>234</v>
      </c>
      <c r="J11" s="16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</row>
    <row r="12" spans="1:24" x14ac:dyDescent="0.35">
      <c r="A12" s="15" t="s">
        <v>23</v>
      </c>
      <c r="B12" s="15"/>
      <c r="C12" s="15" t="s">
        <v>225</v>
      </c>
      <c r="D12" s="15"/>
      <c r="E12" s="15" t="s">
        <v>238</v>
      </c>
      <c r="F12" s="15" t="s">
        <v>632</v>
      </c>
      <c r="G12" s="15">
        <v>35135</v>
      </c>
      <c r="H12" s="15" t="s">
        <v>239</v>
      </c>
      <c r="I12" s="15" t="s">
        <v>545</v>
      </c>
      <c r="J12" s="16" t="s">
        <v>240</v>
      </c>
      <c r="K12" s="15" t="s">
        <v>547</v>
      </c>
      <c r="L12" s="15" t="s">
        <v>632</v>
      </c>
      <c r="M12" s="15" t="s">
        <v>546</v>
      </c>
      <c r="N12" s="15" t="s">
        <v>545</v>
      </c>
      <c r="O12" s="15"/>
      <c r="P12" s="15"/>
      <c r="Q12" s="15"/>
      <c r="R12" s="15"/>
      <c r="S12" s="15"/>
      <c r="T12" s="15" t="s">
        <v>545</v>
      </c>
      <c r="U12" s="15"/>
      <c r="V12" s="15"/>
      <c r="W12" s="15"/>
      <c r="X12" s="15"/>
    </row>
    <row r="13" spans="1:24" x14ac:dyDescent="0.35">
      <c r="A13" s="15" t="s">
        <v>24</v>
      </c>
      <c r="B13" s="15" t="s">
        <v>242</v>
      </c>
      <c r="C13" s="15" t="s">
        <v>11</v>
      </c>
      <c r="D13" s="15" t="s">
        <v>259</v>
      </c>
      <c r="E13" s="15" t="s">
        <v>260</v>
      </c>
      <c r="F13" s="69" t="s">
        <v>261</v>
      </c>
      <c r="G13" s="15">
        <v>22100</v>
      </c>
      <c r="H13" s="15" t="s">
        <v>262</v>
      </c>
      <c r="I13" s="15" t="s">
        <v>245</v>
      </c>
      <c r="J13" s="16" t="s">
        <v>246</v>
      </c>
      <c r="K13" s="15" t="s">
        <v>243</v>
      </c>
      <c r="L13" s="15" t="s">
        <v>244</v>
      </c>
      <c r="M13" s="15" t="s">
        <v>258</v>
      </c>
      <c r="N13" s="15"/>
      <c r="O13" s="15"/>
      <c r="P13" s="15" t="s">
        <v>263</v>
      </c>
      <c r="Q13" s="15" t="s">
        <v>264</v>
      </c>
      <c r="R13" s="15">
        <v>28</v>
      </c>
      <c r="S13" s="15" t="s">
        <v>265</v>
      </c>
      <c r="T13" s="78" t="s">
        <v>266</v>
      </c>
      <c r="U13" s="78"/>
      <c r="V13" s="78"/>
      <c r="W13" s="15"/>
      <c r="X13" s="15"/>
    </row>
    <row r="14" spans="1:24" x14ac:dyDescent="0.35">
      <c r="A14" s="15" t="s">
        <v>25</v>
      </c>
      <c r="B14" s="15"/>
      <c r="C14" s="15" t="s">
        <v>11</v>
      </c>
      <c r="D14" s="15" t="s">
        <v>267</v>
      </c>
      <c r="E14" s="15" t="s">
        <v>268</v>
      </c>
      <c r="F14" s="15" t="s">
        <v>269</v>
      </c>
      <c r="G14" s="15">
        <v>35000</v>
      </c>
      <c r="H14" s="15" t="s">
        <v>211</v>
      </c>
      <c r="I14" s="15" t="s">
        <v>270</v>
      </c>
      <c r="J14" s="16" t="s">
        <v>271</v>
      </c>
      <c r="K14" s="15" t="s">
        <v>274</v>
      </c>
      <c r="L14" s="15"/>
      <c r="M14" s="15"/>
      <c r="N14" s="15"/>
      <c r="O14" s="15"/>
      <c r="P14" s="15" t="s">
        <v>272</v>
      </c>
      <c r="Q14" s="15" t="s">
        <v>269</v>
      </c>
      <c r="R14" s="15"/>
      <c r="S14" s="15" t="s">
        <v>273</v>
      </c>
      <c r="T14" s="15" t="s">
        <v>270</v>
      </c>
      <c r="U14" s="15"/>
      <c r="V14" s="15"/>
      <c r="W14" s="15"/>
      <c r="X14" s="15"/>
    </row>
    <row r="15" spans="1:24" x14ac:dyDescent="0.35">
      <c r="A15" s="15" t="s">
        <v>26</v>
      </c>
      <c r="B15" s="15" t="s">
        <v>288</v>
      </c>
      <c r="C15" s="15" t="s">
        <v>281</v>
      </c>
      <c r="D15" s="15" t="s">
        <v>200</v>
      </c>
      <c r="E15" s="15" t="s">
        <v>282</v>
      </c>
      <c r="F15" s="15" t="s">
        <v>286</v>
      </c>
      <c r="G15" s="15">
        <v>35800</v>
      </c>
      <c r="H15" s="15" t="s">
        <v>283</v>
      </c>
      <c r="I15" s="15" t="s">
        <v>284</v>
      </c>
      <c r="J15" s="16" t="s">
        <v>285</v>
      </c>
      <c r="K15" s="15"/>
      <c r="L15" s="15"/>
      <c r="M15" s="15"/>
      <c r="N15" s="15"/>
      <c r="O15" s="15"/>
      <c r="P15" s="15" t="s">
        <v>288</v>
      </c>
      <c r="Q15" s="15" t="s">
        <v>286</v>
      </c>
      <c r="R15" s="15"/>
      <c r="S15" s="15" t="s">
        <v>287</v>
      </c>
      <c r="T15" s="15"/>
      <c r="U15" s="15"/>
      <c r="V15" s="15"/>
      <c r="W15" s="15"/>
      <c r="X15" s="15"/>
    </row>
    <row r="16" spans="1:24" x14ac:dyDescent="0.35">
      <c r="A16" s="15" t="s">
        <v>41</v>
      </c>
      <c r="B16" s="15"/>
      <c r="C16" s="15" t="s">
        <v>281</v>
      </c>
      <c r="D16" s="15" t="s">
        <v>302</v>
      </c>
      <c r="E16" s="15" t="s">
        <v>303</v>
      </c>
      <c r="F16" s="15" t="s">
        <v>304</v>
      </c>
      <c r="G16" s="15">
        <v>22350</v>
      </c>
      <c r="H16" s="15" t="s">
        <v>305</v>
      </c>
      <c r="I16" s="15" t="s">
        <v>306</v>
      </c>
      <c r="J16" s="16" t="s">
        <v>307</v>
      </c>
      <c r="K16" s="15" t="s">
        <v>308</v>
      </c>
      <c r="L16" s="15" t="s">
        <v>304</v>
      </c>
      <c r="M16" s="15" t="s">
        <v>309</v>
      </c>
      <c r="N16" s="15" t="s">
        <v>306</v>
      </c>
      <c r="O16" s="16" t="s">
        <v>307</v>
      </c>
      <c r="P16" s="15"/>
      <c r="Q16" s="15" t="s">
        <v>310</v>
      </c>
      <c r="R16" s="15" t="s">
        <v>311</v>
      </c>
      <c r="S16" s="15" t="s">
        <v>312</v>
      </c>
      <c r="T16" s="15"/>
      <c r="U16" s="15"/>
      <c r="V16" s="15"/>
      <c r="W16" s="15"/>
      <c r="X16" s="15"/>
    </row>
    <row r="17" spans="1:24" x14ac:dyDescent="0.35">
      <c r="A17" s="15" t="s">
        <v>42</v>
      </c>
      <c r="B17" s="15"/>
      <c r="C17" s="15" t="s">
        <v>12</v>
      </c>
      <c r="D17" s="15" t="s">
        <v>313</v>
      </c>
      <c r="E17" s="15" t="s">
        <v>314</v>
      </c>
      <c r="F17" s="15" t="s">
        <v>315</v>
      </c>
      <c r="G17" s="15">
        <v>35000</v>
      </c>
      <c r="H17" s="15" t="s">
        <v>211</v>
      </c>
      <c r="I17" s="15" t="s">
        <v>473</v>
      </c>
      <c r="J17" s="16" t="s">
        <v>474</v>
      </c>
      <c r="K17" s="15" t="s">
        <v>316</v>
      </c>
      <c r="L17" s="15" t="s">
        <v>315</v>
      </c>
      <c r="M17" s="15" t="s">
        <v>273</v>
      </c>
      <c r="N17" s="15" t="s">
        <v>473</v>
      </c>
      <c r="O17" s="16" t="s">
        <v>474</v>
      </c>
      <c r="P17" s="15" t="s">
        <v>317</v>
      </c>
      <c r="Q17" s="15" t="s">
        <v>318</v>
      </c>
      <c r="R17" s="15" t="s">
        <v>319</v>
      </c>
      <c r="S17" s="15" t="s">
        <v>273</v>
      </c>
      <c r="T17" s="15"/>
      <c r="U17" s="15"/>
      <c r="V17" s="15"/>
      <c r="W17" s="15"/>
      <c r="X17" s="15"/>
    </row>
    <row r="18" spans="1:24" x14ac:dyDescent="0.35">
      <c r="A18" s="15" t="s">
        <v>43</v>
      </c>
      <c r="B18" s="15" t="s">
        <v>327</v>
      </c>
      <c r="C18" s="15" t="s">
        <v>11</v>
      </c>
      <c r="D18" s="15" t="s">
        <v>324</v>
      </c>
      <c r="E18" s="15" t="s">
        <v>325</v>
      </c>
      <c r="F18" s="15" t="s">
        <v>326</v>
      </c>
      <c r="G18" s="15">
        <v>35630</v>
      </c>
      <c r="H18" s="15" t="s">
        <v>328</v>
      </c>
      <c r="I18" s="15" t="s">
        <v>329</v>
      </c>
      <c r="J18" s="16" t="s">
        <v>569</v>
      </c>
      <c r="K18" s="15" t="s">
        <v>330</v>
      </c>
      <c r="L18" s="15" t="s">
        <v>326</v>
      </c>
      <c r="M18" s="15" t="s">
        <v>331</v>
      </c>
      <c r="N18" s="15" t="s">
        <v>329</v>
      </c>
      <c r="O18" s="15"/>
      <c r="P18" s="15" t="s">
        <v>330</v>
      </c>
      <c r="Q18" s="15" t="s">
        <v>326</v>
      </c>
      <c r="R18" s="15"/>
      <c r="S18" s="15" t="s">
        <v>331</v>
      </c>
      <c r="T18" s="15" t="s">
        <v>329</v>
      </c>
      <c r="U18" s="15"/>
      <c r="V18" s="15"/>
      <c r="W18" s="15"/>
      <c r="X18" s="15"/>
    </row>
    <row r="19" spans="1:24" x14ac:dyDescent="0.35">
      <c r="A19" s="15" t="s">
        <v>44</v>
      </c>
      <c r="B19" s="15"/>
      <c r="C19" s="15" t="s">
        <v>11</v>
      </c>
      <c r="D19" s="15" t="s">
        <v>355</v>
      </c>
      <c r="E19" s="15" t="s">
        <v>260</v>
      </c>
      <c r="F19" s="15" t="s">
        <v>356</v>
      </c>
      <c r="G19" s="15">
        <v>35000</v>
      </c>
      <c r="H19" s="15" t="s">
        <v>211</v>
      </c>
      <c r="I19" s="15" t="s">
        <v>357</v>
      </c>
      <c r="J19" s="15"/>
      <c r="K19" s="15"/>
      <c r="L19" s="15"/>
      <c r="M19" s="15"/>
      <c r="N19" s="15"/>
      <c r="O19" s="15"/>
      <c r="P19" s="15" t="s">
        <v>358</v>
      </c>
      <c r="Q19" s="15" t="s">
        <v>356</v>
      </c>
      <c r="R19" s="15"/>
      <c r="S19" s="15" t="s">
        <v>273</v>
      </c>
      <c r="T19" s="15"/>
      <c r="U19" s="15"/>
      <c r="V19" s="15"/>
      <c r="W19" s="15"/>
      <c r="X19" s="15"/>
    </row>
    <row r="20" spans="1:24" x14ac:dyDescent="0.35">
      <c r="A20" s="15" t="s">
        <v>45</v>
      </c>
      <c r="B20" s="15" t="s">
        <v>359</v>
      </c>
      <c r="C20" s="15" t="s">
        <v>11</v>
      </c>
      <c r="D20" s="15" t="s">
        <v>427</v>
      </c>
      <c r="E20" s="15" t="s">
        <v>361</v>
      </c>
      <c r="F20" s="15" t="s">
        <v>360</v>
      </c>
      <c r="G20" s="15">
        <v>35000</v>
      </c>
      <c r="H20" s="15" t="s">
        <v>211</v>
      </c>
      <c r="I20" s="15" t="s">
        <v>428</v>
      </c>
      <c r="J20" s="16" t="s">
        <v>369</v>
      </c>
      <c r="K20" s="15"/>
      <c r="L20" s="15"/>
      <c r="M20" s="15"/>
      <c r="N20" s="15"/>
      <c r="O20" s="15"/>
      <c r="P20" s="76" t="s">
        <v>384</v>
      </c>
      <c r="Q20" s="15" t="s">
        <v>362</v>
      </c>
      <c r="R20" s="15" t="s">
        <v>492</v>
      </c>
      <c r="S20" s="15" t="s">
        <v>273</v>
      </c>
      <c r="T20" s="15"/>
      <c r="U20" s="15"/>
      <c r="V20" s="15"/>
      <c r="W20" s="15"/>
      <c r="X20" s="15"/>
    </row>
    <row r="21" spans="1:24" x14ac:dyDescent="0.35">
      <c r="A21" s="15" t="s">
        <v>46</v>
      </c>
      <c r="B21" s="15" t="s">
        <v>359</v>
      </c>
      <c r="C21" s="15" t="s">
        <v>11</v>
      </c>
      <c r="D21" s="15" t="s">
        <v>427</v>
      </c>
      <c r="E21" s="15" t="s">
        <v>361</v>
      </c>
      <c r="F21" s="15" t="s">
        <v>360</v>
      </c>
      <c r="G21" s="15">
        <v>35000</v>
      </c>
      <c r="H21" s="15" t="s">
        <v>211</v>
      </c>
      <c r="I21" s="15" t="s">
        <v>428</v>
      </c>
      <c r="J21" s="16" t="s">
        <v>369</v>
      </c>
      <c r="K21" s="15"/>
      <c r="L21" s="15"/>
      <c r="M21" s="15"/>
      <c r="N21" s="15"/>
      <c r="O21" s="15"/>
      <c r="P21" s="76" t="s">
        <v>364</v>
      </c>
      <c r="Q21" s="15" t="s">
        <v>363</v>
      </c>
      <c r="R21" s="15" t="s">
        <v>311</v>
      </c>
      <c r="S21" s="15" t="s">
        <v>273</v>
      </c>
      <c r="T21" s="15"/>
      <c r="U21" s="15"/>
      <c r="V21" s="15"/>
      <c r="W21" s="15"/>
      <c r="X21" s="15"/>
    </row>
    <row r="22" spans="1:24" x14ac:dyDescent="0.35">
      <c r="A22" s="15" t="s">
        <v>47</v>
      </c>
      <c r="B22" s="15" t="s">
        <v>359</v>
      </c>
      <c r="C22" s="15" t="s">
        <v>11</v>
      </c>
      <c r="D22" s="15" t="s">
        <v>370</v>
      </c>
      <c r="E22" s="15" t="s">
        <v>371</v>
      </c>
      <c r="F22" s="15" t="s">
        <v>360</v>
      </c>
      <c r="G22" s="15">
        <v>35000</v>
      </c>
      <c r="H22" s="15" t="s">
        <v>211</v>
      </c>
      <c r="I22" s="15" t="s">
        <v>372</v>
      </c>
      <c r="J22" s="16" t="s">
        <v>368</v>
      </c>
      <c r="K22" s="15"/>
      <c r="L22" s="15"/>
      <c r="M22" s="15"/>
      <c r="N22" s="15"/>
      <c r="O22" s="15"/>
      <c r="P22" s="76" t="s">
        <v>385</v>
      </c>
      <c r="Q22" s="15" t="s">
        <v>366</v>
      </c>
      <c r="R22" s="15" t="s">
        <v>367</v>
      </c>
      <c r="S22" s="15" t="s">
        <v>273</v>
      </c>
      <c r="T22" s="15" t="s">
        <v>386</v>
      </c>
      <c r="U22" s="15"/>
      <c r="V22" s="15"/>
      <c r="W22" s="15"/>
      <c r="X22" s="15"/>
    </row>
    <row r="23" spans="1:24" x14ac:dyDescent="0.35">
      <c r="A23" s="15" t="s">
        <v>48</v>
      </c>
      <c r="B23" s="15"/>
      <c r="C23" s="15" t="s">
        <v>373</v>
      </c>
      <c r="D23" s="15" t="s">
        <v>374</v>
      </c>
      <c r="E23" s="15" t="s">
        <v>375</v>
      </c>
      <c r="F23" s="15" t="s">
        <v>376</v>
      </c>
      <c r="G23" s="15">
        <v>35190</v>
      </c>
      <c r="H23" s="15" t="s">
        <v>233</v>
      </c>
      <c r="I23" s="15" t="s">
        <v>700</v>
      </c>
      <c r="J23" s="15"/>
      <c r="K23" s="15" t="s">
        <v>377</v>
      </c>
      <c r="L23" s="15" t="s">
        <v>376</v>
      </c>
      <c r="M23" s="15" t="s">
        <v>312</v>
      </c>
      <c r="N23" s="15" t="s">
        <v>700</v>
      </c>
      <c r="O23" s="15"/>
      <c r="P23" s="15" t="s">
        <v>377</v>
      </c>
      <c r="Q23" s="15"/>
      <c r="R23" s="15"/>
      <c r="S23" s="15" t="s">
        <v>378</v>
      </c>
      <c r="T23" s="15"/>
      <c r="U23" s="15"/>
      <c r="V23" s="15"/>
      <c r="W23" s="15"/>
      <c r="X23" s="15"/>
    </row>
    <row r="24" spans="1:24" x14ac:dyDescent="0.35">
      <c r="A24" s="15" t="s">
        <v>49</v>
      </c>
      <c r="B24" s="15"/>
      <c r="C24" s="15" t="s">
        <v>12</v>
      </c>
      <c r="D24" s="15" t="s">
        <v>390</v>
      </c>
      <c r="E24" s="15" t="s">
        <v>389</v>
      </c>
      <c r="F24" s="15" t="s">
        <v>391</v>
      </c>
      <c r="G24" s="15">
        <v>35190</v>
      </c>
      <c r="H24" s="15" t="s">
        <v>233</v>
      </c>
      <c r="I24" s="15" t="s">
        <v>392</v>
      </c>
      <c r="J24" s="16" t="s">
        <v>537</v>
      </c>
      <c r="K24" s="15" t="s">
        <v>393</v>
      </c>
      <c r="L24" s="15" t="s">
        <v>391</v>
      </c>
      <c r="M24" s="15" t="s">
        <v>312</v>
      </c>
      <c r="N24" s="15" t="s">
        <v>392</v>
      </c>
      <c r="O24" s="15"/>
      <c r="P24" s="15" t="s">
        <v>395</v>
      </c>
      <c r="Q24" s="15" t="s">
        <v>391</v>
      </c>
      <c r="R24" s="15" t="s">
        <v>383</v>
      </c>
      <c r="S24" s="15" t="s">
        <v>312</v>
      </c>
      <c r="T24" s="15" t="s">
        <v>394</v>
      </c>
      <c r="U24" s="15"/>
      <c r="V24" s="15"/>
      <c r="W24" s="15"/>
      <c r="X24" s="15"/>
    </row>
    <row r="25" spans="1:24" x14ac:dyDescent="0.35">
      <c r="A25" s="15" t="s">
        <v>50</v>
      </c>
      <c r="B25" s="15"/>
      <c r="C25" s="15" t="s">
        <v>11</v>
      </c>
      <c r="D25" s="15" t="s">
        <v>405</v>
      </c>
      <c r="E25" s="15" t="s">
        <v>404</v>
      </c>
      <c r="F25" s="15" t="s">
        <v>406</v>
      </c>
      <c r="G25" s="15">
        <v>35190</v>
      </c>
      <c r="H25" s="15" t="s">
        <v>233</v>
      </c>
      <c r="I25" s="15" t="s">
        <v>407</v>
      </c>
      <c r="J25" s="15"/>
      <c r="K25" s="15" t="s">
        <v>408</v>
      </c>
      <c r="L25" s="15" t="s">
        <v>406</v>
      </c>
      <c r="M25" s="15" t="s">
        <v>312</v>
      </c>
      <c r="N25" s="15" t="s">
        <v>407</v>
      </c>
      <c r="O25" s="15"/>
      <c r="P25" s="15"/>
      <c r="Q25" s="15" t="s">
        <v>410</v>
      </c>
      <c r="R25" s="15"/>
      <c r="S25" s="15" t="s">
        <v>409</v>
      </c>
      <c r="T25" s="15"/>
      <c r="U25" s="15"/>
      <c r="V25" s="15"/>
      <c r="W25" s="15"/>
      <c r="X25" s="15"/>
    </row>
    <row r="26" spans="1:24" x14ac:dyDescent="0.35">
      <c r="A26" s="15" t="s">
        <v>51</v>
      </c>
      <c r="B26" s="15"/>
      <c r="C26" s="15" t="s">
        <v>11</v>
      </c>
      <c r="D26" s="15" t="s">
        <v>411</v>
      </c>
      <c r="E26" s="15" t="s">
        <v>412</v>
      </c>
      <c r="F26" s="15" t="s">
        <v>606</v>
      </c>
      <c r="G26" s="15">
        <v>35190</v>
      </c>
      <c r="H26" s="15" t="s">
        <v>233</v>
      </c>
      <c r="I26" s="15" t="s">
        <v>609</v>
      </c>
      <c r="J26" s="16" t="s">
        <v>567</v>
      </c>
      <c r="K26" s="15" t="s">
        <v>607</v>
      </c>
      <c r="L26" s="15" t="s">
        <v>608</v>
      </c>
      <c r="M26" s="15" t="s">
        <v>312</v>
      </c>
      <c r="N26" s="15" t="s">
        <v>415</v>
      </c>
      <c r="O26" s="16" t="s">
        <v>567</v>
      </c>
      <c r="P26" s="15" t="s">
        <v>413</v>
      </c>
      <c r="Q26" s="15" t="s">
        <v>414</v>
      </c>
      <c r="R26" s="15"/>
      <c r="S26" s="15" t="s">
        <v>312</v>
      </c>
      <c r="T26" s="15" t="s">
        <v>415</v>
      </c>
    </row>
    <row r="27" spans="1:24" x14ac:dyDescent="0.35">
      <c r="A27" s="15" t="s">
        <v>52</v>
      </c>
      <c r="B27" s="15"/>
      <c r="C27" s="15" t="s">
        <v>11</v>
      </c>
      <c r="D27" s="15" t="s">
        <v>355</v>
      </c>
      <c r="E27" s="15" t="s">
        <v>416</v>
      </c>
      <c r="F27" s="15" t="s">
        <v>417</v>
      </c>
      <c r="G27" s="15">
        <v>35510</v>
      </c>
      <c r="H27" s="15" t="s">
        <v>418</v>
      </c>
      <c r="I27" s="15" t="s">
        <v>419</v>
      </c>
      <c r="J27" s="16" t="s">
        <v>426</v>
      </c>
      <c r="K27" s="15" t="s">
        <v>274</v>
      </c>
      <c r="L27" s="15" t="s">
        <v>417</v>
      </c>
      <c r="M27" s="15" t="s">
        <v>420</v>
      </c>
      <c r="N27" s="15" t="s">
        <v>419</v>
      </c>
      <c r="O27" s="15"/>
      <c r="P27" s="77" t="s">
        <v>272</v>
      </c>
      <c r="Q27" s="15" t="s">
        <v>421</v>
      </c>
      <c r="R27" s="15"/>
      <c r="S27" s="15" t="s">
        <v>273</v>
      </c>
      <c r="T27" s="15"/>
      <c r="U27" s="15"/>
      <c r="V27" s="15"/>
      <c r="W27" s="15"/>
      <c r="X27" s="15"/>
    </row>
    <row r="28" spans="1:24" x14ac:dyDescent="0.35">
      <c r="A28" s="15" t="s">
        <v>53</v>
      </c>
      <c r="B28" s="15" t="s">
        <v>359</v>
      </c>
      <c r="C28" s="15" t="s">
        <v>11</v>
      </c>
      <c r="D28" s="15" t="s">
        <v>427</v>
      </c>
      <c r="E28" s="15" t="s">
        <v>361</v>
      </c>
      <c r="F28" s="15" t="s">
        <v>360</v>
      </c>
      <c r="G28" s="15">
        <v>35000</v>
      </c>
      <c r="H28" s="15" t="s">
        <v>211</v>
      </c>
      <c r="I28" s="15" t="s">
        <v>428</v>
      </c>
      <c r="J28" s="16" t="s">
        <v>369</v>
      </c>
      <c r="K28" s="15"/>
      <c r="L28" s="15"/>
      <c r="M28" s="15"/>
      <c r="N28" s="15"/>
      <c r="O28" s="15"/>
      <c r="P28" s="76" t="s">
        <v>422</v>
      </c>
      <c r="Q28" s="15" t="s">
        <v>423</v>
      </c>
      <c r="R28" s="15" t="s">
        <v>424</v>
      </c>
      <c r="S28" s="15" t="s">
        <v>273</v>
      </c>
      <c r="T28" s="15" t="s">
        <v>425</v>
      </c>
      <c r="U28" s="15"/>
      <c r="V28" s="15"/>
      <c r="W28" s="15"/>
      <c r="X28" s="15"/>
    </row>
    <row r="29" spans="1:24" x14ac:dyDescent="0.35">
      <c r="A29" s="15" t="s">
        <v>54</v>
      </c>
      <c r="B29" s="15" t="s">
        <v>296</v>
      </c>
      <c r="C29" s="15" t="s">
        <v>11</v>
      </c>
      <c r="D29" s="15" t="s">
        <v>297</v>
      </c>
      <c r="E29" s="15" t="s">
        <v>298</v>
      </c>
      <c r="F29" s="15" t="s">
        <v>299</v>
      </c>
      <c r="G29" s="15">
        <v>35000</v>
      </c>
      <c r="H29" s="15" t="s">
        <v>211</v>
      </c>
      <c r="I29" s="15" t="s">
        <v>300</v>
      </c>
      <c r="J29" s="16" t="s">
        <v>301</v>
      </c>
      <c r="K29" s="15" t="s">
        <v>430</v>
      </c>
      <c r="L29" s="15"/>
      <c r="M29" s="15"/>
      <c r="N29" s="15"/>
      <c r="O29" s="15"/>
      <c r="P29" s="15" t="s">
        <v>431</v>
      </c>
      <c r="Q29" s="15" t="s">
        <v>432</v>
      </c>
      <c r="R29" s="15" t="s">
        <v>433</v>
      </c>
      <c r="S29" s="15" t="s">
        <v>273</v>
      </c>
      <c r="T29" s="15" t="s">
        <v>434</v>
      </c>
      <c r="U29" s="15"/>
      <c r="V29" s="15"/>
      <c r="W29" s="15"/>
      <c r="X29" s="15"/>
    </row>
    <row r="30" spans="1:24" x14ac:dyDescent="0.35">
      <c r="A30" s="15" t="s">
        <v>55</v>
      </c>
      <c r="B30" s="15" t="s">
        <v>296</v>
      </c>
      <c r="C30" s="15" t="s">
        <v>11</v>
      </c>
      <c r="D30" s="15" t="s">
        <v>297</v>
      </c>
      <c r="E30" s="15" t="s">
        <v>298</v>
      </c>
      <c r="F30" s="15" t="s">
        <v>299</v>
      </c>
      <c r="G30" s="15">
        <v>35000</v>
      </c>
      <c r="H30" s="15" t="s">
        <v>211</v>
      </c>
      <c r="I30" s="15" t="s">
        <v>300</v>
      </c>
      <c r="J30" s="16" t="s">
        <v>301</v>
      </c>
      <c r="K30" s="15" t="s">
        <v>435</v>
      </c>
      <c r="L30" s="15"/>
      <c r="M30" s="15"/>
      <c r="N30" s="15"/>
      <c r="O30" s="15"/>
      <c r="P30" s="15" t="s">
        <v>436</v>
      </c>
      <c r="Q30" s="15" t="s">
        <v>437</v>
      </c>
      <c r="R30" s="15" t="s">
        <v>438</v>
      </c>
      <c r="S30" s="15" t="s">
        <v>273</v>
      </c>
      <c r="T30" s="15" t="s">
        <v>439</v>
      </c>
      <c r="U30" s="15"/>
      <c r="V30" s="15"/>
      <c r="W30" s="15"/>
      <c r="X30" s="15"/>
    </row>
    <row r="31" spans="1:24" x14ac:dyDescent="0.35">
      <c r="A31" s="15" t="s">
        <v>56</v>
      </c>
      <c r="B31" s="15" t="s">
        <v>464</v>
      </c>
      <c r="C31" s="15" t="s">
        <v>11</v>
      </c>
      <c r="D31" s="15"/>
      <c r="E31" s="15" t="s">
        <v>462</v>
      </c>
      <c r="F31" s="15" t="s">
        <v>465</v>
      </c>
      <c r="G31" s="15">
        <v>35510</v>
      </c>
      <c r="H31" s="15" t="s">
        <v>418</v>
      </c>
      <c r="I31" s="15" t="s">
        <v>461</v>
      </c>
      <c r="J31" s="16" t="s">
        <v>487</v>
      </c>
      <c r="K31" s="15" t="s">
        <v>463</v>
      </c>
      <c r="L31" s="15" t="s">
        <v>465</v>
      </c>
      <c r="M31" s="15" t="s">
        <v>420</v>
      </c>
      <c r="N31" s="15" t="s">
        <v>461</v>
      </c>
      <c r="O31" s="16" t="s">
        <v>487</v>
      </c>
      <c r="P31" s="15" t="s">
        <v>463</v>
      </c>
      <c r="Q31" s="15" t="s">
        <v>465</v>
      </c>
      <c r="R31" s="15"/>
      <c r="S31" s="15" t="s">
        <v>420</v>
      </c>
      <c r="T31" s="15" t="s">
        <v>461</v>
      </c>
      <c r="U31" s="15"/>
      <c r="V31" s="15"/>
      <c r="W31" s="15"/>
      <c r="X31" s="15"/>
    </row>
    <row r="32" spans="1:24" x14ac:dyDescent="0.35">
      <c r="A32" s="15" t="s">
        <v>57</v>
      </c>
      <c r="B32" s="15" t="s">
        <v>209</v>
      </c>
      <c r="C32" s="15" t="s">
        <v>11</v>
      </c>
      <c r="D32" s="15" t="s">
        <v>447</v>
      </c>
      <c r="E32" s="15" t="s">
        <v>446</v>
      </c>
      <c r="F32" s="15" t="s">
        <v>210</v>
      </c>
      <c r="G32" s="15">
        <v>35000</v>
      </c>
      <c r="H32" s="15" t="s">
        <v>211</v>
      </c>
      <c r="I32" s="15" t="s">
        <v>448</v>
      </c>
      <c r="J32" s="16" t="s">
        <v>449</v>
      </c>
      <c r="K32" s="15"/>
      <c r="L32" s="15"/>
      <c r="M32" s="15"/>
      <c r="N32" s="15"/>
      <c r="O32" s="15"/>
      <c r="P32" s="15" t="s">
        <v>468</v>
      </c>
      <c r="Q32" s="15" t="s">
        <v>466</v>
      </c>
      <c r="R32" s="15" t="s">
        <v>467</v>
      </c>
      <c r="S32" s="15" t="s">
        <v>273</v>
      </c>
      <c r="T32" s="15" t="s">
        <v>469</v>
      </c>
      <c r="U32" s="15"/>
      <c r="V32" s="15"/>
      <c r="W32" s="15"/>
      <c r="X32" s="15"/>
    </row>
    <row r="33" spans="1:24" x14ac:dyDescent="0.35">
      <c r="A33" s="15" t="s">
        <v>58</v>
      </c>
      <c r="B33" s="15"/>
      <c r="C33" s="15" t="s">
        <v>478</v>
      </c>
      <c r="D33" s="15" t="s">
        <v>548</v>
      </c>
      <c r="E33" s="15" t="s">
        <v>549</v>
      </c>
      <c r="F33" s="15" t="s">
        <v>550</v>
      </c>
      <c r="G33" s="15">
        <v>35190</v>
      </c>
      <c r="H33" s="15" t="s">
        <v>233</v>
      </c>
      <c r="I33" s="15"/>
      <c r="J33" s="16"/>
      <c r="K33" s="15" t="s">
        <v>551</v>
      </c>
      <c r="L33" s="15" t="s">
        <v>589</v>
      </c>
      <c r="M33" s="15" t="s">
        <v>312</v>
      </c>
      <c r="N33" s="15"/>
      <c r="O33" s="16"/>
      <c r="P33" s="15" t="s">
        <v>486</v>
      </c>
      <c r="Q33" s="15" t="s">
        <v>479</v>
      </c>
      <c r="R33" s="15"/>
      <c r="S33" s="15" t="s">
        <v>312</v>
      </c>
      <c r="T33" s="15" t="s">
        <v>485</v>
      </c>
      <c r="U33" s="15"/>
      <c r="V33" s="15"/>
      <c r="W33" s="15"/>
      <c r="X33" s="15"/>
    </row>
    <row r="34" spans="1:24" x14ac:dyDescent="0.35">
      <c r="A34" s="15" t="s">
        <v>59</v>
      </c>
      <c r="B34" s="15"/>
      <c r="C34" s="15" t="s">
        <v>11</v>
      </c>
      <c r="D34" s="15"/>
      <c r="E34" s="15" t="s">
        <v>480</v>
      </c>
      <c r="F34" s="15"/>
      <c r="G34" s="15"/>
      <c r="H34" s="15"/>
      <c r="I34" s="15" t="s">
        <v>483</v>
      </c>
      <c r="J34" s="16" t="s">
        <v>482</v>
      </c>
      <c r="K34" s="15" t="s">
        <v>484</v>
      </c>
      <c r="L34" s="15"/>
      <c r="M34" s="15"/>
      <c r="N34" s="15" t="s">
        <v>483</v>
      </c>
      <c r="O34" s="16" t="s">
        <v>482</v>
      </c>
      <c r="P34" s="15"/>
      <c r="Q34" s="15" t="s">
        <v>481</v>
      </c>
      <c r="R34" s="15"/>
      <c r="S34" s="15" t="s">
        <v>312</v>
      </c>
      <c r="T34" s="15"/>
      <c r="U34" s="15"/>
      <c r="V34" s="15"/>
      <c r="W34" s="15"/>
      <c r="X34" s="15"/>
    </row>
    <row r="35" spans="1:24" x14ac:dyDescent="0.35">
      <c r="A35" s="15" t="s">
        <v>60</v>
      </c>
      <c r="B35" s="15" t="s">
        <v>296</v>
      </c>
      <c r="C35" s="15" t="s">
        <v>12</v>
      </c>
      <c r="D35" s="15" t="s">
        <v>390</v>
      </c>
      <c r="E35" s="15" t="s">
        <v>488</v>
      </c>
      <c r="F35" s="15" t="s">
        <v>299</v>
      </c>
      <c r="G35" s="15">
        <v>35000</v>
      </c>
      <c r="H35" s="15" t="s">
        <v>211</v>
      </c>
      <c r="I35" s="15" t="s">
        <v>300</v>
      </c>
      <c r="J35" s="16" t="s">
        <v>301</v>
      </c>
      <c r="K35" s="15"/>
      <c r="L35" s="15"/>
      <c r="M35" s="15"/>
      <c r="N35" s="15"/>
      <c r="O35" s="15"/>
      <c r="P35" s="15" t="s">
        <v>489</v>
      </c>
      <c r="Q35" s="15" t="s">
        <v>490</v>
      </c>
      <c r="R35" s="15" t="s">
        <v>491</v>
      </c>
      <c r="S35" s="15" t="s">
        <v>420</v>
      </c>
      <c r="T35" s="15" t="s">
        <v>434</v>
      </c>
      <c r="U35" s="15"/>
      <c r="V35" s="15"/>
      <c r="W35" s="15"/>
      <c r="X35" s="15"/>
    </row>
    <row r="36" spans="1:24" x14ac:dyDescent="0.35">
      <c r="A36" s="15" t="s">
        <v>61</v>
      </c>
      <c r="B36" s="15" t="s">
        <v>296</v>
      </c>
      <c r="C36" s="15" t="s">
        <v>12</v>
      </c>
      <c r="D36" s="15" t="s">
        <v>390</v>
      </c>
      <c r="E36" s="15" t="s">
        <v>488</v>
      </c>
      <c r="F36" s="15" t="s">
        <v>494</v>
      </c>
      <c r="G36" s="15">
        <v>3500110</v>
      </c>
      <c r="H36" s="15" t="s">
        <v>211</v>
      </c>
      <c r="I36" s="15" t="s">
        <v>495</v>
      </c>
      <c r="J36" s="16" t="s">
        <v>301</v>
      </c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7" spans="1:24" x14ac:dyDescent="0.35">
      <c r="A37" s="15" t="s">
        <v>62</v>
      </c>
      <c r="B37" s="15" t="s">
        <v>496</v>
      </c>
      <c r="C37" s="15" t="s">
        <v>281</v>
      </c>
      <c r="D37" s="15" t="s">
        <v>497</v>
      </c>
      <c r="E37" s="15" t="s">
        <v>498</v>
      </c>
      <c r="F37" s="15" t="s">
        <v>203</v>
      </c>
      <c r="G37" s="15">
        <v>35400</v>
      </c>
      <c r="H37" s="15" t="s">
        <v>202</v>
      </c>
      <c r="I37" s="15"/>
      <c r="J37" s="16" t="s">
        <v>532</v>
      </c>
      <c r="K37" s="15"/>
      <c r="L37" s="15"/>
      <c r="M37" s="15"/>
      <c r="N37" s="15"/>
      <c r="O37" s="15"/>
      <c r="P37" s="15"/>
      <c r="Q37" s="15" t="s">
        <v>499</v>
      </c>
      <c r="R37" s="15"/>
      <c r="S37" s="15" t="s">
        <v>287</v>
      </c>
      <c r="T37" s="15"/>
      <c r="U37" s="15"/>
      <c r="V37" s="15"/>
      <c r="W37" s="15"/>
      <c r="X37" s="15"/>
    </row>
    <row r="38" spans="1:24" x14ac:dyDescent="0.35">
      <c r="A38" s="15" t="s">
        <v>63</v>
      </c>
      <c r="B38" s="15" t="s">
        <v>500</v>
      </c>
      <c r="C38" s="15" t="s">
        <v>501</v>
      </c>
      <c r="D38" s="15"/>
      <c r="E38" s="15" t="s">
        <v>502</v>
      </c>
      <c r="F38" s="15" t="s">
        <v>503</v>
      </c>
      <c r="G38" s="15">
        <v>35190</v>
      </c>
      <c r="H38" s="15" t="s">
        <v>233</v>
      </c>
      <c r="I38" s="15" t="s">
        <v>505</v>
      </c>
      <c r="J38" s="16" t="s">
        <v>504</v>
      </c>
      <c r="K38" s="15" t="s">
        <v>500</v>
      </c>
      <c r="L38" s="15" t="s">
        <v>503</v>
      </c>
      <c r="M38" s="15" t="s">
        <v>312</v>
      </c>
      <c r="N38" s="15"/>
      <c r="O38" s="15"/>
      <c r="P38" s="15" t="s">
        <v>506</v>
      </c>
      <c r="Q38" s="15" t="s">
        <v>503</v>
      </c>
      <c r="R38" s="15"/>
      <c r="S38" s="15" t="s">
        <v>312</v>
      </c>
      <c r="T38" s="15" t="s">
        <v>505</v>
      </c>
      <c r="U38" s="15"/>
      <c r="V38" s="15"/>
      <c r="W38" s="15"/>
      <c r="X38" s="15"/>
    </row>
    <row r="39" spans="1:24" x14ac:dyDescent="0.35">
      <c r="A39" s="15" t="s">
        <v>64</v>
      </c>
      <c r="B39" s="15" t="s">
        <v>511</v>
      </c>
      <c r="C39" s="15" t="s">
        <v>11</v>
      </c>
      <c r="D39" s="15"/>
      <c r="E39" s="15" t="s">
        <v>411</v>
      </c>
      <c r="F39" s="15" t="s">
        <v>512</v>
      </c>
      <c r="G39" s="15">
        <v>35190</v>
      </c>
      <c r="H39" s="15" t="s">
        <v>233</v>
      </c>
      <c r="I39" s="15" t="s">
        <v>568</v>
      </c>
      <c r="J39" s="16" t="s">
        <v>567</v>
      </c>
      <c r="K39" s="15" t="s">
        <v>511</v>
      </c>
      <c r="L39" s="15" t="s">
        <v>512</v>
      </c>
      <c r="M39" s="15" t="s">
        <v>312</v>
      </c>
      <c r="N39" s="15"/>
      <c r="O39" s="15"/>
      <c r="P39" s="15" t="s">
        <v>511</v>
      </c>
      <c r="Q39" s="15" t="s">
        <v>512</v>
      </c>
      <c r="R39" s="15"/>
      <c r="S39" s="15" t="s">
        <v>312</v>
      </c>
      <c r="T39" s="15"/>
      <c r="U39" s="15"/>
      <c r="V39" s="15"/>
      <c r="W39" s="15"/>
      <c r="X39" s="15"/>
    </row>
    <row r="40" spans="1:24" x14ac:dyDescent="0.35">
      <c r="A40" s="15" t="s">
        <v>65</v>
      </c>
      <c r="B40" s="15" t="s">
        <v>296</v>
      </c>
      <c r="C40" s="15" t="s">
        <v>12</v>
      </c>
      <c r="D40" s="15" t="s">
        <v>390</v>
      </c>
      <c r="E40" s="15" t="s">
        <v>488</v>
      </c>
      <c r="F40" s="15" t="s">
        <v>299</v>
      </c>
      <c r="G40" s="15">
        <v>35000</v>
      </c>
      <c r="H40" s="15" t="s">
        <v>211</v>
      </c>
      <c r="I40" s="15" t="s">
        <v>300</v>
      </c>
      <c r="J40" s="16" t="s">
        <v>301</v>
      </c>
      <c r="K40" s="15" t="s">
        <v>513</v>
      </c>
      <c r="L40" s="15" t="s">
        <v>514</v>
      </c>
      <c r="M40" s="15" t="s">
        <v>515</v>
      </c>
      <c r="N40" s="15"/>
      <c r="O40" s="15"/>
      <c r="P40" s="15" t="s">
        <v>516</v>
      </c>
      <c r="Q40" s="15" t="s">
        <v>517</v>
      </c>
      <c r="R40" s="15" t="s">
        <v>518</v>
      </c>
      <c r="S40" s="15" t="s">
        <v>273</v>
      </c>
      <c r="T40" s="15" t="s">
        <v>519</v>
      </c>
      <c r="U40" s="15"/>
      <c r="V40" s="15"/>
      <c r="W40" s="15"/>
      <c r="X40" s="15"/>
    </row>
    <row r="41" spans="1:24" x14ac:dyDescent="0.35">
      <c r="A41" s="15" t="s">
        <v>66</v>
      </c>
      <c r="B41" s="15" t="s">
        <v>359</v>
      </c>
      <c r="C41" s="15" t="s">
        <v>11</v>
      </c>
      <c r="D41" s="15" t="s">
        <v>370</v>
      </c>
      <c r="E41" s="15" t="s">
        <v>371</v>
      </c>
      <c r="F41" s="15" t="s">
        <v>360</v>
      </c>
      <c r="G41" s="15">
        <v>35000</v>
      </c>
      <c r="H41" s="15" t="s">
        <v>211</v>
      </c>
      <c r="I41" s="15" t="s">
        <v>372</v>
      </c>
      <c r="J41" s="16" t="s">
        <v>368</v>
      </c>
      <c r="K41" s="76" t="s">
        <v>525</v>
      </c>
      <c r="L41" s="15"/>
      <c r="M41" s="15"/>
      <c r="N41" s="15"/>
      <c r="O41" s="15"/>
      <c r="P41" s="76" t="s">
        <v>521</v>
      </c>
      <c r="Q41" s="15" t="s">
        <v>522</v>
      </c>
      <c r="R41" s="15" t="s">
        <v>523</v>
      </c>
      <c r="S41" s="15" t="s">
        <v>273</v>
      </c>
      <c r="T41" s="15" t="s">
        <v>524</v>
      </c>
      <c r="U41" s="15"/>
      <c r="V41" s="15"/>
      <c r="W41" s="15"/>
      <c r="X41" s="15"/>
    </row>
    <row r="42" spans="1:24" x14ac:dyDescent="0.35">
      <c r="A42" s="15" t="s">
        <v>67</v>
      </c>
      <c r="B42" s="15" t="s">
        <v>296</v>
      </c>
      <c r="C42" s="15" t="s">
        <v>12</v>
      </c>
      <c r="D42" s="15" t="s">
        <v>390</v>
      </c>
      <c r="E42" s="15" t="s">
        <v>488</v>
      </c>
      <c r="F42" s="15" t="s">
        <v>299</v>
      </c>
      <c r="G42" s="15">
        <v>35000</v>
      </c>
      <c r="H42" s="15" t="s">
        <v>211</v>
      </c>
      <c r="I42" s="15" t="s">
        <v>300</v>
      </c>
      <c r="J42" s="16" t="s">
        <v>301</v>
      </c>
      <c r="K42" s="15"/>
      <c r="L42" s="15"/>
      <c r="M42" s="15"/>
      <c r="N42" s="15"/>
      <c r="O42" s="15"/>
      <c r="P42" s="15" t="s">
        <v>533</v>
      </c>
      <c r="Q42" s="15" t="s">
        <v>534</v>
      </c>
      <c r="R42" s="15" t="s">
        <v>535</v>
      </c>
      <c r="S42" s="15" t="s">
        <v>273</v>
      </c>
      <c r="T42" s="15" t="s">
        <v>536</v>
      </c>
      <c r="U42" s="15"/>
      <c r="V42" s="15"/>
      <c r="W42" s="15"/>
      <c r="X42" s="15"/>
    </row>
    <row r="43" spans="1:24" x14ac:dyDescent="0.35">
      <c r="A43" s="15" t="s">
        <v>68</v>
      </c>
      <c r="B43" s="15"/>
      <c r="C43" s="15" t="s">
        <v>11</v>
      </c>
      <c r="D43" s="15"/>
      <c r="E43" s="15" t="s">
        <v>480</v>
      </c>
      <c r="F43" s="15"/>
      <c r="G43" s="15"/>
      <c r="H43" s="15"/>
      <c r="I43" s="15" t="s">
        <v>483</v>
      </c>
      <c r="J43" s="16" t="s">
        <v>482</v>
      </c>
      <c r="K43" s="15" t="s">
        <v>484</v>
      </c>
      <c r="L43" s="15"/>
      <c r="M43" s="15"/>
      <c r="N43" s="15"/>
      <c r="O43" s="15"/>
      <c r="P43" s="15"/>
      <c r="Q43" s="15" t="s">
        <v>538</v>
      </c>
      <c r="R43" s="15" t="s">
        <v>523</v>
      </c>
      <c r="S43" s="15" t="s">
        <v>539</v>
      </c>
      <c r="T43" s="15" t="s">
        <v>483</v>
      </c>
      <c r="U43" s="15"/>
      <c r="V43" s="15"/>
      <c r="W43" s="15"/>
      <c r="X43" s="15"/>
    </row>
    <row r="44" spans="1:24" x14ac:dyDescent="0.35">
      <c r="A44" s="15" t="s">
        <v>69</v>
      </c>
      <c r="B44" s="15" t="s">
        <v>359</v>
      </c>
      <c r="C44" s="15" t="s">
        <v>11</v>
      </c>
      <c r="D44" s="15" t="s">
        <v>370</v>
      </c>
      <c r="E44" s="15" t="s">
        <v>371</v>
      </c>
      <c r="F44" s="15" t="s">
        <v>360</v>
      </c>
      <c r="G44" s="15">
        <v>35000</v>
      </c>
      <c r="H44" s="15" t="s">
        <v>211</v>
      </c>
      <c r="I44" s="15" t="s">
        <v>372</v>
      </c>
      <c r="J44" s="16" t="s">
        <v>368</v>
      </c>
      <c r="K44" s="15" t="s">
        <v>540</v>
      </c>
      <c r="L44" s="15"/>
      <c r="M44" s="15"/>
      <c r="N44" s="15"/>
      <c r="O44" s="15"/>
      <c r="P44" s="15" t="s">
        <v>541</v>
      </c>
      <c r="Q44" s="15" t="s">
        <v>542</v>
      </c>
      <c r="R44" s="15" t="s">
        <v>543</v>
      </c>
      <c r="S44" s="15" t="s">
        <v>273</v>
      </c>
      <c r="T44" s="15" t="s">
        <v>544</v>
      </c>
      <c r="U44" s="15"/>
      <c r="V44" s="15"/>
      <c r="W44" s="15"/>
      <c r="X44" s="15"/>
    </row>
    <row r="45" spans="1:24" x14ac:dyDescent="0.35">
      <c r="A45" s="15" t="s">
        <v>70</v>
      </c>
      <c r="B45" s="15" t="s">
        <v>296</v>
      </c>
      <c r="C45" s="15" t="s">
        <v>12</v>
      </c>
      <c r="D45" s="15" t="s">
        <v>553</v>
      </c>
      <c r="E45" s="15" t="s">
        <v>554</v>
      </c>
      <c r="F45" s="15" t="s">
        <v>299</v>
      </c>
      <c r="G45" s="15">
        <v>35000</v>
      </c>
      <c r="H45" s="15" t="s">
        <v>211</v>
      </c>
      <c r="I45" s="15" t="s">
        <v>300</v>
      </c>
      <c r="J45" s="16" t="s">
        <v>301</v>
      </c>
      <c r="K45" s="15" t="s">
        <v>555</v>
      </c>
      <c r="L45" s="15" t="s">
        <v>556</v>
      </c>
      <c r="M45" s="15" t="s">
        <v>557</v>
      </c>
      <c r="N45" s="15" t="s">
        <v>558</v>
      </c>
      <c r="O45" s="15"/>
      <c r="P45" s="15" t="s">
        <v>560</v>
      </c>
      <c r="Q45" s="15" t="s">
        <v>552</v>
      </c>
      <c r="R45" s="15" t="s">
        <v>559</v>
      </c>
      <c r="S45" s="15" t="s">
        <v>539</v>
      </c>
      <c r="T45" s="15" t="s">
        <v>544</v>
      </c>
      <c r="U45" s="15"/>
      <c r="V45" s="15"/>
      <c r="W45" s="15"/>
      <c r="X45" s="15"/>
    </row>
    <row r="46" spans="1:24" x14ac:dyDescent="0.35">
      <c r="A46" s="15" t="s">
        <v>71</v>
      </c>
      <c r="B46" s="15"/>
      <c r="C46" s="15" t="s">
        <v>12</v>
      </c>
      <c r="D46" s="15" t="s">
        <v>313</v>
      </c>
      <c r="E46" s="15" t="s">
        <v>314</v>
      </c>
      <c r="F46" s="15" t="s">
        <v>315</v>
      </c>
      <c r="G46" s="15">
        <v>35000</v>
      </c>
      <c r="H46" s="15" t="s">
        <v>211</v>
      </c>
      <c r="I46" s="15" t="s">
        <v>473</v>
      </c>
      <c r="J46" s="16" t="s">
        <v>474</v>
      </c>
      <c r="K46" s="15" t="s">
        <v>316</v>
      </c>
      <c r="L46" s="15" t="s">
        <v>315</v>
      </c>
      <c r="M46" s="15" t="s">
        <v>273</v>
      </c>
      <c r="N46" s="15" t="s">
        <v>473</v>
      </c>
      <c r="O46" s="16" t="s">
        <v>474</v>
      </c>
      <c r="P46" s="15"/>
      <c r="Q46" s="15" t="s">
        <v>561</v>
      </c>
      <c r="R46" s="15" t="s">
        <v>562</v>
      </c>
      <c r="S46" s="15" t="s">
        <v>273</v>
      </c>
      <c r="T46" s="15"/>
      <c r="U46" s="15"/>
      <c r="V46" s="15"/>
      <c r="W46" s="15"/>
      <c r="X46" s="15"/>
    </row>
    <row r="47" spans="1:24" x14ac:dyDescent="0.35">
      <c r="A47" s="15" t="s">
        <v>72</v>
      </c>
      <c r="B47" s="15"/>
      <c r="C47" s="15" t="s">
        <v>12</v>
      </c>
      <c r="D47" s="15" t="s">
        <v>313</v>
      </c>
      <c r="E47" s="15" t="s">
        <v>314</v>
      </c>
      <c r="F47" s="15" t="s">
        <v>315</v>
      </c>
      <c r="G47" s="15">
        <v>35000</v>
      </c>
      <c r="H47" s="15" t="s">
        <v>211</v>
      </c>
      <c r="I47" s="15" t="s">
        <v>473</v>
      </c>
      <c r="J47" s="16" t="s">
        <v>474</v>
      </c>
      <c r="K47" s="15" t="s">
        <v>316</v>
      </c>
      <c r="L47" s="15" t="s">
        <v>315</v>
      </c>
      <c r="M47" s="15" t="s">
        <v>273</v>
      </c>
      <c r="N47" s="15" t="s">
        <v>473</v>
      </c>
      <c r="O47" s="16" t="s">
        <v>474</v>
      </c>
      <c r="P47" s="77" t="s">
        <v>316</v>
      </c>
      <c r="Q47" s="15" t="s">
        <v>315</v>
      </c>
      <c r="R47" s="15" t="s">
        <v>383</v>
      </c>
      <c r="S47" s="15" t="s">
        <v>273</v>
      </c>
      <c r="T47" s="15" t="s">
        <v>473</v>
      </c>
      <c r="U47" s="15"/>
      <c r="V47" s="15"/>
      <c r="W47" s="15"/>
      <c r="X47" s="15"/>
    </row>
    <row r="48" spans="1:24" x14ac:dyDescent="0.35">
      <c r="A48" s="15" t="s">
        <v>73</v>
      </c>
      <c r="B48" s="15" t="s">
        <v>242</v>
      </c>
      <c r="C48" s="15" t="s">
        <v>11</v>
      </c>
      <c r="D48" s="15" t="s">
        <v>259</v>
      </c>
      <c r="E48" s="15" t="s">
        <v>260</v>
      </c>
      <c r="F48" s="69" t="s">
        <v>261</v>
      </c>
      <c r="G48" s="15">
        <v>22100</v>
      </c>
      <c r="H48" s="15" t="s">
        <v>262</v>
      </c>
      <c r="I48" s="15" t="s">
        <v>245</v>
      </c>
      <c r="J48" s="16" t="s">
        <v>246</v>
      </c>
      <c r="K48" s="15"/>
      <c r="L48" s="15"/>
      <c r="M48" s="15"/>
      <c r="N48" s="15"/>
      <c r="O48" s="15"/>
      <c r="P48" s="15"/>
      <c r="Q48" s="15" t="s">
        <v>565</v>
      </c>
      <c r="R48" s="15" t="s">
        <v>566</v>
      </c>
      <c r="S48" s="15" t="s">
        <v>287</v>
      </c>
      <c r="T48" s="15"/>
      <c r="U48" s="15"/>
      <c r="V48" s="15"/>
      <c r="W48" s="15"/>
      <c r="X48" s="15"/>
    </row>
    <row r="49" spans="1:24" x14ac:dyDescent="0.35">
      <c r="A49" s="15" t="s">
        <v>74</v>
      </c>
      <c r="B49" s="15" t="s">
        <v>575</v>
      </c>
      <c r="C49" s="15" t="s">
        <v>11</v>
      </c>
      <c r="D49" s="15" t="s">
        <v>576</v>
      </c>
      <c r="E49" s="15" t="s">
        <v>577</v>
      </c>
      <c r="F49" s="15" t="s">
        <v>578</v>
      </c>
      <c r="G49" s="15">
        <v>14123</v>
      </c>
      <c r="H49" s="15" t="s">
        <v>579</v>
      </c>
      <c r="I49" s="15"/>
      <c r="J49" s="15"/>
      <c r="K49" s="15"/>
      <c r="L49" s="15"/>
      <c r="M49" s="15"/>
      <c r="N49" s="15"/>
      <c r="O49" s="15"/>
      <c r="P49" s="15" t="s">
        <v>580</v>
      </c>
      <c r="Q49" s="15" t="s">
        <v>581</v>
      </c>
      <c r="R49" s="15"/>
      <c r="S49" s="15" t="s">
        <v>582</v>
      </c>
      <c r="T49" s="15" t="s">
        <v>583</v>
      </c>
      <c r="U49" s="15"/>
      <c r="V49" s="15"/>
      <c r="W49" s="15"/>
      <c r="X49" s="15"/>
    </row>
    <row r="50" spans="1:24" x14ac:dyDescent="0.35">
      <c r="A50" s="15" t="s">
        <v>75</v>
      </c>
      <c r="B50" s="15" t="s">
        <v>296</v>
      </c>
      <c r="C50" s="15" t="s">
        <v>11</v>
      </c>
      <c r="D50" s="15" t="s">
        <v>297</v>
      </c>
      <c r="E50" s="15" t="s">
        <v>298</v>
      </c>
      <c r="F50" s="15" t="s">
        <v>299</v>
      </c>
      <c r="G50" s="15">
        <v>35000</v>
      </c>
      <c r="H50" s="15" t="s">
        <v>211</v>
      </c>
      <c r="I50" s="15" t="s">
        <v>300</v>
      </c>
      <c r="J50" s="16" t="s">
        <v>301</v>
      </c>
      <c r="K50" s="15" t="s">
        <v>584</v>
      </c>
      <c r="L50" s="15"/>
      <c r="M50" s="15"/>
      <c r="N50" s="15"/>
      <c r="O50" s="15"/>
      <c r="P50" s="15" t="s">
        <v>585</v>
      </c>
      <c r="Q50" s="15" t="s">
        <v>432</v>
      </c>
      <c r="R50" s="15" t="s">
        <v>586</v>
      </c>
      <c r="S50" s="15" t="s">
        <v>273</v>
      </c>
      <c r="T50" s="15" t="s">
        <v>587</v>
      </c>
      <c r="U50" s="15"/>
      <c r="V50" s="15"/>
      <c r="W50" s="15"/>
      <c r="X50" s="15"/>
    </row>
    <row r="51" spans="1:24" x14ac:dyDescent="0.35">
      <c r="A51" s="15" t="s">
        <v>76</v>
      </c>
      <c r="B51" s="15" t="s">
        <v>296</v>
      </c>
      <c r="C51" s="15" t="s">
        <v>12</v>
      </c>
      <c r="D51" s="15" t="s">
        <v>553</v>
      </c>
      <c r="E51" s="15" t="s">
        <v>554</v>
      </c>
      <c r="F51" s="15" t="s">
        <v>299</v>
      </c>
      <c r="G51" s="15">
        <v>35000</v>
      </c>
      <c r="H51" s="15" t="s">
        <v>211</v>
      </c>
      <c r="I51" s="15" t="s">
        <v>300</v>
      </c>
      <c r="J51" s="16" t="s">
        <v>301</v>
      </c>
      <c r="K51" s="15" t="s">
        <v>590</v>
      </c>
      <c r="L51" s="15" t="s">
        <v>591</v>
      </c>
      <c r="M51" s="15" t="s">
        <v>592</v>
      </c>
      <c r="N51" s="15" t="s">
        <v>593</v>
      </c>
      <c r="O51" s="16" t="s">
        <v>594</v>
      </c>
      <c r="P51" s="15"/>
      <c r="Q51" s="15" t="s">
        <v>588</v>
      </c>
      <c r="R51" s="15" t="s">
        <v>383</v>
      </c>
      <c r="S51" s="15" t="s">
        <v>273</v>
      </c>
      <c r="T51" s="15"/>
      <c r="U51" s="15"/>
      <c r="V51" s="15"/>
      <c r="W51" s="15"/>
      <c r="X51" s="15"/>
    </row>
    <row r="52" spans="1:24" x14ac:dyDescent="0.35">
      <c r="A52" s="15" t="s">
        <v>77</v>
      </c>
      <c r="B52" s="15" t="s">
        <v>597</v>
      </c>
      <c r="C52" s="15" t="s">
        <v>11</v>
      </c>
      <c r="D52" s="15" t="s">
        <v>497</v>
      </c>
      <c r="E52" s="15" t="s">
        <v>598</v>
      </c>
      <c r="F52" s="15" t="s">
        <v>599</v>
      </c>
      <c r="G52" s="15">
        <v>35190</v>
      </c>
      <c r="H52" s="15" t="s">
        <v>233</v>
      </c>
      <c r="I52" s="15" t="s">
        <v>600</v>
      </c>
      <c r="J52" s="16" t="s">
        <v>601</v>
      </c>
      <c r="K52" s="15" t="s">
        <v>602</v>
      </c>
      <c r="L52" s="15" t="s">
        <v>603</v>
      </c>
      <c r="M52" s="15" t="s">
        <v>312</v>
      </c>
      <c r="N52" s="15" t="s">
        <v>600</v>
      </c>
      <c r="O52" s="15"/>
      <c r="P52" s="15" t="s">
        <v>602</v>
      </c>
      <c r="Q52" s="15" t="s">
        <v>604</v>
      </c>
      <c r="R52" s="15" t="s">
        <v>605</v>
      </c>
      <c r="S52" s="15" t="s">
        <v>312</v>
      </c>
      <c r="T52" s="15" t="s">
        <v>600</v>
      </c>
      <c r="U52" s="15"/>
      <c r="V52" s="15"/>
      <c r="W52" s="15"/>
      <c r="X52" s="15"/>
    </row>
    <row r="53" spans="1:24" x14ac:dyDescent="0.35">
      <c r="A53" s="15" t="s">
        <v>78</v>
      </c>
      <c r="B53" s="15" t="s">
        <v>242</v>
      </c>
      <c r="C53" s="15" t="s">
        <v>11</v>
      </c>
      <c r="D53" s="15" t="s">
        <v>259</v>
      </c>
      <c r="E53" s="15" t="s">
        <v>260</v>
      </c>
      <c r="F53" s="69" t="s">
        <v>261</v>
      </c>
      <c r="G53" s="15">
        <v>22100</v>
      </c>
      <c r="H53" s="15" t="s">
        <v>262</v>
      </c>
      <c r="I53" s="15" t="s">
        <v>245</v>
      </c>
      <c r="J53" s="16" t="s">
        <v>246</v>
      </c>
      <c r="K53" s="15" t="s">
        <v>616</v>
      </c>
      <c r="L53" s="15" t="s">
        <v>617</v>
      </c>
      <c r="M53" s="15" t="s">
        <v>618</v>
      </c>
      <c r="N53" s="15"/>
      <c r="O53" s="15"/>
      <c r="P53" s="15"/>
      <c r="Q53" s="15" t="s">
        <v>619</v>
      </c>
      <c r="R53" s="15" t="s">
        <v>383</v>
      </c>
      <c r="S53" s="15" t="s">
        <v>620</v>
      </c>
      <c r="T53" s="15"/>
      <c r="U53" s="15"/>
      <c r="V53" s="15"/>
      <c r="W53" s="15"/>
      <c r="X53" s="15"/>
    </row>
    <row r="54" spans="1:24" x14ac:dyDescent="0.35">
      <c r="A54" s="15" t="s">
        <v>79</v>
      </c>
      <c r="B54" s="15"/>
      <c r="C54" s="15" t="s">
        <v>478</v>
      </c>
      <c r="D54" s="15"/>
      <c r="E54" s="15" t="s">
        <v>621</v>
      </c>
      <c r="F54" s="15" t="s">
        <v>622</v>
      </c>
      <c r="G54" s="15">
        <v>35190</v>
      </c>
      <c r="H54" s="15" t="s">
        <v>623</v>
      </c>
      <c r="I54" s="15" t="s">
        <v>624</v>
      </c>
      <c r="J54" s="15"/>
      <c r="K54" s="15" t="s">
        <v>625</v>
      </c>
      <c r="L54" s="15" t="s">
        <v>622</v>
      </c>
      <c r="M54" s="15" t="s">
        <v>626</v>
      </c>
      <c r="N54" s="15" t="s">
        <v>624</v>
      </c>
      <c r="O54" s="15"/>
      <c r="P54" s="15"/>
      <c r="Q54" s="15" t="s">
        <v>622</v>
      </c>
      <c r="R54" s="15" t="s">
        <v>383</v>
      </c>
      <c r="S54" s="15" t="s">
        <v>626</v>
      </c>
      <c r="T54" s="15"/>
      <c r="U54" s="15"/>
      <c r="V54" s="15"/>
      <c r="W54" s="15"/>
      <c r="X54" s="15"/>
    </row>
    <row r="55" spans="1:24" x14ac:dyDescent="0.35">
      <c r="A55" s="15" t="s">
        <v>80</v>
      </c>
      <c r="B55" s="15" t="s">
        <v>296</v>
      </c>
      <c r="C55" s="15" t="s">
        <v>11</v>
      </c>
      <c r="D55" s="15" t="s">
        <v>297</v>
      </c>
      <c r="E55" s="15" t="s">
        <v>298</v>
      </c>
      <c r="F55" s="15" t="s">
        <v>299</v>
      </c>
      <c r="G55" s="15">
        <v>35000</v>
      </c>
      <c r="H55" s="15" t="s">
        <v>211</v>
      </c>
      <c r="I55" s="15" t="s">
        <v>300</v>
      </c>
      <c r="J55" s="16" t="s">
        <v>301</v>
      </c>
      <c r="K55" s="15" t="s">
        <v>627</v>
      </c>
      <c r="L55" s="15"/>
      <c r="M55" s="15"/>
      <c r="N55" s="15"/>
      <c r="O55" s="15"/>
      <c r="P55" s="15" t="s">
        <v>628</v>
      </c>
      <c r="Q55" s="15" t="s">
        <v>629</v>
      </c>
      <c r="R55" s="15" t="s">
        <v>630</v>
      </c>
      <c r="S55" s="15" t="s">
        <v>273</v>
      </c>
      <c r="T55" s="15" t="s">
        <v>631</v>
      </c>
      <c r="U55" s="15"/>
      <c r="V55" s="15"/>
      <c r="W55" s="15"/>
      <c r="X55" s="15"/>
    </row>
    <row r="56" spans="1:24" x14ac:dyDescent="0.35">
      <c r="A56" s="15" t="s">
        <v>81</v>
      </c>
      <c r="B56" s="15"/>
      <c r="C56" s="15" t="s">
        <v>478</v>
      </c>
      <c r="D56" s="15"/>
      <c r="E56" s="15" t="s">
        <v>621</v>
      </c>
      <c r="F56" s="15" t="s">
        <v>622</v>
      </c>
      <c r="G56" s="15">
        <v>35190</v>
      </c>
      <c r="H56" s="15" t="s">
        <v>623</v>
      </c>
      <c r="I56" s="15" t="s">
        <v>624</v>
      </c>
      <c r="J56" s="16" t="s">
        <v>3877</v>
      </c>
      <c r="K56" s="15" t="s">
        <v>625</v>
      </c>
      <c r="L56" s="15" t="s">
        <v>622</v>
      </c>
      <c r="M56" s="15" t="s">
        <v>626</v>
      </c>
      <c r="N56" s="15" t="s">
        <v>624</v>
      </c>
      <c r="O56" s="16" t="s">
        <v>3877</v>
      </c>
      <c r="P56" s="15" t="s">
        <v>3878</v>
      </c>
      <c r="Q56" s="15" t="s">
        <v>622</v>
      </c>
      <c r="R56" s="15" t="s">
        <v>605</v>
      </c>
      <c r="S56" s="15" t="s">
        <v>626</v>
      </c>
      <c r="T56" s="15" t="s">
        <v>624</v>
      </c>
      <c r="U56" s="15"/>
      <c r="V56" s="15"/>
      <c r="W56" s="15"/>
      <c r="X56" s="15"/>
    </row>
    <row r="57" spans="1:24" x14ac:dyDescent="0.35">
      <c r="A57" s="15" t="s">
        <v>82</v>
      </c>
      <c r="B57" s="15" t="s">
        <v>648</v>
      </c>
      <c r="C57" s="15" t="s">
        <v>649</v>
      </c>
      <c r="D57" s="15" t="s">
        <v>650</v>
      </c>
      <c r="E57" s="15" t="s">
        <v>651</v>
      </c>
      <c r="F57" s="15" t="s">
        <v>652</v>
      </c>
      <c r="G57" s="15">
        <v>35000</v>
      </c>
      <c r="H57" s="15" t="s">
        <v>211</v>
      </c>
      <c r="I57" s="15" t="s">
        <v>653</v>
      </c>
      <c r="J57" s="16" t="s">
        <v>654</v>
      </c>
      <c r="K57" s="15"/>
      <c r="L57" s="15"/>
      <c r="M57" s="15"/>
      <c r="N57" s="15"/>
      <c r="O57" s="15"/>
      <c r="P57" s="15" t="s">
        <v>655</v>
      </c>
      <c r="Q57" s="15" t="s">
        <v>656</v>
      </c>
      <c r="R57" s="15" t="s">
        <v>657</v>
      </c>
      <c r="S57" s="15" t="s">
        <v>273</v>
      </c>
      <c r="T57" s="15" t="s">
        <v>653</v>
      </c>
      <c r="U57" s="15"/>
      <c r="V57" s="15"/>
      <c r="W57" s="15"/>
      <c r="X57" s="15"/>
    </row>
    <row r="58" spans="1:24" x14ac:dyDescent="0.35">
      <c r="A58" s="15" t="s">
        <v>83</v>
      </c>
      <c r="B58" s="15" t="s">
        <v>296</v>
      </c>
      <c r="C58" s="15" t="s">
        <v>11</v>
      </c>
      <c r="D58" s="15" t="s">
        <v>297</v>
      </c>
      <c r="E58" s="15" t="s">
        <v>298</v>
      </c>
      <c r="F58" s="15" t="s">
        <v>299</v>
      </c>
      <c r="G58" s="15">
        <v>35000</v>
      </c>
      <c r="H58" s="15" t="s">
        <v>211</v>
      </c>
      <c r="I58" s="15" t="s">
        <v>300</v>
      </c>
      <c r="J58" s="16" t="s">
        <v>301</v>
      </c>
      <c r="K58" s="15" t="s">
        <v>696</v>
      </c>
      <c r="L58" s="15"/>
      <c r="M58" s="15"/>
      <c r="N58" s="15"/>
      <c r="O58" s="15"/>
      <c r="P58" s="15" t="s">
        <v>697</v>
      </c>
      <c r="Q58" s="15" t="s">
        <v>698</v>
      </c>
      <c r="R58" s="15" t="s">
        <v>699</v>
      </c>
      <c r="S58" s="15" t="s">
        <v>273</v>
      </c>
      <c r="T58" s="15" t="s">
        <v>631</v>
      </c>
      <c r="U58" s="15"/>
      <c r="V58" s="15"/>
      <c r="W58" s="15"/>
      <c r="X58" s="15"/>
    </row>
    <row r="59" spans="1:24" x14ac:dyDescent="0.35">
      <c r="A59" s="15" t="s">
        <v>84</v>
      </c>
      <c r="B59" s="15"/>
      <c r="C59" s="15" t="s">
        <v>11</v>
      </c>
      <c r="D59" s="15" t="s">
        <v>405</v>
      </c>
      <c r="E59" s="15" t="s">
        <v>404</v>
      </c>
      <c r="F59" s="15" t="s">
        <v>406</v>
      </c>
      <c r="G59" s="15">
        <v>35190</v>
      </c>
      <c r="H59" s="15" t="s">
        <v>233</v>
      </c>
      <c r="I59" s="15" t="s">
        <v>407</v>
      </c>
      <c r="J59" s="15"/>
      <c r="K59" s="15" t="s">
        <v>408</v>
      </c>
      <c r="L59" s="15"/>
      <c r="M59" s="15"/>
      <c r="N59" s="15"/>
      <c r="O59" s="15"/>
      <c r="P59" s="15"/>
      <c r="Q59" s="15" t="s">
        <v>701</v>
      </c>
      <c r="R59" s="15"/>
      <c r="S59" s="15" t="s">
        <v>702</v>
      </c>
      <c r="T59" s="15"/>
      <c r="U59" s="15"/>
      <c r="V59" s="15"/>
      <c r="W59" s="15"/>
      <c r="X59" s="15"/>
    </row>
    <row r="60" spans="1:24" x14ac:dyDescent="0.35">
      <c r="A60" s="15" t="s">
        <v>85</v>
      </c>
      <c r="B60" s="15" t="s">
        <v>209</v>
      </c>
      <c r="C60" s="15" t="s">
        <v>11</v>
      </c>
      <c r="D60" s="15" t="s">
        <v>447</v>
      </c>
      <c r="E60" s="15" t="s">
        <v>446</v>
      </c>
      <c r="F60" s="15" t="s">
        <v>210</v>
      </c>
      <c r="G60" s="15">
        <v>35000</v>
      </c>
      <c r="H60" s="15" t="s">
        <v>211</v>
      </c>
      <c r="I60" s="15" t="s">
        <v>448</v>
      </c>
      <c r="J60" s="16" t="s">
        <v>449</v>
      </c>
      <c r="K60" s="15" t="s">
        <v>703</v>
      </c>
      <c r="L60" s="15" t="s">
        <v>722</v>
      </c>
      <c r="M60" s="15" t="s">
        <v>723</v>
      </c>
      <c r="N60" s="15" t="s">
        <v>724</v>
      </c>
      <c r="O60" s="16" t="s">
        <v>725</v>
      </c>
      <c r="P60" s="15" t="s">
        <v>704</v>
      </c>
      <c r="Q60" s="15" t="s">
        <v>705</v>
      </c>
      <c r="R60" s="15" t="s">
        <v>706</v>
      </c>
      <c r="S60" s="15" t="s">
        <v>273</v>
      </c>
      <c r="T60" s="15"/>
      <c r="U60" s="15"/>
      <c r="V60" s="15"/>
      <c r="W60" s="15"/>
      <c r="X60" s="15"/>
    </row>
    <row r="61" spans="1:24" x14ac:dyDescent="0.35">
      <c r="A61" s="15" t="s">
        <v>86</v>
      </c>
      <c r="B61" s="15" t="s">
        <v>296</v>
      </c>
      <c r="C61" s="15" t="s">
        <v>11</v>
      </c>
      <c r="D61" s="15" t="s">
        <v>553</v>
      </c>
      <c r="E61" s="15" t="s">
        <v>554</v>
      </c>
      <c r="F61" s="15" t="s">
        <v>299</v>
      </c>
      <c r="G61" s="15">
        <v>35000</v>
      </c>
      <c r="H61" s="15" t="s">
        <v>211</v>
      </c>
      <c r="I61" s="15" t="s">
        <v>300</v>
      </c>
      <c r="J61" s="16" t="s">
        <v>301</v>
      </c>
      <c r="K61" s="15" t="s">
        <v>709</v>
      </c>
      <c r="L61" s="15" t="s">
        <v>755</v>
      </c>
      <c r="M61" s="15" t="s">
        <v>756</v>
      </c>
      <c r="N61" s="15" t="s">
        <v>757</v>
      </c>
      <c r="O61" s="16" t="s">
        <v>758</v>
      </c>
      <c r="P61" s="15" t="s">
        <v>710</v>
      </c>
      <c r="Q61" s="15" t="s">
        <v>711</v>
      </c>
      <c r="R61" s="15" t="s">
        <v>712</v>
      </c>
      <c r="S61" s="15" t="s">
        <v>273</v>
      </c>
      <c r="T61" s="15" t="s">
        <v>713</v>
      </c>
      <c r="U61" s="15"/>
      <c r="V61" s="15"/>
      <c r="W61" s="15"/>
      <c r="X61" s="15"/>
    </row>
    <row r="62" spans="1:24" x14ac:dyDescent="0.35">
      <c r="A62" s="15" t="s">
        <v>87</v>
      </c>
      <c r="B62" s="15" t="s">
        <v>714</v>
      </c>
      <c r="C62" s="15"/>
      <c r="D62" s="15"/>
      <c r="E62" s="15"/>
      <c r="F62" s="15" t="s">
        <v>715</v>
      </c>
      <c r="G62" s="15">
        <v>35190</v>
      </c>
      <c r="H62" s="15" t="s">
        <v>233</v>
      </c>
      <c r="I62" s="15" t="s">
        <v>716</v>
      </c>
      <c r="J62" s="16" t="s">
        <v>717</v>
      </c>
      <c r="K62" s="15" t="s">
        <v>718</v>
      </c>
      <c r="L62" s="15" t="s">
        <v>719</v>
      </c>
      <c r="M62" s="15" t="s">
        <v>720</v>
      </c>
      <c r="N62" s="15" t="s">
        <v>721</v>
      </c>
      <c r="O62" s="15"/>
      <c r="P62" s="15" t="s">
        <v>718</v>
      </c>
      <c r="Q62" s="15" t="s">
        <v>719</v>
      </c>
      <c r="R62" s="15" t="s">
        <v>383</v>
      </c>
      <c r="S62" s="15" t="s">
        <v>720</v>
      </c>
      <c r="T62" s="15" t="s">
        <v>721</v>
      </c>
      <c r="U62" s="15"/>
      <c r="V62" s="15"/>
      <c r="W62" s="15"/>
      <c r="X62" s="15"/>
    </row>
    <row r="63" spans="1:24" x14ac:dyDescent="0.35">
      <c r="A63" s="15" t="s">
        <v>88</v>
      </c>
      <c r="B63" s="15"/>
      <c r="C63" s="15" t="s">
        <v>12</v>
      </c>
      <c r="D63" s="15" t="s">
        <v>726</v>
      </c>
      <c r="E63" s="15" t="s">
        <v>727</v>
      </c>
      <c r="F63" s="15" t="s">
        <v>728</v>
      </c>
      <c r="G63" s="15">
        <v>35720</v>
      </c>
      <c r="H63" s="15" t="s">
        <v>729</v>
      </c>
      <c r="I63" s="15"/>
      <c r="J63" s="15"/>
      <c r="K63" s="15" t="s">
        <v>730</v>
      </c>
      <c r="L63" s="15" t="s">
        <v>728</v>
      </c>
      <c r="M63" s="15" t="s">
        <v>731</v>
      </c>
      <c r="N63" s="15"/>
      <c r="O63" s="15"/>
      <c r="P63" s="15" t="s">
        <v>732</v>
      </c>
      <c r="Q63" s="15" t="s">
        <v>733</v>
      </c>
      <c r="R63" s="15" t="s">
        <v>734</v>
      </c>
      <c r="S63" s="15" t="s">
        <v>312</v>
      </c>
      <c r="T63" s="15" t="s">
        <v>735</v>
      </c>
      <c r="U63" s="15"/>
      <c r="V63" s="15"/>
      <c r="W63" s="15"/>
      <c r="X63" s="15"/>
    </row>
    <row r="64" spans="1:24" x14ac:dyDescent="0.35">
      <c r="A64" s="15" t="s">
        <v>89</v>
      </c>
      <c r="B64" s="15" t="s">
        <v>736</v>
      </c>
      <c r="C64" s="15" t="s">
        <v>649</v>
      </c>
      <c r="D64" s="15" t="s">
        <v>553</v>
      </c>
      <c r="E64" s="15" t="s">
        <v>737</v>
      </c>
      <c r="F64" s="15" t="s">
        <v>738</v>
      </c>
      <c r="G64" s="15">
        <v>35310</v>
      </c>
      <c r="H64" s="15" t="s">
        <v>739</v>
      </c>
      <c r="I64" s="15" t="s">
        <v>740</v>
      </c>
      <c r="J64" s="16" t="s">
        <v>741</v>
      </c>
      <c r="K64" s="15"/>
      <c r="L64" s="15"/>
      <c r="M64" s="15"/>
      <c r="N64" s="15"/>
      <c r="O64" s="15"/>
      <c r="P64" s="15"/>
      <c r="Q64" s="15" t="s">
        <v>742</v>
      </c>
      <c r="R64" s="15" t="s">
        <v>383</v>
      </c>
      <c r="S64" s="15" t="s">
        <v>539</v>
      </c>
      <c r="T64" s="15"/>
      <c r="U64" s="15"/>
      <c r="V64" s="15"/>
      <c r="W64" s="15"/>
      <c r="X64" s="15"/>
    </row>
    <row r="65" spans="1:24" x14ac:dyDescent="0.35">
      <c r="A65" s="15" t="s">
        <v>90</v>
      </c>
      <c r="B65" s="15"/>
      <c r="C65" s="15" t="s">
        <v>12</v>
      </c>
      <c r="D65" s="15" t="s">
        <v>744</v>
      </c>
      <c r="E65" s="15" t="s">
        <v>745</v>
      </c>
      <c r="F65" s="15" t="s">
        <v>746</v>
      </c>
      <c r="G65" s="15">
        <v>35190</v>
      </c>
      <c r="H65" s="15" t="s">
        <v>747</v>
      </c>
      <c r="I65" s="15" t="s">
        <v>748</v>
      </c>
      <c r="J65" s="15"/>
      <c r="K65" s="15" t="s">
        <v>743</v>
      </c>
      <c r="L65" s="15" t="s">
        <v>746</v>
      </c>
      <c r="M65" s="15" t="s">
        <v>749</v>
      </c>
      <c r="N65" s="15" t="s">
        <v>748</v>
      </c>
      <c r="O65" s="15"/>
      <c r="P65" s="15" t="s">
        <v>743</v>
      </c>
      <c r="Q65" s="15" t="s">
        <v>746</v>
      </c>
      <c r="R65" s="15" t="s">
        <v>383</v>
      </c>
      <c r="S65" s="15" t="s">
        <v>749</v>
      </c>
      <c r="T65" s="15" t="s">
        <v>748</v>
      </c>
      <c r="U65" s="15"/>
      <c r="V65" s="15"/>
      <c r="W65" s="15"/>
      <c r="X65" s="15"/>
    </row>
    <row r="66" spans="1:24" x14ac:dyDescent="0.35">
      <c r="A66" s="15" t="s">
        <v>91</v>
      </c>
      <c r="B66" s="15" t="s">
        <v>359</v>
      </c>
      <c r="C66" s="15"/>
      <c r="D66" s="15" t="s">
        <v>750</v>
      </c>
      <c r="E66" s="15"/>
      <c r="F66" s="15" t="s">
        <v>360</v>
      </c>
      <c r="G66" s="15">
        <v>35000</v>
      </c>
      <c r="H66" s="15" t="s">
        <v>211</v>
      </c>
      <c r="I66" s="15"/>
      <c r="J66" s="15"/>
      <c r="K66" s="76">
        <v>201612270000497</v>
      </c>
      <c r="L66" s="15"/>
      <c r="M66" s="15"/>
      <c r="N66" s="15"/>
      <c r="O66" s="15"/>
      <c r="P66" s="15" t="s">
        <v>751</v>
      </c>
      <c r="Q66" s="15" t="s">
        <v>752</v>
      </c>
      <c r="R66" s="15" t="s">
        <v>753</v>
      </c>
      <c r="S66" s="15" t="s">
        <v>273</v>
      </c>
      <c r="T66" s="15" t="s">
        <v>754</v>
      </c>
      <c r="U66" s="15"/>
      <c r="V66" s="15"/>
      <c r="W66" s="15"/>
      <c r="X66" s="15"/>
    </row>
    <row r="67" spans="1:24" x14ac:dyDescent="0.35">
      <c r="A67" s="15" t="s">
        <v>92</v>
      </c>
      <c r="B67" s="15" t="s">
        <v>359</v>
      </c>
      <c r="C67" s="15" t="s">
        <v>11</v>
      </c>
      <c r="D67" s="15" t="s">
        <v>370</v>
      </c>
      <c r="E67" s="15" t="s">
        <v>371</v>
      </c>
      <c r="F67" s="15" t="s">
        <v>360</v>
      </c>
      <c r="G67" s="15">
        <v>35000</v>
      </c>
      <c r="H67" s="15" t="s">
        <v>211</v>
      </c>
      <c r="I67" s="15" t="s">
        <v>372</v>
      </c>
      <c r="J67" s="16" t="s">
        <v>368</v>
      </c>
      <c r="K67" s="76">
        <v>20170111000528</v>
      </c>
      <c r="L67" s="15"/>
      <c r="M67" s="15"/>
      <c r="N67" s="15"/>
      <c r="O67" s="15"/>
      <c r="P67" s="15" t="s">
        <v>760</v>
      </c>
      <c r="Q67" s="15" t="s">
        <v>759</v>
      </c>
      <c r="R67" s="15" t="s">
        <v>761</v>
      </c>
      <c r="S67" s="15" t="s">
        <v>273</v>
      </c>
      <c r="T67" s="15" t="s">
        <v>762</v>
      </c>
      <c r="U67" s="15"/>
      <c r="V67" s="15"/>
      <c r="W67" s="15"/>
      <c r="X67" s="15"/>
    </row>
    <row r="68" spans="1:24" x14ac:dyDescent="0.35">
      <c r="A68" s="15" t="s">
        <v>93</v>
      </c>
      <c r="B68" s="15" t="s">
        <v>763</v>
      </c>
      <c r="C68" s="15" t="s">
        <v>11</v>
      </c>
      <c r="D68" s="15" t="s">
        <v>764</v>
      </c>
      <c r="E68" s="15" t="s">
        <v>765</v>
      </c>
      <c r="F68" s="15" t="s">
        <v>766</v>
      </c>
      <c r="G68" s="15">
        <v>35720</v>
      </c>
      <c r="H68" s="15" t="s">
        <v>767</v>
      </c>
      <c r="I68" s="15" t="s">
        <v>768</v>
      </c>
      <c r="J68" s="16" t="s">
        <v>769</v>
      </c>
      <c r="K68" s="15" t="s">
        <v>770</v>
      </c>
      <c r="L68" s="15" t="s">
        <v>766</v>
      </c>
      <c r="M68" s="15" t="s">
        <v>771</v>
      </c>
      <c r="N68" s="15" t="s">
        <v>768</v>
      </c>
      <c r="O68" s="16" t="s">
        <v>769</v>
      </c>
      <c r="P68" s="15"/>
      <c r="Q68" s="15" t="s">
        <v>766</v>
      </c>
      <c r="R68" s="15" t="s">
        <v>772</v>
      </c>
      <c r="S68" s="15" t="s">
        <v>771</v>
      </c>
      <c r="T68" s="15"/>
      <c r="U68" s="15"/>
      <c r="V68" s="15"/>
      <c r="W68" s="15"/>
      <c r="X68" s="15"/>
    </row>
    <row r="69" spans="1:24" x14ac:dyDescent="0.35">
      <c r="A69" s="15" t="s">
        <v>94</v>
      </c>
      <c r="B69" s="15" t="s">
        <v>773</v>
      </c>
      <c r="C69" s="15" t="s">
        <v>12</v>
      </c>
      <c r="D69" s="15" t="s">
        <v>775</v>
      </c>
      <c r="E69" s="15" t="s">
        <v>774</v>
      </c>
      <c r="F69" s="15" t="s">
        <v>776</v>
      </c>
      <c r="G69" s="15">
        <v>35190</v>
      </c>
      <c r="H69" s="15" t="s">
        <v>233</v>
      </c>
      <c r="I69" s="15" t="s">
        <v>777</v>
      </c>
      <c r="J69" s="16" t="s">
        <v>778</v>
      </c>
      <c r="K69" s="15"/>
      <c r="L69" s="15"/>
      <c r="M69" s="15"/>
      <c r="N69" s="15"/>
      <c r="O69" s="15"/>
      <c r="P69" s="15" t="s">
        <v>773</v>
      </c>
      <c r="Q69" s="15" t="s">
        <v>776</v>
      </c>
      <c r="R69" s="15" t="s">
        <v>779</v>
      </c>
      <c r="S69" s="15" t="s">
        <v>312</v>
      </c>
      <c r="T69" s="15" t="s">
        <v>777</v>
      </c>
      <c r="U69" s="15"/>
      <c r="V69" s="15"/>
      <c r="W69" s="15"/>
      <c r="X69" s="15"/>
    </row>
    <row r="70" spans="1:24" x14ac:dyDescent="0.35">
      <c r="A70" s="15" t="s">
        <v>95</v>
      </c>
      <c r="B70" s="15" t="s">
        <v>242</v>
      </c>
      <c r="C70" s="15" t="s">
        <v>11</v>
      </c>
      <c r="D70" s="15" t="s">
        <v>259</v>
      </c>
      <c r="E70" s="15" t="s">
        <v>260</v>
      </c>
      <c r="F70" s="69" t="s">
        <v>261</v>
      </c>
      <c r="G70" s="15">
        <v>22100</v>
      </c>
      <c r="H70" s="15" t="s">
        <v>262</v>
      </c>
      <c r="I70" s="15" t="s">
        <v>245</v>
      </c>
      <c r="J70" s="16" t="s">
        <v>246</v>
      </c>
      <c r="K70" s="15" t="s">
        <v>780</v>
      </c>
      <c r="L70" s="15" t="s">
        <v>244</v>
      </c>
      <c r="M70" s="15" t="s">
        <v>258</v>
      </c>
      <c r="N70" s="15" t="s">
        <v>783</v>
      </c>
      <c r="O70" s="15"/>
      <c r="P70" s="15" t="s">
        <v>781</v>
      </c>
      <c r="Q70" s="15" t="s">
        <v>782</v>
      </c>
      <c r="R70" s="15" t="s">
        <v>383</v>
      </c>
      <c r="S70" s="15" t="s">
        <v>265</v>
      </c>
      <c r="T70" s="15" t="s">
        <v>783</v>
      </c>
      <c r="U70" s="15"/>
      <c r="V70" s="15"/>
      <c r="W70" s="15"/>
      <c r="X70" s="15"/>
    </row>
    <row r="71" spans="1:24" x14ac:dyDescent="0.35">
      <c r="A71" s="15" t="s">
        <v>96</v>
      </c>
      <c r="B71" s="15" t="s">
        <v>511</v>
      </c>
      <c r="C71" s="15" t="s">
        <v>11</v>
      </c>
      <c r="D71" s="15" t="s">
        <v>548</v>
      </c>
      <c r="E71" s="15" t="s">
        <v>411</v>
      </c>
      <c r="F71" s="15" t="s">
        <v>512</v>
      </c>
      <c r="G71" s="15">
        <v>35190</v>
      </c>
      <c r="H71" s="15" t="s">
        <v>233</v>
      </c>
      <c r="I71" s="15" t="s">
        <v>568</v>
      </c>
      <c r="J71" s="16" t="s">
        <v>567</v>
      </c>
      <c r="K71" s="15" t="s">
        <v>511</v>
      </c>
      <c r="L71" s="15" t="s">
        <v>512</v>
      </c>
      <c r="M71" s="15" t="s">
        <v>312</v>
      </c>
      <c r="N71" s="15"/>
      <c r="O71" s="15"/>
      <c r="P71" s="15" t="s">
        <v>786</v>
      </c>
      <c r="Q71" s="15" t="s">
        <v>785</v>
      </c>
      <c r="R71" s="15" t="s">
        <v>784</v>
      </c>
      <c r="S71" s="15" t="s">
        <v>312</v>
      </c>
      <c r="T71" s="15" t="s">
        <v>568</v>
      </c>
      <c r="U71" s="15"/>
      <c r="V71" s="15"/>
      <c r="W71" s="15"/>
      <c r="X71" s="15"/>
    </row>
    <row r="72" spans="1:24" x14ac:dyDescent="0.35">
      <c r="A72" s="15" t="s">
        <v>97</v>
      </c>
      <c r="B72" s="15" t="s">
        <v>296</v>
      </c>
      <c r="C72" s="15" t="s">
        <v>12</v>
      </c>
      <c r="D72" s="15" t="s">
        <v>390</v>
      </c>
      <c r="E72" s="15" t="s">
        <v>488</v>
      </c>
      <c r="F72" s="15" t="s">
        <v>299</v>
      </c>
      <c r="G72" s="15">
        <v>35000</v>
      </c>
      <c r="H72" s="15" t="s">
        <v>211</v>
      </c>
      <c r="I72" s="15" t="s">
        <v>300</v>
      </c>
      <c r="J72" s="16" t="s">
        <v>301</v>
      </c>
      <c r="K72" s="15" t="s">
        <v>788</v>
      </c>
      <c r="L72" s="15" t="s">
        <v>789</v>
      </c>
      <c r="M72" s="15" t="s">
        <v>790</v>
      </c>
      <c r="N72" s="15"/>
      <c r="O72" s="15"/>
      <c r="P72" s="15" t="s">
        <v>791</v>
      </c>
      <c r="Q72" s="15" t="s">
        <v>792</v>
      </c>
      <c r="R72" s="15" t="s">
        <v>793</v>
      </c>
      <c r="S72" s="15" t="s">
        <v>273</v>
      </c>
      <c r="T72" s="15" t="s">
        <v>794</v>
      </c>
      <c r="U72" s="15"/>
      <c r="V72" s="15"/>
      <c r="W72" s="15"/>
      <c r="X72" s="15"/>
    </row>
    <row r="73" spans="1:24" x14ac:dyDescent="0.35">
      <c r="A73" s="15" t="s">
        <v>98</v>
      </c>
      <c r="B73" s="15" t="s">
        <v>1085</v>
      </c>
      <c r="C73" s="15" t="s">
        <v>478</v>
      </c>
      <c r="D73" s="15"/>
      <c r="E73" s="15" t="s">
        <v>795</v>
      </c>
      <c r="F73" s="15" t="s">
        <v>1086</v>
      </c>
      <c r="G73" s="15">
        <v>35460</v>
      </c>
      <c r="H73" s="15" t="s">
        <v>1087</v>
      </c>
      <c r="I73" s="15" t="s">
        <v>796</v>
      </c>
      <c r="J73" s="16" t="s">
        <v>797</v>
      </c>
      <c r="K73" s="15" t="s">
        <v>1085</v>
      </c>
      <c r="L73" s="15" t="s">
        <v>1086</v>
      </c>
      <c r="M73" s="15" t="s">
        <v>1088</v>
      </c>
      <c r="N73" s="15" t="s">
        <v>796</v>
      </c>
      <c r="O73" s="15"/>
      <c r="P73" s="15" t="s">
        <v>544</v>
      </c>
      <c r="Q73" s="15" t="s">
        <v>798</v>
      </c>
      <c r="R73" s="15" t="s">
        <v>799</v>
      </c>
      <c r="S73" s="15" t="s">
        <v>273</v>
      </c>
      <c r="T73" s="15" t="s">
        <v>796</v>
      </c>
      <c r="U73" s="15"/>
      <c r="V73" s="15"/>
      <c r="W73" s="15"/>
      <c r="X73" s="15"/>
    </row>
    <row r="74" spans="1:24" x14ac:dyDescent="0.35">
      <c r="A74" s="15" t="s">
        <v>99</v>
      </c>
      <c r="B74" s="15" t="s">
        <v>296</v>
      </c>
      <c r="C74" s="15" t="s">
        <v>11</v>
      </c>
      <c r="D74" s="15" t="s">
        <v>297</v>
      </c>
      <c r="E74" s="15" t="s">
        <v>298</v>
      </c>
      <c r="F74" s="15" t="s">
        <v>299</v>
      </c>
      <c r="G74" s="15">
        <v>35000</v>
      </c>
      <c r="H74" s="15" t="s">
        <v>211</v>
      </c>
      <c r="I74" s="15" t="s">
        <v>300</v>
      </c>
      <c r="J74" s="16" t="s">
        <v>301</v>
      </c>
      <c r="K74" s="15" t="s">
        <v>800</v>
      </c>
      <c r="L74" s="15"/>
      <c r="M74" s="15"/>
      <c r="N74" s="15"/>
      <c r="O74" s="15"/>
      <c r="P74" s="15" t="s">
        <v>801</v>
      </c>
      <c r="Q74" s="15" t="s">
        <v>517</v>
      </c>
      <c r="R74" s="15" t="s">
        <v>802</v>
      </c>
      <c r="S74" s="15" t="s">
        <v>273</v>
      </c>
      <c r="T74" s="15" t="s">
        <v>803</v>
      </c>
      <c r="U74" s="15"/>
      <c r="V74" s="15"/>
      <c r="W74" s="15"/>
      <c r="X74" s="15"/>
    </row>
    <row r="75" spans="1:24" x14ac:dyDescent="0.35">
      <c r="A75" s="15" t="s">
        <v>100</v>
      </c>
      <c r="B75" s="15" t="s">
        <v>511</v>
      </c>
      <c r="C75" s="15" t="s">
        <v>11</v>
      </c>
      <c r="D75" s="15" t="s">
        <v>548</v>
      </c>
      <c r="E75" s="15" t="s">
        <v>411</v>
      </c>
      <c r="F75" s="15" t="s">
        <v>512</v>
      </c>
      <c r="G75" s="15">
        <v>35190</v>
      </c>
      <c r="H75" s="15" t="s">
        <v>233</v>
      </c>
      <c r="I75" s="15" t="s">
        <v>568</v>
      </c>
      <c r="J75" s="16" t="s">
        <v>567</v>
      </c>
      <c r="K75" s="15" t="s">
        <v>511</v>
      </c>
      <c r="L75" s="15" t="s">
        <v>512</v>
      </c>
      <c r="M75" s="15" t="s">
        <v>312</v>
      </c>
      <c r="N75" s="15"/>
      <c r="O75" s="15"/>
      <c r="P75" s="15" t="s">
        <v>804</v>
      </c>
      <c r="Q75" s="15" t="s">
        <v>805</v>
      </c>
      <c r="R75" s="15"/>
      <c r="S75" s="15" t="s">
        <v>312</v>
      </c>
      <c r="T75" s="15" t="s">
        <v>568</v>
      </c>
      <c r="U75" s="15"/>
      <c r="V75" s="15"/>
      <c r="W75" s="15"/>
      <c r="X75" s="15"/>
    </row>
    <row r="76" spans="1:24" x14ac:dyDescent="0.35">
      <c r="A76" s="15" t="s">
        <v>101</v>
      </c>
      <c r="B76" s="15"/>
      <c r="C76" s="15" t="s">
        <v>12</v>
      </c>
      <c r="D76" s="15"/>
      <c r="E76" s="15" t="s">
        <v>806</v>
      </c>
      <c r="F76" s="15" t="s">
        <v>843</v>
      </c>
      <c r="G76" s="15">
        <v>35190</v>
      </c>
      <c r="H76" s="15" t="s">
        <v>233</v>
      </c>
      <c r="I76" s="15" t="s">
        <v>807</v>
      </c>
      <c r="J76" s="15"/>
      <c r="K76" s="15" t="s">
        <v>808</v>
      </c>
      <c r="L76" s="15" t="s">
        <v>843</v>
      </c>
      <c r="M76" s="15" t="s">
        <v>312</v>
      </c>
      <c r="N76" s="15" t="s">
        <v>807</v>
      </c>
      <c r="O76" s="15"/>
      <c r="P76" s="15" t="s">
        <v>808</v>
      </c>
      <c r="Q76" s="15" t="s">
        <v>843</v>
      </c>
      <c r="R76" s="15" t="s">
        <v>383</v>
      </c>
      <c r="S76" s="15" t="s">
        <v>312</v>
      </c>
      <c r="T76" s="15" t="s">
        <v>807</v>
      </c>
      <c r="U76" s="15"/>
      <c r="V76" s="15"/>
      <c r="W76" s="15"/>
      <c r="X76" s="15"/>
    </row>
    <row r="77" spans="1:24" x14ac:dyDescent="0.35">
      <c r="A77" s="15" t="s">
        <v>102</v>
      </c>
      <c r="B77" s="15" t="s">
        <v>511</v>
      </c>
      <c r="C77" s="15" t="s">
        <v>11</v>
      </c>
      <c r="D77" s="15" t="s">
        <v>548</v>
      </c>
      <c r="E77" s="15" t="s">
        <v>411</v>
      </c>
      <c r="F77" s="15" t="s">
        <v>512</v>
      </c>
      <c r="G77" s="15">
        <v>35190</v>
      </c>
      <c r="H77" s="15" t="s">
        <v>233</v>
      </c>
      <c r="I77" s="15" t="s">
        <v>568</v>
      </c>
      <c r="J77" s="16" t="s">
        <v>567</v>
      </c>
      <c r="K77" s="15" t="s">
        <v>511</v>
      </c>
      <c r="L77" s="15" t="s">
        <v>512</v>
      </c>
      <c r="M77" s="15" t="s">
        <v>312</v>
      </c>
      <c r="N77" s="15"/>
      <c r="O77" s="15"/>
      <c r="P77" s="15" t="s">
        <v>809</v>
      </c>
      <c r="Q77" s="15" t="s">
        <v>785</v>
      </c>
      <c r="R77" s="15" t="s">
        <v>784</v>
      </c>
      <c r="S77" s="15" t="s">
        <v>312</v>
      </c>
      <c r="T77" s="15"/>
      <c r="U77" s="15"/>
      <c r="V77" s="15"/>
      <c r="W77" s="15"/>
      <c r="X77" s="15"/>
    </row>
    <row r="78" spans="1:24" x14ac:dyDescent="0.35">
      <c r="A78" s="15" t="s">
        <v>103</v>
      </c>
      <c r="B78" s="15" t="s">
        <v>296</v>
      </c>
      <c r="C78" s="15" t="s">
        <v>11</v>
      </c>
      <c r="D78" s="15" t="s">
        <v>297</v>
      </c>
      <c r="E78" s="15" t="s">
        <v>298</v>
      </c>
      <c r="F78" s="15" t="s">
        <v>299</v>
      </c>
      <c r="G78" s="15">
        <v>35000</v>
      </c>
      <c r="H78" s="15" t="s">
        <v>211</v>
      </c>
      <c r="I78" s="15" t="s">
        <v>300</v>
      </c>
      <c r="J78" s="16" t="s">
        <v>301</v>
      </c>
      <c r="K78" s="15" t="s">
        <v>810</v>
      </c>
      <c r="L78" s="15"/>
      <c r="M78" s="15"/>
      <c r="N78" s="15"/>
      <c r="O78" s="15"/>
      <c r="P78" s="15" t="s">
        <v>811</v>
      </c>
      <c r="Q78" s="15" t="s">
        <v>812</v>
      </c>
      <c r="R78" s="15" t="s">
        <v>813</v>
      </c>
      <c r="S78" s="15" t="s">
        <v>273</v>
      </c>
      <c r="T78" s="15" t="s">
        <v>814</v>
      </c>
      <c r="U78" s="15"/>
      <c r="V78" s="15"/>
      <c r="W78" s="15"/>
      <c r="X78" s="15"/>
    </row>
    <row r="79" spans="1:24" x14ac:dyDescent="0.35">
      <c r="A79" s="15" t="s">
        <v>104</v>
      </c>
      <c r="B79" s="15"/>
      <c r="C79" s="15" t="s">
        <v>281</v>
      </c>
      <c r="D79" s="15" t="s">
        <v>816</v>
      </c>
      <c r="E79" s="15" t="s">
        <v>815</v>
      </c>
      <c r="F79" s="15" t="s">
        <v>817</v>
      </c>
      <c r="G79" s="15">
        <v>35700</v>
      </c>
      <c r="H79" s="15" t="s">
        <v>211</v>
      </c>
      <c r="I79" s="15" t="s">
        <v>818</v>
      </c>
      <c r="J79" s="16" t="s">
        <v>819</v>
      </c>
      <c r="K79" s="15" t="s">
        <v>820</v>
      </c>
      <c r="L79" s="15" t="s">
        <v>817</v>
      </c>
      <c r="M79" s="15" t="s">
        <v>821</v>
      </c>
      <c r="N79" s="15" t="s">
        <v>818</v>
      </c>
      <c r="O79" s="16" t="s">
        <v>819</v>
      </c>
      <c r="P79" s="15"/>
      <c r="Q79" s="15" t="s">
        <v>822</v>
      </c>
      <c r="R79" s="15" t="s">
        <v>823</v>
      </c>
      <c r="S79" s="15" t="s">
        <v>273</v>
      </c>
      <c r="T79" s="15"/>
      <c r="U79" s="15"/>
      <c r="V79" s="15"/>
      <c r="W79" s="15"/>
      <c r="X79" s="15"/>
    </row>
    <row r="80" spans="1:24" x14ac:dyDescent="0.35">
      <c r="A80" s="15" t="s">
        <v>105</v>
      </c>
      <c r="B80" s="15" t="s">
        <v>209</v>
      </c>
      <c r="C80" s="15" t="s">
        <v>11</v>
      </c>
      <c r="D80" s="15" t="s">
        <v>447</v>
      </c>
      <c r="E80" s="15" t="s">
        <v>446</v>
      </c>
      <c r="F80" s="15" t="s">
        <v>210</v>
      </c>
      <c r="G80" s="15">
        <v>35000</v>
      </c>
      <c r="H80" s="15" t="s">
        <v>211</v>
      </c>
      <c r="I80" s="15" t="s">
        <v>448</v>
      </c>
      <c r="J80" s="16" t="s">
        <v>449</v>
      </c>
      <c r="K80" s="15" t="s">
        <v>824</v>
      </c>
      <c r="L80" s="15" t="s">
        <v>825</v>
      </c>
      <c r="M80" s="15" t="s">
        <v>273</v>
      </c>
      <c r="N80" s="15" t="s">
        <v>826</v>
      </c>
      <c r="O80" s="16" t="s">
        <v>449</v>
      </c>
      <c r="P80" s="15" t="s">
        <v>824</v>
      </c>
      <c r="Q80" s="15" t="s">
        <v>825</v>
      </c>
      <c r="R80" s="15" t="s">
        <v>383</v>
      </c>
      <c r="S80" s="15" t="s">
        <v>273</v>
      </c>
      <c r="T80" s="15" t="s">
        <v>827</v>
      </c>
      <c r="U80" s="15"/>
      <c r="V80" s="15"/>
      <c r="W80" s="15"/>
      <c r="X80" s="15"/>
    </row>
    <row r="81" spans="1:24" x14ac:dyDescent="0.35">
      <c r="A81" s="15" t="s">
        <v>106</v>
      </c>
      <c r="B81" s="15"/>
      <c r="C81" s="15" t="s">
        <v>281</v>
      </c>
      <c r="D81" s="15" t="s">
        <v>829</v>
      </c>
      <c r="E81" s="15" t="s">
        <v>828</v>
      </c>
      <c r="F81" s="15" t="s">
        <v>831</v>
      </c>
      <c r="G81" s="15">
        <v>35190</v>
      </c>
      <c r="H81" s="15" t="s">
        <v>233</v>
      </c>
      <c r="I81" s="15" t="s">
        <v>923</v>
      </c>
      <c r="J81" s="16" t="s">
        <v>830</v>
      </c>
      <c r="K81" s="15" t="s">
        <v>832</v>
      </c>
      <c r="L81" s="15" t="s">
        <v>831</v>
      </c>
      <c r="M81" s="15" t="s">
        <v>312</v>
      </c>
      <c r="N81" s="15" t="s">
        <v>923</v>
      </c>
      <c r="O81" s="16" t="s">
        <v>830</v>
      </c>
      <c r="P81" s="15" t="s">
        <v>833</v>
      </c>
      <c r="Q81" s="15" t="s">
        <v>834</v>
      </c>
      <c r="R81" s="15" t="s">
        <v>835</v>
      </c>
      <c r="S81" s="15" t="s">
        <v>312</v>
      </c>
      <c r="T81" s="15" t="s">
        <v>836</v>
      </c>
      <c r="U81" s="15"/>
      <c r="V81" s="15"/>
      <c r="W81" s="15"/>
      <c r="X81" s="15"/>
    </row>
    <row r="82" spans="1:24" x14ac:dyDescent="0.35">
      <c r="A82" s="15" t="s">
        <v>107</v>
      </c>
      <c r="B82" s="15"/>
      <c r="C82" s="15" t="s">
        <v>281</v>
      </c>
      <c r="D82" s="15" t="s">
        <v>355</v>
      </c>
      <c r="E82" s="15" t="s">
        <v>837</v>
      </c>
      <c r="F82" s="15" t="s">
        <v>838</v>
      </c>
      <c r="G82" s="15">
        <v>35190</v>
      </c>
      <c r="H82" s="15" t="s">
        <v>623</v>
      </c>
      <c r="I82" s="15" t="s">
        <v>839</v>
      </c>
      <c r="J82" s="16" t="s">
        <v>840</v>
      </c>
      <c r="K82" s="15" t="s">
        <v>841</v>
      </c>
      <c r="L82" s="15" t="s">
        <v>838</v>
      </c>
      <c r="M82" s="15" t="s">
        <v>626</v>
      </c>
      <c r="N82" s="15" t="s">
        <v>839</v>
      </c>
      <c r="O82" s="16" t="s">
        <v>840</v>
      </c>
      <c r="P82" s="15"/>
      <c r="Q82" s="15" t="s">
        <v>842</v>
      </c>
      <c r="R82" s="15"/>
      <c r="S82" s="15" t="s">
        <v>409</v>
      </c>
      <c r="T82" s="15" t="s">
        <v>839</v>
      </c>
      <c r="U82" s="15"/>
      <c r="V82" s="15"/>
      <c r="W82" s="15"/>
      <c r="X82" s="15"/>
    </row>
    <row r="83" spans="1:24" x14ac:dyDescent="0.35">
      <c r="A83" s="15" t="s">
        <v>108</v>
      </c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</row>
    <row r="84" spans="1:24" x14ac:dyDescent="0.35">
      <c r="A84" s="15" t="s">
        <v>109</v>
      </c>
      <c r="B84" s="15"/>
      <c r="C84" s="15" t="s">
        <v>281</v>
      </c>
      <c r="D84" s="15"/>
      <c r="E84" s="15" t="s">
        <v>847</v>
      </c>
      <c r="F84" s="15" t="s">
        <v>848</v>
      </c>
      <c r="G84" s="15">
        <v>35190</v>
      </c>
      <c r="H84" s="15" t="s">
        <v>849</v>
      </c>
      <c r="I84" s="15" t="s">
        <v>850</v>
      </c>
      <c r="J84" s="16" t="s">
        <v>851</v>
      </c>
      <c r="K84" s="15" t="s">
        <v>852</v>
      </c>
      <c r="L84" s="15" t="s">
        <v>848</v>
      </c>
      <c r="M84" s="15" t="s">
        <v>853</v>
      </c>
      <c r="N84" s="15" t="s">
        <v>850</v>
      </c>
      <c r="O84" s="15"/>
      <c r="P84" s="15" t="s">
        <v>854</v>
      </c>
      <c r="Q84" s="15" t="s">
        <v>855</v>
      </c>
      <c r="R84" s="15" t="s">
        <v>383</v>
      </c>
      <c r="S84" s="15" t="s">
        <v>312</v>
      </c>
      <c r="T84" s="15"/>
      <c r="U84" s="15"/>
      <c r="V84" s="15"/>
      <c r="W84" s="15"/>
      <c r="X84" s="15"/>
    </row>
    <row r="85" spans="1:24" x14ac:dyDescent="0.35">
      <c r="A85" s="15" t="s">
        <v>110</v>
      </c>
      <c r="B85" s="15"/>
      <c r="C85" s="15" t="s">
        <v>281</v>
      </c>
      <c r="D85" s="15"/>
      <c r="E85" s="15" t="s">
        <v>856</v>
      </c>
      <c r="F85" s="15" t="s">
        <v>857</v>
      </c>
      <c r="G85" s="15">
        <v>35520</v>
      </c>
      <c r="H85" s="15" t="s">
        <v>858</v>
      </c>
      <c r="I85" s="15" t="s">
        <v>859</v>
      </c>
      <c r="J85" s="16" t="s">
        <v>941</v>
      </c>
      <c r="K85" s="15" t="s">
        <v>860</v>
      </c>
      <c r="L85" s="15" t="s">
        <v>857</v>
      </c>
      <c r="M85" s="15" t="s">
        <v>861</v>
      </c>
      <c r="N85" s="15" t="s">
        <v>859</v>
      </c>
      <c r="O85" s="15"/>
      <c r="P85" s="15" t="s">
        <v>860</v>
      </c>
      <c r="Q85" s="15" t="s">
        <v>857</v>
      </c>
      <c r="R85" s="15" t="s">
        <v>383</v>
      </c>
      <c r="S85" s="15" t="s">
        <v>861</v>
      </c>
      <c r="T85" s="15" t="s">
        <v>859</v>
      </c>
      <c r="U85" s="15"/>
      <c r="V85" s="15"/>
      <c r="W85" s="15"/>
      <c r="X85" s="15"/>
    </row>
    <row r="86" spans="1:24" x14ac:dyDescent="0.35">
      <c r="A86" s="15" t="s">
        <v>111</v>
      </c>
      <c r="B86" s="15" t="s">
        <v>296</v>
      </c>
      <c r="C86" s="15" t="s">
        <v>12</v>
      </c>
      <c r="D86" s="15" t="s">
        <v>553</v>
      </c>
      <c r="E86" s="15" t="s">
        <v>554</v>
      </c>
      <c r="F86" s="15" t="s">
        <v>299</v>
      </c>
      <c r="G86" s="15">
        <v>35000</v>
      </c>
      <c r="H86" s="15" t="s">
        <v>211</v>
      </c>
      <c r="I86" s="15" t="s">
        <v>300</v>
      </c>
      <c r="J86" s="16" t="s">
        <v>301</v>
      </c>
      <c r="K86" s="15" t="s">
        <v>862</v>
      </c>
      <c r="L86" s="15"/>
      <c r="M86" s="15"/>
      <c r="N86" s="15" t="s">
        <v>863</v>
      </c>
      <c r="O86" s="16" t="s">
        <v>864</v>
      </c>
      <c r="P86" s="15" t="s">
        <v>544</v>
      </c>
      <c r="Q86" s="15" t="s">
        <v>865</v>
      </c>
      <c r="R86" s="15" t="s">
        <v>866</v>
      </c>
      <c r="S86" s="15" t="s">
        <v>273</v>
      </c>
      <c r="T86" s="15"/>
      <c r="U86" s="15"/>
      <c r="V86" s="15"/>
      <c r="W86" s="15"/>
      <c r="X86" s="15"/>
    </row>
    <row r="87" spans="1:24" x14ac:dyDescent="0.35">
      <c r="A87" s="15" t="s">
        <v>112</v>
      </c>
      <c r="B87" s="15"/>
      <c r="C87" s="15" t="s">
        <v>11</v>
      </c>
      <c r="D87" s="15" t="s">
        <v>867</v>
      </c>
      <c r="E87" s="15" t="s">
        <v>868</v>
      </c>
      <c r="F87" s="15" t="s">
        <v>869</v>
      </c>
      <c r="G87" s="15">
        <v>56000</v>
      </c>
      <c r="H87" s="15" t="s">
        <v>870</v>
      </c>
      <c r="I87" s="15" t="s">
        <v>871</v>
      </c>
      <c r="J87" s="16" t="s">
        <v>872</v>
      </c>
      <c r="K87" s="15" t="s">
        <v>873</v>
      </c>
      <c r="L87" s="15" t="s">
        <v>869</v>
      </c>
      <c r="M87" s="15" t="s">
        <v>874</v>
      </c>
      <c r="N87" s="15" t="s">
        <v>871</v>
      </c>
      <c r="O87" s="16" t="s">
        <v>872</v>
      </c>
      <c r="P87" s="15" t="s">
        <v>544</v>
      </c>
      <c r="Q87" s="15" t="s">
        <v>911</v>
      </c>
      <c r="R87" s="15" t="s">
        <v>912</v>
      </c>
      <c r="S87" s="15" t="s">
        <v>273</v>
      </c>
      <c r="T87" s="15"/>
      <c r="U87" s="15"/>
      <c r="V87" s="15"/>
      <c r="W87" s="15"/>
      <c r="X87" s="15"/>
    </row>
    <row r="88" spans="1:24" x14ac:dyDescent="0.35">
      <c r="A88" s="15" t="s">
        <v>113</v>
      </c>
      <c r="B88" s="15"/>
      <c r="C88" s="15" t="s">
        <v>281</v>
      </c>
      <c r="D88" s="15" t="s">
        <v>816</v>
      </c>
      <c r="E88" s="15" t="s">
        <v>815</v>
      </c>
      <c r="F88" s="15" t="s">
        <v>817</v>
      </c>
      <c r="G88" s="15">
        <v>35700</v>
      </c>
      <c r="H88" s="15" t="s">
        <v>211</v>
      </c>
      <c r="I88" s="15" t="s">
        <v>818</v>
      </c>
      <c r="J88" s="16" t="s">
        <v>819</v>
      </c>
      <c r="K88" s="15" t="s">
        <v>820</v>
      </c>
      <c r="L88" s="15" t="s">
        <v>817</v>
      </c>
      <c r="M88" s="15" t="s">
        <v>821</v>
      </c>
      <c r="N88" s="15" t="s">
        <v>818</v>
      </c>
      <c r="O88" s="16" t="s">
        <v>819</v>
      </c>
      <c r="P88" s="15" t="s">
        <v>875</v>
      </c>
      <c r="Q88" s="15" t="s">
        <v>876</v>
      </c>
      <c r="R88" s="15" t="s">
        <v>383</v>
      </c>
      <c r="S88" s="15" t="s">
        <v>877</v>
      </c>
      <c r="T88" s="15"/>
      <c r="U88" s="15"/>
      <c r="V88" s="15"/>
      <c r="W88" s="15"/>
      <c r="X88" s="15"/>
    </row>
    <row r="89" spans="1:24" x14ac:dyDescent="0.35">
      <c r="A89" s="15" t="s">
        <v>114</v>
      </c>
      <c r="B89" s="15"/>
      <c r="C89" s="15" t="s">
        <v>478</v>
      </c>
      <c r="D89" s="15" t="s">
        <v>878</v>
      </c>
      <c r="E89" s="15" t="s">
        <v>404</v>
      </c>
      <c r="F89" s="15" t="s">
        <v>879</v>
      </c>
      <c r="G89" s="15">
        <v>35190</v>
      </c>
      <c r="H89" s="15" t="s">
        <v>880</v>
      </c>
      <c r="I89" s="15" t="s">
        <v>883</v>
      </c>
      <c r="J89" s="15"/>
      <c r="K89" s="15" t="s">
        <v>881</v>
      </c>
      <c r="L89" s="15" t="s">
        <v>879</v>
      </c>
      <c r="M89" s="15" t="s">
        <v>882</v>
      </c>
      <c r="N89" s="15" t="s">
        <v>883</v>
      </c>
      <c r="O89" s="15"/>
      <c r="P89" s="15" t="s">
        <v>881</v>
      </c>
      <c r="Q89" s="15" t="s">
        <v>879</v>
      </c>
      <c r="R89" s="15"/>
      <c r="S89" s="15" t="s">
        <v>882</v>
      </c>
      <c r="T89" s="15"/>
      <c r="U89" s="15"/>
      <c r="V89" s="15"/>
      <c r="W89" s="15"/>
      <c r="X89" s="15"/>
    </row>
    <row r="90" spans="1:24" x14ac:dyDescent="0.35">
      <c r="A90" s="15" t="s">
        <v>115</v>
      </c>
      <c r="B90" s="15" t="s">
        <v>884</v>
      </c>
      <c r="C90" s="15" t="s">
        <v>11</v>
      </c>
      <c r="D90" s="15" t="s">
        <v>885</v>
      </c>
      <c r="E90" s="15" t="s">
        <v>886</v>
      </c>
      <c r="F90" s="15" t="s">
        <v>887</v>
      </c>
      <c r="G90" s="15">
        <v>35530</v>
      </c>
      <c r="H90" s="15" t="s">
        <v>888</v>
      </c>
      <c r="I90" s="15" t="s">
        <v>889</v>
      </c>
      <c r="J90" s="16" t="s">
        <v>890</v>
      </c>
      <c r="K90" s="15" t="s">
        <v>891</v>
      </c>
      <c r="L90" s="15" t="s">
        <v>887</v>
      </c>
      <c r="M90" s="15" t="s">
        <v>892</v>
      </c>
      <c r="N90" s="15" t="s">
        <v>889</v>
      </c>
      <c r="O90" s="15"/>
      <c r="P90" s="15" t="s">
        <v>893</v>
      </c>
      <c r="Q90" s="15" t="s">
        <v>894</v>
      </c>
      <c r="R90" s="15" t="s">
        <v>895</v>
      </c>
      <c r="S90" s="15" t="s">
        <v>273</v>
      </c>
      <c r="T90" s="15"/>
      <c r="U90" s="15"/>
      <c r="V90" s="15"/>
      <c r="W90" s="15"/>
      <c r="X90" s="15"/>
    </row>
    <row r="91" spans="1:24" x14ac:dyDescent="0.35">
      <c r="A91" s="15" t="s">
        <v>116</v>
      </c>
      <c r="B91" s="15" t="s">
        <v>896</v>
      </c>
      <c r="C91" s="15" t="s">
        <v>478</v>
      </c>
      <c r="D91" s="15"/>
      <c r="E91" s="15" t="s">
        <v>897</v>
      </c>
      <c r="F91" s="15" t="s">
        <v>898</v>
      </c>
      <c r="G91" s="15">
        <v>35190</v>
      </c>
      <c r="H91" s="15" t="s">
        <v>899</v>
      </c>
      <c r="I91" s="15" t="s">
        <v>900</v>
      </c>
      <c r="J91" s="16" t="s">
        <v>910</v>
      </c>
      <c r="K91" s="15" t="s">
        <v>901</v>
      </c>
      <c r="L91" s="15" t="s">
        <v>898</v>
      </c>
      <c r="M91" s="15" t="s">
        <v>902</v>
      </c>
      <c r="N91" s="15" t="s">
        <v>900</v>
      </c>
      <c r="O91" s="15"/>
      <c r="P91" s="15" t="s">
        <v>901</v>
      </c>
      <c r="Q91" s="15" t="s">
        <v>898</v>
      </c>
      <c r="R91" s="15" t="s">
        <v>383</v>
      </c>
      <c r="S91" s="15" t="s">
        <v>902</v>
      </c>
      <c r="T91" s="15" t="s">
        <v>900</v>
      </c>
      <c r="U91" s="15"/>
      <c r="V91" s="15"/>
      <c r="W91" s="15"/>
      <c r="X91" s="15"/>
    </row>
    <row r="92" spans="1:24" x14ac:dyDescent="0.35">
      <c r="A92" s="15" t="s">
        <v>117</v>
      </c>
      <c r="B92" s="15" t="s">
        <v>359</v>
      </c>
      <c r="C92" s="15" t="s">
        <v>11</v>
      </c>
      <c r="D92" s="15" t="s">
        <v>370</v>
      </c>
      <c r="E92" s="15" t="s">
        <v>371</v>
      </c>
      <c r="F92" s="15" t="s">
        <v>360</v>
      </c>
      <c r="G92" s="15">
        <v>35000</v>
      </c>
      <c r="H92" s="15" t="s">
        <v>211</v>
      </c>
      <c r="I92" s="15" t="s">
        <v>372</v>
      </c>
      <c r="J92" s="16" t="s">
        <v>368</v>
      </c>
      <c r="K92" s="15" t="s">
        <v>903</v>
      </c>
      <c r="L92" s="15"/>
      <c r="M92" s="15" t="s">
        <v>273</v>
      </c>
      <c r="N92" s="15"/>
      <c r="O92" s="15"/>
      <c r="P92" s="15" t="s">
        <v>903</v>
      </c>
      <c r="Q92" s="15" t="s">
        <v>904</v>
      </c>
      <c r="R92" s="15" t="s">
        <v>905</v>
      </c>
      <c r="S92" s="15" t="s">
        <v>273</v>
      </c>
      <c r="T92" s="15"/>
      <c r="U92" s="15"/>
      <c r="V92" s="15"/>
      <c r="W92" s="15"/>
      <c r="X92" s="15"/>
    </row>
    <row r="93" spans="1:24" x14ac:dyDescent="0.35">
      <c r="A93" s="15" t="s">
        <v>118</v>
      </c>
      <c r="B93" s="15" t="s">
        <v>296</v>
      </c>
      <c r="C93" s="15" t="s">
        <v>11</v>
      </c>
      <c r="D93" s="15" t="s">
        <v>297</v>
      </c>
      <c r="E93" s="15" t="s">
        <v>298</v>
      </c>
      <c r="F93" s="15" t="s">
        <v>299</v>
      </c>
      <c r="G93" s="15">
        <v>35000</v>
      </c>
      <c r="H93" s="15" t="s">
        <v>211</v>
      </c>
      <c r="I93" s="15" t="s">
        <v>300</v>
      </c>
      <c r="J93" s="16" t="s">
        <v>301</v>
      </c>
      <c r="K93" s="15" t="s">
        <v>906</v>
      </c>
      <c r="L93" s="15"/>
      <c r="M93" s="15"/>
      <c r="N93" s="15"/>
      <c r="O93" s="15"/>
      <c r="P93" s="15" t="s">
        <v>907</v>
      </c>
      <c r="Q93" s="15" t="s">
        <v>908</v>
      </c>
      <c r="R93" s="15" t="s">
        <v>543</v>
      </c>
      <c r="S93" s="15" t="s">
        <v>273</v>
      </c>
      <c r="T93" s="15" t="s">
        <v>909</v>
      </c>
      <c r="U93" s="15"/>
      <c r="V93" s="15"/>
      <c r="W93" s="15"/>
      <c r="X93" s="15"/>
    </row>
    <row r="94" spans="1:24" x14ac:dyDescent="0.35">
      <c r="A94" s="15" t="s">
        <v>119</v>
      </c>
      <c r="B94" s="15"/>
      <c r="C94" s="15" t="s">
        <v>11</v>
      </c>
      <c r="D94" s="15" t="s">
        <v>915</v>
      </c>
      <c r="E94" s="15" t="s">
        <v>480</v>
      </c>
      <c r="F94" s="15" t="s">
        <v>1022</v>
      </c>
      <c r="G94" s="15">
        <v>35190</v>
      </c>
      <c r="H94" s="15" t="s">
        <v>1023</v>
      </c>
      <c r="I94" s="15" t="s">
        <v>483</v>
      </c>
      <c r="J94" s="16" t="s">
        <v>482</v>
      </c>
      <c r="K94" s="15" t="s">
        <v>484</v>
      </c>
      <c r="L94" s="15" t="s">
        <v>913</v>
      </c>
      <c r="M94" s="15" t="s">
        <v>821</v>
      </c>
      <c r="N94" s="15" t="s">
        <v>483</v>
      </c>
      <c r="O94" s="15"/>
      <c r="P94" s="15" t="s">
        <v>544</v>
      </c>
      <c r="Q94" s="15" t="s">
        <v>913</v>
      </c>
      <c r="R94" s="15" t="s">
        <v>914</v>
      </c>
      <c r="S94" s="15" t="s">
        <v>821</v>
      </c>
      <c r="T94" s="15" t="s">
        <v>483</v>
      </c>
      <c r="U94" s="15"/>
      <c r="V94" s="15"/>
      <c r="W94" s="15"/>
      <c r="X94" s="15"/>
    </row>
    <row r="95" spans="1:24" x14ac:dyDescent="0.35">
      <c r="A95" s="15" t="s">
        <v>120</v>
      </c>
      <c r="B95" s="15"/>
      <c r="C95" s="15" t="s">
        <v>478</v>
      </c>
      <c r="D95" s="15"/>
      <c r="E95" s="15" t="s">
        <v>919</v>
      </c>
      <c r="F95" s="15" t="s">
        <v>920</v>
      </c>
      <c r="G95" s="15">
        <v>35000</v>
      </c>
      <c r="H95" s="15" t="s">
        <v>211</v>
      </c>
      <c r="I95" s="15" t="s">
        <v>921</v>
      </c>
      <c r="J95" s="15"/>
      <c r="K95" s="15" t="s">
        <v>922</v>
      </c>
      <c r="L95" s="15" t="s">
        <v>920</v>
      </c>
      <c r="M95" s="15" t="s">
        <v>273</v>
      </c>
      <c r="N95" s="15" t="s">
        <v>921</v>
      </c>
      <c r="O95" s="15"/>
      <c r="P95" s="15" t="s">
        <v>922</v>
      </c>
      <c r="Q95" s="15" t="s">
        <v>920</v>
      </c>
      <c r="R95" s="15" t="s">
        <v>383</v>
      </c>
      <c r="S95" s="15" t="s">
        <v>273</v>
      </c>
      <c r="T95" s="15"/>
      <c r="U95" s="15"/>
      <c r="V95" s="15"/>
      <c r="W95" s="15"/>
      <c r="X95" s="15"/>
    </row>
    <row r="96" spans="1:24" x14ac:dyDescent="0.35">
      <c r="A96" s="15" t="s">
        <v>121</v>
      </c>
      <c r="B96" s="15"/>
      <c r="C96" s="15" t="s">
        <v>924</v>
      </c>
      <c r="D96" s="15" t="s">
        <v>927</v>
      </c>
      <c r="E96" s="15" t="s">
        <v>925</v>
      </c>
      <c r="F96" s="15" t="s">
        <v>928</v>
      </c>
      <c r="G96" s="15">
        <v>35270</v>
      </c>
      <c r="H96" s="15" t="s">
        <v>929</v>
      </c>
      <c r="I96" s="15" t="s">
        <v>932</v>
      </c>
      <c r="J96" s="16" t="s">
        <v>926</v>
      </c>
      <c r="K96" s="15" t="s">
        <v>930</v>
      </c>
      <c r="L96" s="15" t="s">
        <v>928</v>
      </c>
      <c r="M96" s="15" t="s">
        <v>931</v>
      </c>
      <c r="N96" s="15" t="s">
        <v>932</v>
      </c>
      <c r="O96" s="16" t="s">
        <v>926</v>
      </c>
      <c r="P96" s="15" t="s">
        <v>930</v>
      </c>
      <c r="Q96" s="15" t="s">
        <v>928</v>
      </c>
      <c r="R96" s="15" t="s">
        <v>383</v>
      </c>
      <c r="S96" s="15" t="s">
        <v>931</v>
      </c>
      <c r="T96" s="15" t="s">
        <v>932</v>
      </c>
      <c r="U96" s="15"/>
      <c r="V96" s="15"/>
      <c r="W96" s="15"/>
      <c r="X96" s="15"/>
    </row>
    <row r="97" spans="1:24" x14ac:dyDescent="0.35">
      <c r="A97" s="15" t="s">
        <v>122</v>
      </c>
      <c r="B97" s="15" t="s">
        <v>933</v>
      </c>
      <c r="C97" s="15" t="s">
        <v>11</v>
      </c>
      <c r="D97" s="15" t="s">
        <v>548</v>
      </c>
      <c r="E97" s="15" t="s">
        <v>934</v>
      </c>
      <c r="F97" s="15" t="s">
        <v>935</v>
      </c>
      <c r="G97" s="15">
        <v>35630</v>
      </c>
      <c r="H97" s="15" t="s">
        <v>936</v>
      </c>
      <c r="I97" s="15" t="s">
        <v>937</v>
      </c>
      <c r="J97" s="16" t="s">
        <v>938</v>
      </c>
      <c r="K97" s="15"/>
      <c r="L97" s="15"/>
      <c r="M97" s="15"/>
      <c r="N97" s="15"/>
      <c r="O97" s="15"/>
      <c r="P97" s="15"/>
      <c r="Q97" s="15" t="s">
        <v>940</v>
      </c>
      <c r="R97" s="15" t="s">
        <v>383</v>
      </c>
      <c r="S97" s="15" t="s">
        <v>939</v>
      </c>
      <c r="T97" s="15"/>
      <c r="U97" s="15"/>
      <c r="V97" s="15"/>
      <c r="W97" s="15"/>
      <c r="X97" s="15"/>
    </row>
    <row r="98" spans="1:24" x14ac:dyDescent="0.35">
      <c r="A98" s="15" t="s">
        <v>123</v>
      </c>
      <c r="B98" s="15" t="s">
        <v>942</v>
      </c>
      <c r="C98" s="15" t="s">
        <v>12</v>
      </c>
      <c r="D98" s="15" t="s">
        <v>943</v>
      </c>
      <c r="E98" s="15" t="s">
        <v>944</v>
      </c>
      <c r="F98" s="15" t="s">
        <v>945</v>
      </c>
      <c r="G98" s="15">
        <v>35000</v>
      </c>
      <c r="H98" s="15" t="s">
        <v>211</v>
      </c>
      <c r="I98" s="15" t="s">
        <v>946</v>
      </c>
      <c r="J98" s="16" t="s">
        <v>947</v>
      </c>
      <c r="K98" s="15" t="s">
        <v>948</v>
      </c>
      <c r="L98" s="15"/>
      <c r="M98" s="15" t="s">
        <v>273</v>
      </c>
      <c r="N98" s="15"/>
      <c r="O98" s="15"/>
      <c r="P98" s="15" t="s">
        <v>544</v>
      </c>
      <c r="Q98" s="15" t="s">
        <v>949</v>
      </c>
      <c r="R98" s="15" t="s">
        <v>950</v>
      </c>
      <c r="S98" s="15" t="s">
        <v>273</v>
      </c>
      <c r="T98" s="15"/>
      <c r="U98" s="15"/>
      <c r="V98" s="15"/>
      <c r="W98" s="15"/>
      <c r="X98" s="15"/>
    </row>
    <row r="99" spans="1:24" x14ac:dyDescent="0.35">
      <c r="A99" s="15" t="s">
        <v>124</v>
      </c>
      <c r="B99" s="15"/>
      <c r="C99" s="15" t="s">
        <v>924</v>
      </c>
      <c r="D99" s="15" t="s">
        <v>952</v>
      </c>
      <c r="E99" s="15" t="s">
        <v>951</v>
      </c>
      <c r="F99" s="15" t="s">
        <v>953</v>
      </c>
      <c r="G99" s="15">
        <v>35130</v>
      </c>
      <c r="H99" s="15" t="s">
        <v>954</v>
      </c>
      <c r="I99" s="15" t="s">
        <v>955</v>
      </c>
      <c r="J99" s="16" t="s">
        <v>956</v>
      </c>
      <c r="K99" s="15" t="s">
        <v>957</v>
      </c>
      <c r="L99" s="15" t="s">
        <v>953</v>
      </c>
      <c r="M99" s="15" t="s">
        <v>958</v>
      </c>
      <c r="N99" s="15" t="s">
        <v>955</v>
      </c>
      <c r="O99" s="16" t="s">
        <v>956</v>
      </c>
      <c r="P99" s="15"/>
      <c r="Q99" s="15" t="s">
        <v>959</v>
      </c>
      <c r="R99" s="15" t="s">
        <v>960</v>
      </c>
      <c r="S99" s="15" t="s">
        <v>273</v>
      </c>
      <c r="T99" s="15"/>
      <c r="U99" s="15"/>
      <c r="V99" s="15"/>
      <c r="W99" s="15"/>
      <c r="X99" s="15"/>
    </row>
    <row r="100" spans="1:24" x14ac:dyDescent="0.35">
      <c r="A100" s="15" t="s">
        <v>125</v>
      </c>
      <c r="B100" s="15"/>
      <c r="C100" s="15" t="s">
        <v>281</v>
      </c>
      <c r="D100" s="15" t="s">
        <v>576</v>
      </c>
      <c r="E100" s="15" t="s">
        <v>961</v>
      </c>
      <c r="F100" s="15" t="s">
        <v>963</v>
      </c>
      <c r="G100" s="15">
        <v>35190</v>
      </c>
      <c r="H100" s="15" t="s">
        <v>233</v>
      </c>
      <c r="I100" s="15" t="s">
        <v>962</v>
      </c>
      <c r="J100" s="15"/>
      <c r="K100" s="15" t="s">
        <v>964</v>
      </c>
      <c r="L100" s="15" t="s">
        <v>963</v>
      </c>
      <c r="M100" s="15" t="s">
        <v>312</v>
      </c>
      <c r="N100" s="15" t="s">
        <v>962</v>
      </c>
      <c r="O100" s="15"/>
      <c r="P100" s="15"/>
      <c r="Q100" s="15" t="s">
        <v>965</v>
      </c>
      <c r="R100" s="15" t="s">
        <v>383</v>
      </c>
      <c r="S100" s="15" t="s">
        <v>312</v>
      </c>
      <c r="T100" s="15"/>
      <c r="U100" s="15"/>
      <c r="V100" s="15"/>
      <c r="W100" s="15"/>
      <c r="X100" s="15"/>
    </row>
    <row r="101" spans="1:24" x14ac:dyDescent="0.35">
      <c r="A101" s="15" t="s">
        <v>126</v>
      </c>
      <c r="B101" s="15" t="s">
        <v>296</v>
      </c>
      <c r="C101" s="15" t="s">
        <v>11</v>
      </c>
      <c r="D101" s="15" t="s">
        <v>297</v>
      </c>
      <c r="E101" s="15" t="s">
        <v>298</v>
      </c>
      <c r="F101" s="15" t="s">
        <v>299</v>
      </c>
      <c r="G101" s="15">
        <v>35000</v>
      </c>
      <c r="H101" s="15" t="s">
        <v>211</v>
      </c>
      <c r="I101" s="15" t="s">
        <v>300</v>
      </c>
      <c r="J101" s="16" t="s">
        <v>301</v>
      </c>
      <c r="K101" s="15" t="s">
        <v>966</v>
      </c>
      <c r="L101" s="15"/>
      <c r="M101" s="15"/>
      <c r="N101" s="15"/>
      <c r="O101" s="15"/>
      <c r="P101" s="15" t="s">
        <v>967</v>
      </c>
      <c r="Q101" s="15" t="s">
        <v>711</v>
      </c>
      <c r="R101" s="15" t="s">
        <v>968</v>
      </c>
      <c r="S101" s="15" t="s">
        <v>273</v>
      </c>
      <c r="T101" s="15" t="s">
        <v>969</v>
      </c>
      <c r="U101" s="15"/>
      <c r="V101" s="15"/>
      <c r="W101" s="15"/>
      <c r="X101" s="15"/>
    </row>
    <row r="102" spans="1:24" x14ac:dyDescent="0.35">
      <c r="A102" s="15" t="s">
        <v>970</v>
      </c>
      <c r="B102" s="15" t="s">
        <v>942</v>
      </c>
      <c r="C102" s="15"/>
      <c r="D102" s="15" t="s">
        <v>943</v>
      </c>
      <c r="E102" s="15" t="s">
        <v>944</v>
      </c>
      <c r="F102" s="15" t="s">
        <v>945</v>
      </c>
      <c r="G102" s="15">
        <v>35000</v>
      </c>
      <c r="H102" s="15" t="s">
        <v>211</v>
      </c>
      <c r="I102" s="15" t="s">
        <v>946</v>
      </c>
      <c r="J102" s="16" t="s">
        <v>947</v>
      </c>
      <c r="K102" s="76">
        <v>21070330000474</v>
      </c>
      <c r="L102" s="15"/>
      <c r="M102" s="15"/>
      <c r="N102" s="15"/>
      <c r="O102" s="15"/>
      <c r="P102" s="15" t="s">
        <v>1024</v>
      </c>
      <c r="Q102" s="15" t="s">
        <v>1025</v>
      </c>
      <c r="R102" s="15" t="s">
        <v>1026</v>
      </c>
      <c r="S102" s="15" t="s">
        <v>273</v>
      </c>
      <c r="T102" s="15" t="s">
        <v>1027</v>
      </c>
      <c r="U102" s="15"/>
      <c r="V102" s="15"/>
      <c r="W102" s="15"/>
      <c r="X102" s="15"/>
    </row>
    <row r="103" spans="1:24" x14ac:dyDescent="0.35">
      <c r="A103" s="15" t="s">
        <v>971</v>
      </c>
      <c r="B103" s="15" t="s">
        <v>1028</v>
      </c>
      <c r="C103" s="15" t="s">
        <v>12</v>
      </c>
      <c r="D103" s="15"/>
      <c r="E103" s="15" t="s">
        <v>1029</v>
      </c>
      <c r="F103" s="15" t="s">
        <v>1150</v>
      </c>
      <c r="G103" s="15">
        <v>35000</v>
      </c>
      <c r="H103" s="15" t="s">
        <v>211</v>
      </c>
      <c r="I103" s="15" t="s">
        <v>1030</v>
      </c>
      <c r="J103" s="16" t="s">
        <v>1031</v>
      </c>
      <c r="K103" s="15" t="s">
        <v>1032</v>
      </c>
      <c r="L103" s="15" t="s">
        <v>1150</v>
      </c>
      <c r="M103" s="15" t="s">
        <v>273</v>
      </c>
      <c r="N103" s="15" t="s">
        <v>1030</v>
      </c>
      <c r="O103" s="16" t="s">
        <v>1031</v>
      </c>
      <c r="P103" s="15" t="s">
        <v>1028</v>
      </c>
      <c r="Q103" s="15" t="s">
        <v>1150</v>
      </c>
      <c r="R103" s="15" t="s">
        <v>1033</v>
      </c>
      <c r="S103" s="15" t="s">
        <v>273</v>
      </c>
      <c r="T103" s="15" t="s">
        <v>1030</v>
      </c>
      <c r="U103" s="15"/>
      <c r="V103" s="15"/>
      <c r="W103" s="15"/>
      <c r="X103" s="15"/>
    </row>
    <row r="104" spans="1:24" x14ac:dyDescent="0.35">
      <c r="A104" s="15" t="s">
        <v>972</v>
      </c>
      <c r="B104" s="15"/>
      <c r="C104" s="15" t="s">
        <v>478</v>
      </c>
      <c r="D104" s="15"/>
      <c r="E104" s="15" t="s">
        <v>1029</v>
      </c>
      <c r="F104" s="15" t="s">
        <v>1150</v>
      </c>
      <c r="G104" s="15">
        <v>35000</v>
      </c>
      <c r="H104" s="15" t="s">
        <v>211</v>
      </c>
      <c r="I104" s="15" t="s">
        <v>1030</v>
      </c>
      <c r="J104" s="16" t="s">
        <v>1031</v>
      </c>
      <c r="K104" s="15" t="s">
        <v>1035</v>
      </c>
      <c r="L104" s="15" t="s">
        <v>1150</v>
      </c>
      <c r="M104" s="15" t="s">
        <v>273</v>
      </c>
      <c r="N104" s="15" t="s">
        <v>1030</v>
      </c>
      <c r="O104" s="16" t="s">
        <v>1031</v>
      </c>
      <c r="P104" s="15" t="s">
        <v>1035</v>
      </c>
      <c r="Q104" s="15" t="s">
        <v>1150</v>
      </c>
      <c r="R104" s="15" t="s">
        <v>1036</v>
      </c>
      <c r="S104" s="15" t="s">
        <v>273</v>
      </c>
      <c r="T104" s="15" t="s">
        <v>1030</v>
      </c>
      <c r="U104" s="15"/>
      <c r="V104" s="15"/>
      <c r="W104" s="15"/>
      <c r="X104" s="15"/>
    </row>
    <row r="105" spans="1:24" x14ac:dyDescent="0.35">
      <c r="A105" s="15" t="s">
        <v>973</v>
      </c>
      <c r="B105" s="15"/>
      <c r="C105" s="15" t="s">
        <v>478</v>
      </c>
      <c r="D105" s="15"/>
      <c r="E105" s="15" t="s">
        <v>1037</v>
      </c>
      <c r="F105" s="15" t="s">
        <v>1038</v>
      </c>
      <c r="G105" s="15">
        <v>35190</v>
      </c>
      <c r="H105" s="15" t="s">
        <v>233</v>
      </c>
      <c r="I105" s="15" t="s">
        <v>1039</v>
      </c>
      <c r="J105" s="16" t="s">
        <v>1040</v>
      </c>
      <c r="K105" s="15" t="s">
        <v>1041</v>
      </c>
      <c r="L105" s="15" t="s">
        <v>1038</v>
      </c>
      <c r="M105" s="15" t="s">
        <v>312</v>
      </c>
      <c r="N105" s="15" t="s">
        <v>1039</v>
      </c>
      <c r="O105" s="16" t="s">
        <v>1040</v>
      </c>
      <c r="P105" s="15" t="s">
        <v>1042</v>
      </c>
      <c r="Q105" s="15" t="s">
        <v>1043</v>
      </c>
      <c r="R105" s="15" t="s">
        <v>1044</v>
      </c>
      <c r="S105" s="15" t="s">
        <v>312</v>
      </c>
      <c r="T105" s="15"/>
      <c r="U105" s="15"/>
      <c r="V105" s="15"/>
      <c r="W105" s="15"/>
      <c r="X105" s="15"/>
    </row>
    <row r="106" spans="1:24" x14ac:dyDescent="0.35">
      <c r="A106" s="15" t="s">
        <v>974</v>
      </c>
      <c r="B106" s="15"/>
      <c r="C106" s="15" t="s">
        <v>12</v>
      </c>
      <c r="D106" s="15" t="s">
        <v>1049</v>
      </c>
      <c r="E106" s="15" t="s">
        <v>1045</v>
      </c>
      <c r="F106" s="15" t="s">
        <v>1046</v>
      </c>
      <c r="G106" s="15">
        <v>29880</v>
      </c>
      <c r="H106" s="15" t="s">
        <v>1047</v>
      </c>
      <c r="I106" s="15" t="s">
        <v>1048</v>
      </c>
      <c r="J106" s="15"/>
      <c r="K106" s="15" t="s">
        <v>1050</v>
      </c>
      <c r="L106" s="15" t="s">
        <v>1046</v>
      </c>
      <c r="M106" s="15" t="s">
        <v>1051</v>
      </c>
      <c r="N106" s="15" t="s">
        <v>1048</v>
      </c>
      <c r="O106" s="15"/>
      <c r="P106" s="15" t="s">
        <v>1042</v>
      </c>
      <c r="Q106" s="15" t="s">
        <v>522</v>
      </c>
      <c r="R106" s="15" t="s">
        <v>1052</v>
      </c>
      <c r="S106" s="15" t="s">
        <v>273</v>
      </c>
      <c r="T106" s="15"/>
      <c r="U106" s="15"/>
      <c r="V106" s="15"/>
      <c r="W106" s="15"/>
      <c r="X106" s="15"/>
    </row>
    <row r="107" spans="1:24" x14ac:dyDescent="0.35">
      <c r="A107" s="15" t="s">
        <v>975</v>
      </c>
      <c r="B107" s="15" t="s">
        <v>1053</v>
      </c>
      <c r="C107" s="15" t="s">
        <v>649</v>
      </c>
      <c r="D107" s="15" t="s">
        <v>1054</v>
      </c>
      <c r="E107" s="15" t="s">
        <v>1055</v>
      </c>
      <c r="F107" s="15" t="s">
        <v>1056</v>
      </c>
      <c r="G107" s="15">
        <v>35190</v>
      </c>
      <c r="H107" s="15" t="s">
        <v>233</v>
      </c>
      <c r="I107" s="15" t="s">
        <v>1057</v>
      </c>
      <c r="J107" s="16" t="s">
        <v>1058</v>
      </c>
      <c r="K107" s="15" t="s">
        <v>1059</v>
      </c>
      <c r="L107" s="15"/>
      <c r="M107" s="15"/>
      <c r="N107" s="15"/>
      <c r="O107" s="15"/>
      <c r="P107" s="15" t="s">
        <v>1062</v>
      </c>
      <c r="Q107" s="15" t="s">
        <v>1060</v>
      </c>
      <c r="R107" s="15" t="s">
        <v>383</v>
      </c>
      <c r="S107" s="15" t="s">
        <v>1061</v>
      </c>
      <c r="T107" s="15"/>
      <c r="U107" s="15"/>
      <c r="V107" s="15"/>
      <c r="W107" s="15"/>
      <c r="X107" s="15"/>
    </row>
    <row r="108" spans="1:24" x14ac:dyDescent="0.35">
      <c r="A108" s="15" t="s">
        <v>976</v>
      </c>
      <c r="B108" s="15" t="s">
        <v>1064</v>
      </c>
      <c r="C108" s="15" t="s">
        <v>649</v>
      </c>
      <c r="D108" s="15" t="s">
        <v>553</v>
      </c>
      <c r="E108" s="15" t="s">
        <v>737</v>
      </c>
      <c r="F108" s="15" t="s">
        <v>738</v>
      </c>
      <c r="G108" s="15">
        <v>35310</v>
      </c>
      <c r="H108" s="15" t="s">
        <v>739</v>
      </c>
      <c r="I108" s="15" t="s">
        <v>1075</v>
      </c>
      <c r="J108" s="16" t="s">
        <v>741</v>
      </c>
      <c r="K108" s="15" t="s">
        <v>1065</v>
      </c>
      <c r="L108" s="15" t="s">
        <v>1083</v>
      </c>
      <c r="M108" s="15" t="s">
        <v>1066</v>
      </c>
      <c r="N108" s="15" t="s">
        <v>1084</v>
      </c>
      <c r="O108" s="15"/>
      <c r="P108" s="15" t="s">
        <v>1067</v>
      </c>
      <c r="Q108" s="15" t="s">
        <v>1068</v>
      </c>
      <c r="R108" s="15" t="s">
        <v>383</v>
      </c>
      <c r="S108" s="15" t="s">
        <v>1069</v>
      </c>
      <c r="T108" s="15" t="s">
        <v>1070</v>
      </c>
      <c r="U108" s="15"/>
      <c r="V108" s="15"/>
      <c r="W108" s="15"/>
      <c r="X108" s="15"/>
    </row>
    <row r="109" spans="1:24" x14ac:dyDescent="0.35">
      <c r="A109" s="15" t="s">
        <v>977</v>
      </c>
      <c r="B109" s="15"/>
      <c r="C109" s="15" t="s">
        <v>478</v>
      </c>
      <c r="D109" s="15"/>
      <c r="E109" s="15" t="s">
        <v>1071</v>
      </c>
      <c r="F109" s="15" t="s">
        <v>1074</v>
      </c>
      <c r="G109" s="15">
        <v>3500</v>
      </c>
      <c r="H109" s="15" t="s">
        <v>211</v>
      </c>
      <c r="I109" s="15" t="s">
        <v>1072</v>
      </c>
      <c r="J109" s="16" t="s">
        <v>1076</v>
      </c>
      <c r="K109" s="15" t="s">
        <v>1073</v>
      </c>
      <c r="L109" s="15" t="s">
        <v>1074</v>
      </c>
      <c r="M109" s="15" t="s">
        <v>273</v>
      </c>
      <c r="N109" s="15" t="s">
        <v>1072</v>
      </c>
      <c r="O109" s="15"/>
      <c r="P109" s="15" t="s">
        <v>1073</v>
      </c>
      <c r="Q109" s="15" t="s">
        <v>1074</v>
      </c>
      <c r="R109" s="15" t="s">
        <v>383</v>
      </c>
      <c r="S109" s="15" t="s">
        <v>273</v>
      </c>
      <c r="T109" s="15"/>
      <c r="U109" s="15"/>
      <c r="V109" s="15"/>
      <c r="W109" s="15"/>
      <c r="X109" s="15"/>
    </row>
    <row r="110" spans="1:24" x14ac:dyDescent="0.35">
      <c r="A110" s="15" t="s">
        <v>978</v>
      </c>
      <c r="B110" s="15"/>
      <c r="C110" s="15" t="s">
        <v>478</v>
      </c>
      <c r="D110" s="15"/>
      <c r="E110" s="15" t="s">
        <v>1077</v>
      </c>
      <c r="F110" s="15" t="s">
        <v>1078</v>
      </c>
      <c r="G110" s="15">
        <v>78000</v>
      </c>
      <c r="H110" s="15" t="s">
        <v>1079</v>
      </c>
      <c r="I110" s="15" t="s">
        <v>1259</v>
      </c>
      <c r="J110" s="16" t="s">
        <v>594</v>
      </c>
      <c r="K110" s="15" t="s">
        <v>1080</v>
      </c>
      <c r="L110" s="15" t="s">
        <v>591</v>
      </c>
      <c r="M110" s="15" t="s">
        <v>592</v>
      </c>
      <c r="N110" s="15" t="s">
        <v>1259</v>
      </c>
      <c r="O110" s="16" t="s">
        <v>594</v>
      </c>
      <c r="P110" s="15" t="s">
        <v>1080</v>
      </c>
      <c r="Q110" s="15" t="s">
        <v>1082</v>
      </c>
      <c r="R110" s="15" t="s">
        <v>383</v>
      </c>
      <c r="S110" s="15" t="s">
        <v>1081</v>
      </c>
      <c r="T110" s="15" t="s">
        <v>1259</v>
      </c>
      <c r="U110" s="15"/>
      <c r="V110" s="15"/>
      <c r="W110" s="15"/>
      <c r="X110" s="15"/>
    </row>
    <row r="111" spans="1:24" x14ac:dyDescent="0.35">
      <c r="A111" s="15" t="s">
        <v>979</v>
      </c>
      <c r="B111" s="15" t="s">
        <v>1089</v>
      </c>
      <c r="C111" s="15" t="s">
        <v>11</v>
      </c>
      <c r="D111" s="15" t="s">
        <v>1090</v>
      </c>
      <c r="E111" s="15" t="s">
        <v>1091</v>
      </c>
      <c r="F111" s="15" t="s">
        <v>1092</v>
      </c>
      <c r="G111" s="15">
        <v>35220</v>
      </c>
      <c r="H111" s="15" t="s">
        <v>1093</v>
      </c>
      <c r="I111" s="15" t="s">
        <v>1094</v>
      </c>
      <c r="J111" s="16" t="s">
        <v>1095</v>
      </c>
      <c r="K111" s="15" t="s">
        <v>1096</v>
      </c>
      <c r="L111" s="15" t="s">
        <v>1097</v>
      </c>
      <c r="M111" s="15" t="s">
        <v>1098</v>
      </c>
      <c r="N111" s="15"/>
      <c r="O111" s="15"/>
      <c r="P111" s="15"/>
      <c r="Q111" s="15" t="s">
        <v>1099</v>
      </c>
      <c r="R111" s="15" t="s">
        <v>383</v>
      </c>
      <c r="S111" s="15" t="s">
        <v>1100</v>
      </c>
      <c r="T111" s="15"/>
      <c r="U111" s="15"/>
      <c r="V111" s="15"/>
      <c r="W111" s="15"/>
      <c r="X111" s="15"/>
    </row>
    <row r="112" spans="1:24" x14ac:dyDescent="0.35">
      <c r="A112" s="15" t="s">
        <v>980</v>
      </c>
      <c r="B112" s="15"/>
      <c r="C112" s="15" t="s">
        <v>478</v>
      </c>
      <c r="D112" s="15"/>
      <c r="E112" s="15" t="s">
        <v>1101</v>
      </c>
      <c r="F112" s="15" t="s">
        <v>1102</v>
      </c>
      <c r="G112" s="15">
        <v>35440</v>
      </c>
      <c r="H112" s="15" t="s">
        <v>1103</v>
      </c>
      <c r="I112" s="15" t="s">
        <v>1104</v>
      </c>
      <c r="J112" s="16" t="s">
        <v>1105</v>
      </c>
      <c r="K112" s="15" t="s">
        <v>1106</v>
      </c>
      <c r="L112" s="15" t="s">
        <v>1102</v>
      </c>
      <c r="M112" s="15" t="s">
        <v>1061</v>
      </c>
      <c r="N112" s="15" t="s">
        <v>1104</v>
      </c>
      <c r="O112" s="16" t="s">
        <v>1105</v>
      </c>
      <c r="P112" s="15" t="s">
        <v>1106</v>
      </c>
      <c r="Q112" s="15" t="s">
        <v>1102</v>
      </c>
      <c r="R112" s="15" t="s">
        <v>383</v>
      </c>
      <c r="S112" s="15" t="s">
        <v>1061</v>
      </c>
      <c r="T112" s="15" t="s">
        <v>1104</v>
      </c>
      <c r="U112" s="15"/>
      <c r="V112" s="15"/>
      <c r="W112" s="15"/>
      <c r="X112" s="15"/>
    </row>
    <row r="113" spans="1:24" x14ac:dyDescent="0.35">
      <c r="A113" s="15" t="s">
        <v>981</v>
      </c>
      <c r="B113" s="15" t="s">
        <v>1107</v>
      </c>
      <c r="C113" s="15" t="s">
        <v>12</v>
      </c>
      <c r="D113" s="15" t="s">
        <v>1108</v>
      </c>
      <c r="E113" s="15" t="s">
        <v>1109</v>
      </c>
      <c r="F113" s="15" t="s">
        <v>606</v>
      </c>
      <c r="G113" s="15">
        <v>35190</v>
      </c>
      <c r="H113" s="15" t="s">
        <v>233</v>
      </c>
      <c r="I113" s="15" t="s">
        <v>1114</v>
      </c>
      <c r="J113" s="16" t="s">
        <v>1110</v>
      </c>
      <c r="K113" s="15" t="s">
        <v>1111</v>
      </c>
      <c r="L113" s="15" t="s">
        <v>1112</v>
      </c>
      <c r="M113" s="15" t="s">
        <v>626</v>
      </c>
      <c r="N113" s="15"/>
      <c r="O113" s="15"/>
      <c r="P113" s="15" t="s">
        <v>544</v>
      </c>
      <c r="Q113" s="15" t="s">
        <v>1113</v>
      </c>
      <c r="R113" s="15" t="s">
        <v>383</v>
      </c>
      <c r="S113" s="15" t="s">
        <v>626</v>
      </c>
      <c r="T113" s="15"/>
      <c r="U113" s="15"/>
      <c r="V113" s="15"/>
      <c r="W113" s="15"/>
      <c r="X113" s="15"/>
    </row>
    <row r="114" spans="1:24" x14ac:dyDescent="0.35">
      <c r="A114" s="15" t="s">
        <v>982</v>
      </c>
      <c r="B114" s="15" t="s">
        <v>359</v>
      </c>
      <c r="C114" s="15" t="s">
        <v>11</v>
      </c>
      <c r="D114" s="15" t="s">
        <v>370</v>
      </c>
      <c r="E114" s="15" t="s">
        <v>371</v>
      </c>
      <c r="F114" s="15" t="s">
        <v>360</v>
      </c>
      <c r="G114" s="15">
        <v>35000</v>
      </c>
      <c r="H114" s="15" t="s">
        <v>211</v>
      </c>
      <c r="I114" s="15" t="s">
        <v>372</v>
      </c>
      <c r="J114" s="16" t="s">
        <v>368</v>
      </c>
      <c r="K114" s="76">
        <v>20170427000724</v>
      </c>
      <c r="L114" s="15"/>
      <c r="M114" s="15"/>
      <c r="N114" s="15"/>
      <c r="O114" s="15"/>
      <c r="P114" s="15" t="s">
        <v>1115</v>
      </c>
      <c r="Q114" s="15" t="s">
        <v>1116</v>
      </c>
      <c r="R114" s="15" t="s">
        <v>1117</v>
      </c>
      <c r="S114" s="15" t="s">
        <v>273</v>
      </c>
      <c r="T114" s="15" t="s">
        <v>1118</v>
      </c>
      <c r="U114" s="15"/>
      <c r="V114" s="15"/>
      <c r="W114" s="15"/>
      <c r="X114" s="15"/>
    </row>
    <row r="115" spans="1:24" x14ac:dyDescent="0.35">
      <c r="A115" s="15" t="s">
        <v>983</v>
      </c>
      <c r="B115" s="15" t="s">
        <v>1119</v>
      </c>
      <c r="C115" s="15" t="s">
        <v>12</v>
      </c>
      <c r="D115" s="15" t="s">
        <v>1120</v>
      </c>
      <c r="E115" s="15" t="s">
        <v>1121</v>
      </c>
      <c r="F115" s="15" t="s">
        <v>1122</v>
      </c>
      <c r="G115" s="15">
        <v>35740</v>
      </c>
      <c r="H115" s="15" t="s">
        <v>1123</v>
      </c>
      <c r="I115" s="15" t="s">
        <v>1136</v>
      </c>
      <c r="J115" s="16" t="s">
        <v>1124</v>
      </c>
      <c r="K115" s="15" t="s">
        <v>1125</v>
      </c>
      <c r="L115" s="15"/>
      <c r="M115" s="15"/>
      <c r="N115" s="15"/>
      <c r="O115" s="15"/>
      <c r="P115" s="15" t="s">
        <v>544</v>
      </c>
      <c r="Q115" s="15" t="s">
        <v>1126</v>
      </c>
      <c r="R115" s="15" t="s">
        <v>1127</v>
      </c>
      <c r="S115" s="15" t="s">
        <v>1128</v>
      </c>
      <c r="T115" s="15"/>
      <c r="U115" s="15"/>
      <c r="V115" s="15"/>
      <c r="W115" s="15"/>
      <c r="X115" s="15"/>
    </row>
    <row r="116" spans="1:24" x14ac:dyDescent="0.35">
      <c r="A116" s="15" t="s">
        <v>984</v>
      </c>
      <c r="B116" s="15" t="s">
        <v>296</v>
      </c>
      <c r="C116" s="15" t="s">
        <v>12</v>
      </c>
      <c r="D116" s="15" t="s">
        <v>390</v>
      </c>
      <c r="E116" s="15" t="s">
        <v>488</v>
      </c>
      <c r="F116" s="15" t="s">
        <v>299</v>
      </c>
      <c r="G116" s="15">
        <v>35000</v>
      </c>
      <c r="H116" s="15" t="s">
        <v>211</v>
      </c>
      <c r="I116" s="15" t="s">
        <v>300</v>
      </c>
      <c r="J116" s="16" t="s">
        <v>301</v>
      </c>
      <c r="K116" s="15" t="s">
        <v>1129</v>
      </c>
      <c r="L116" s="15" t="s">
        <v>1130</v>
      </c>
      <c r="M116" s="15" t="s">
        <v>1081</v>
      </c>
      <c r="N116" s="15"/>
      <c r="O116" s="15"/>
      <c r="P116" s="15" t="s">
        <v>544</v>
      </c>
      <c r="Q116" s="15" t="s">
        <v>1131</v>
      </c>
      <c r="R116" s="15" t="s">
        <v>1132</v>
      </c>
      <c r="S116" s="15" t="s">
        <v>273</v>
      </c>
      <c r="T116" s="15"/>
      <c r="U116" s="15"/>
      <c r="V116" s="15"/>
      <c r="W116" s="15"/>
      <c r="X116" s="15"/>
    </row>
    <row r="117" spans="1:24" x14ac:dyDescent="0.35">
      <c r="A117" s="15" t="s">
        <v>985</v>
      </c>
      <c r="B117" s="15"/>
      <c r="C117" s="15" t="s">
        <v>11</v>
      </c>
      <c r="D117" s="15" t="s">
        <v>1134</v>
      </c>
      <c r="E117" s="15" t="s">
        <v>1133</v>
      </c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 t="s">
        <v>1135</v>
      </c>
      <c r="Q117" s="15"/>
      <c r="R117" s="15"/>
      <c r="S117" s="15"/>
      <c r="T117" s="15"/>
      <c r="U117" s="15"/>
      <c r="V117" s="15"/>
      <c r="W117" s="15"/>
      <c r="X117" s="15"/>
    </row>
    <row r="118" spans="1:24" x14ac:dyDescent="0.35">
      <c r="A118" s="15" t="s">
        <v>986</v>
      </c>
      <c r="B118" s="15" t="s">
        <v>1137</v>
      </c>
      <c r="C118" s="15"/>
      <c r="D118" s="15"/>
      <c r="E118" s="15"/>
      <c r="F118" s="15" t="s">
        <v>1138</v>
      </c>
      <c r="G118" s="15">
        <v>35000</v>
      </c>
      <c r="H118" s="15" t="s">
        <v>211</v>
      </c>
      <c r="I118" s="15"/>
      <c r="J118" s="15"/>
      <c r="K118" s="15"/>
      <c r="L118" s="15"/>
      <c r="M118" s="15"/>
      <c r="N118" s="15"/>
      <c r="O118" s="15"/>
      <c r="P118" s="15"/>
      <c r="Q118" s="15" t="s">
        <v>1139</v>
      </c>
      <c r="R118" s="15" t="s">
        <v>1140</v>
      </c>
      <c r="S118" s="15" t="s">
        <v>273</v>
      </c>
      <c r="T118" s="15"/>
      <c r="U118" s="15"/>
      <c r="V118" s="15"/>
      <c r="W118" s="15"/>
      <c r="X118" s="15"/>
    </row>
    <row r="119" spans="1:24" x14ac:dyDescent="0.35">
      <c r="A119" s="15" t="s">
        <v>987</v>
      </c>
      <c r="B119" s="15" t="s">
        <v>296</v>
      </c>
      <c r="C119" s="15" t="s">
        <v>12</v>
      </c>
      <c r="D119" s="15" t="s">
        <v>390</v>
      </c>
      <c r="E119" s="15" t="s">
        <v>488</v>
      </c>
      <c r="F119" s="15" t="s">
        <v>299</v>
      </c>
      <c r="G119" s="15">
        <v>35000</v>
      </c>
      <c r="H119" s="15" t="s">
        <v>211</v>
      </c>
      <c r="I119" s="15" t="s">
        <v>300</v>
      </c>
      <c r="J119" s="16" t="s">
        <v>301</v>
      </c>
      <c r="K119" s="15" t="s">
        <v>1141</v>
      </c>
      <c r="L119" s="15" t="s">
        <v>1142</v>
      </c>
      <c r="M119" s="15" t="s">
        <v>1143</v>
      </c>
      <c r="N119" s="15"/>
      <c r="O119" s="15"/>
      <c r="P119" s="15" t="s">
        <v>1144</v>
      </c>
      <c r="Q119" s="15" t="s">
        <v>1145</v>
      </c>
      <c r="R119" s="15" t="s">
        <v>1146</v>
      </c>
      <c r="S119" s="15" t="s">
        <v>273</v>
      </c>
      <c r="T119" s="15" t="s">
        <v>1147</v>
      </c>
      <c r="U119" s="15"/>
      <c r="V119" s="15"/>
      <c r="W119" s="15"/>
      <c r="X119" s="15"/>
    </row>
    <row r="120" spans="1:24" x14ac:dyDescent="0.35">
      <c r="A120" s="15" t="s">
        <v>988</v>
      </c>
      <c r="B120" s="15" t="s">
        <v>1148</v>
      </c>
      <c r="C120" s="15"/>
      <c r="D120" s="15"/>
      <c r="E120" s="15"/>
      <c r="F120" s="15" t="s">
        <v>1149</v>
      </c>
      <c r="G120" s="15">
        <v>35190</v>
      </c>
      <c r="H120" s="15" t="s">
        <v>233</v>
      </c>
      <c r="I120" s="15"/>
      <c r="J120" s="15"/>
      <c r="K120" s="15" t="s">
        <v>1148</v>
      </c>
      <c r="L120" s="15" t="s">
        <v>1149</v>
      </c>
      <c r="M120" s="15" t="s">
        <v>312</v>
      </c>
      <c r="N120" s="15"/>
      <c r="O120" s="15"/>
      <c r="P120" s="15" t="s">
        <v>1148</v>
      </c>
      <c r="Q120" s="15" t="s">
        <v>1149</v>
      </c>
      <c r="R120" s="15"/>
      <c r="S120" s="15" t="s">
        <v>312</v>
      </c>
      <c r="T120" s="15"/>
      <c r="U120" s="15"/>
      <c r="V120" s="15"/>
      <c r="W120" s="15"/>
      <c r="X120" s="15"/>
    </row>
    <row r="121" spans="1:24" x14ac:dyDescent="0.35">
      <c r="A121" s="15" t="s">
        <v>989</v>
      </c>
      <c r="B121" s="15" t="s">
        <v>933</v>
      </c>
      <c r="C121" s="15" t="s">
        <v>11</v>
      </c>
      <c r="D121" s="15" t="s">
        <v>548</v>
      </c>
      <c r="E121" s="15" t="s">
        <v>934</v>
      </c>
      <c r="F121" s="15" t="s">
        <v>935</v>
      </c>
      <c r="G121" s="15">
        <v>35630</v>
      </c>
      <c r="H121" s="15" t="s">
        <v>936</v>
      </c>
      <c r="I121" s="15" t="s">
        <v>937</v>
      </c>
      <c r="J121" s="16" t="s">
        <v>938</v>
      </c>
      <c r="K121" s="15"/>
      <c r="L121" s="15"/>
      <c r="M121" s="15"/>
      <c r="N121" s="15"/>
      <c r="O121" s="15"/>
      <c r="P121" s="15"/>
      <c r="Q121" s="15"/>
      <c r="R121" s="15"/>
      <c r="S121" s="15" t="s">
        <v>1151</v>
      </c>
      <c r="T121" s="15"/>
      <c r="U121" s="15"/>
      <c r="V121" s="15"/>
      <c r="W121" s="15"/>
      <c r="X121" s="15"/>
    </row>
    <row r="122" spans="1:24" x14ac:dyDescent="0.35">
      <c r="A122" s="15" t="s">
        <v>990</v>
      </c>
      <c r="B122" s="15"/>
      <c r="C122" s="15" t="s">
        <v>478</v>
      </c>
      <c r="D122" s="15"/>
      <c r="E122" s="15" t="s">
        <v>1152</v>
      </c>
      <c r="F122" s="15" t="s">
        <v>1153</v>
      </c>
      <c r="G122" s="15">
        <v>61100</v>
      </c>
      <c r="H122" s="15" t="s">
        <v>1154</v>
      </c>
      <c r="I122" s="15" t="s">
        <v>1155</v>
      </c>
      <c r="J122" s="16" t="s">
        <v>1156</v>
      </c>
      <c r="K122" s="15" t="s">
        <v>1157</v>
      </c>
      <c r="L122" s="15" t="s">
        <v>1153</v>
      </c>
      <c r="M122" s="15" t="s">
        <v>1158</v>
      </c>
      <c r="N122" s="15" t="s">
        <v>1155</v>
      </c>
      <c r="O122" s="16" t="s">
        <v>1156</v>
      </c>
      <c r="P122" s="15" t="s">
        <v>544</v>
      </c>
      <c r="Q122" s="15" t="s">
        <v>1159</v>
      </c>
      <c r="R122" s="15" t="s">
        <v>1160</v>
      </c>
      <c r="S122" s="15" t="s">
        <v>273</v>
      </c>
      <c r="T122" s="15" t="s">
        <v>1147</v>
      </c>
      <c r="U122" s="15"/>
      <c r="V122" s="15"/>
      <c r="W122" s="15"/>
      <c r="X122" s="15"/>
    </row>
    <row r="123" spans="1:24" x14ac:dyDescent="0.35">
      <c r="A123" s="15" t="s">
        <v>991</v>
      </c>
      <c r="B123" s="15" t="s">
        <v>1161</v>
      </c>
      <c r="C123" s="15" t="s">
        <v>11</v>
      </c>
      <c r="D123" s="15" t="s">
        <v>1162</v>
      </c>
      <c r="E123" s="15" t="s">
        <v>1163</v>
      </c>
      <c r="F123" s="15" t="s">
        <v>1164</v>
      </c>
      <c r="G123" s="15">
        <v>35190</v>
      </c>
      <c r="H123" s="15" t="s">
        <v>1023</v>
      </c>
      <c r="I123" s="15" t="s">
        <v>1165</v>
      </c>
      <c r="J123" s="16" t="s">
        <v>1166</v>
      </c>
      <c r="K123" s="15" t="s">
        <v>1161</v>
      </c>
      <c r="L123" s="15" t="s">
        <v>1164</v>
      </c>
      <c r="M123" s="15" t="s">
        <v>626</v>
      </c>
      <c r="N123" s="15" t="s">
        <v>1165</v>
      </c>
      <c r="O123" s="16" t="s">
        <v>1166</v>
      </c>
      <c r="P123" s="15"/>
      <c r="Q123" s="15" t="s">
        <v>1167</v>
      </c>
      <c r="R123" s="15" t="s">
        <v>706</v>
      </c>
      <c r="S123" s="15" t="s">
        <v>626</v>
      </c>
      <c r="T123" s="15"/>
      <c r="U123" s="15"/>
      <c r="V123" s="15"/>
      <c r="W123" s="15"/>
      <c r="X123" s="15"/>
    </row>
    <row r="124" spans="1:24" x14ac:dyDescent="0.35">
      <c r="A124" s="15" t="s">
        <v>992</v>
      </c>
      <c r="B124" s="15" t="s">
        <v>209</v>
      </c>
      <c r="C124" s="15" t="s">
        <v>11</v>
      </c>
      <c r="D124" s="15" t="s">
        <v>447</v>
      </c>
      <c r="E124" s="15" t="s">
        <v>446</v>
      </c>
      <c r="F124" s="15" t="s">
        <v>210</v>
      </c>
      <c r="G124" s="15">
        <v>35000</v>
      </c>
      <c r="H124" s="15" t="s">
        <v>211</v>
      </c>
      <c r="I124" s="15" t="s">
        <v>448</v>
      </c>
      <c r="J124" s="16" t="s">
        <v>449</v>
      </c>
      <c r="K124" s="15"/>
      <c r="L124" s="15"/>
      <c r="M124" s="15"/>
      <c r="N124" s="15"/>
      <c r="O124" s="15"/>
      <c r="P124" s="15" t="s">
        <v>544</v>
      </c>
      <c r="Q124" s="15" t="s">
        <v>1168</v>
      </c>
      <c r="R124" s="15" t="s">
        <v>1169</v>
      </c>
      <c r="S124" s="15" t="s">
        <v>273</v>
      </c>
      <c r="T124" s="15"/>
      <c r="U124" s="15"/>
      <c r="V124" s="15"/>
      <c r="W124" s="15"/>
      <c r="X124" s="15"/>
    </row>
    <row r="125" spans="1:24" x14ac:dyDescent="0.35">
      <c r="A125" s="15" t="s">
        <v>993</v>
      </c>
      <c r="B125" s="15"/>
      <c r="C125" s="15" t="s">
        <v>281</v>
      </c>
      <c r="D125" s="15" t="s">
        <v>1170</v>
      </c>
      <c r="E125" s="15" t="s">
        <v>1171</v>
      </c>
      <c r="F125" s="15" t="s">
        <v>1172</v>
      </c>
      <c r="G125" s="15">
        <v>22630</v>
      </c>
      <c r="H125" s="15" t="s">
        <v>1173</v>
      </c>
      <c r="I125" s="15" t="s">
        <v>1174</v>
      </c>
      <c r="J125" s="16" t="s">
        <v>1183</v>
      </c>
      <c r="K125" s="15" t="s">
        <v>1175</v>
      </c>
      <c r="L125" s="15" t="s">
        <v>1172</v>
      </c>
      <c r="M125" s="15" t="s">
        <v>1176</v>
      </c>
      <c r="N125" s="15" t="s">
        <v>1174</v>
      </c>
      <c r="O125" s="16" t="s">
        <v>1183</v>
      </c>
      <c r="P125" s="15" t="s">
        <v>1175</v>
      </c>
      <c r="Q125" s="15" t="s">
        <v>1172</v>
      </c>
      <c r="R125" s="15" t="s">
        <v>383</v>
      </c>
      <c r="S125" s="15" t="s">
        <v>1176</v>
      </c>
      <c r="T125" s="15" t="s">
        <v>1174</v>
      </c>
      <c r="U125" s="15"/>
      <c r="V125" s="15"/>
      <c r="W125" s="15"/>
      <c r="X125" s="15"/>
    </row>
    <row r="126" spans="1:24" x14ac:dyDescent="0.35">
      <c r="A126" s="15" t="s">
        <v>994</v>
      </c>
      <c r="B126" s="15" t="s">
        <v>1177</v>
      </c>
      <c r="C126" s="15" t="s">
        <v>649</v>
      </c>
      <c r="D126" s="15"/>
      <c r="E126" s="15" t="s">
        <v>1178</v>
      </c>
      <c r="F126" s="15" t="s">
        <v>1179</v>
      </c>
      <c r="G126" s="15">
        <v>35190</v>
      </c>
      <c r="H126" s="15" t="s">
        <v>233</v>
      </c>
      <c r="I126" s="15" t="s">
        <v>1180</v>
      </c>
      <c r="J126" s="16" t="s">
        <v>1181</v>
      </c>
      <c r="K126" s="15"/>
      <c r="L126" s="15" t="s">
        <v>1179</v>
      </c>
      <c r="M126" s="15" t="s">
        <v>312</v>
      </c>
      <c r="N126" s="15"/>
      <c r="O126" s="15"/>
      <c r="P126" s="15" t="s">
        <v>1182</v>
      </c>
      <c r="Q126" s="15" t="s">
        <v>1179</v>
      </c>
      <c r="R126" s="15" t="s">
        <v>895</v>
      </c>
      <c r="S126" s="15" t="s">
        <v>312</v>
      </c>
      <c r="T126" s="15" t="s">
        <v>1180</v>
      </c>
      <c r="U126" s="15"/>
      <c r="V126" s="15"/>
      <c r="W126" s="15"/>
      <c r="X126" s="15"/>
    </row>
    <row r="127" spans="1:24" x14ac:dyDescent="0.35">
      <c r="A127" s="15" t="s">
        <v>995</v>
      </c>
      <c r="B127" s="15"/>
      <c r="C127" s="15" t="s">
        <v>11</v>
      </c>
      <c r="D127" s="15"/>
      <c r="E127" s="15" t="s">
        <v>1185</v>
      </c>
      <c r="F127" s="15" t="s">
        <v>1184</v>
      </c>
      <c r="G127" s="15">
        <v>35000</v>
      </c>
      <c r="H127" s="15" t="s">
        <v>211</v>
      </c>
      <c r="I127" s="15"/>
      <c r="J127" s="15"/>
      <c r="K127" s="15" t="s">
        <v>1186</v>
      </c>
      <c r="L127" s="15" t="s">
        <v>1184</v>
      </c>
      <c r="M127" s="15" t="s">
        <v>273</v>
      </c>
      <c r="N127" s="15"/>
      <c r="O127" s="15"/>
      <c r="P127" s="15" t="s">
        <v>1187</v>
      </c>
      <c r="Q127" s="15" t="s">
        <v>1184</v>
      </c>
      <c r="R127" s="15" t="s">
        <v>523</v>
      </c>
      <c r="S127" s="15" t="s">
        <v>273</v>
      </c>
      <c r="T127" s="15"/>
      <c r="U127" s="15"/>
      <c r="V127" s="15"/>
      <c r="W127" s="15"/>
      <c r="X127" s="15"/>
    </row>
    <row r="128" spans="1:24" x14ac:dyDescent="0.35">
      <c r="A128" s="15" t="s">
        <v>996</v>
      </c>
      <c r="B128" s="15" t="s">
        <v>209</v>
      </c>
      <c r="C128" s="15" t="s">
        <v>11</v>
      </c>
      <c r="D128" s="15" t="s">
        <v>447</v>
      </c>
      <c r="E128" s="15" t="s">
        <v>446</v>
      </c>
      <c r="F128" s="15" t="s">
        <v>210</v>
      </c>
      <c r="G128" s="15">
        <v>35000</v>
      </c>
      <c r="H128" s="15" t="s">
        <v>211</v>
      </c>
      <c r="I128" s="15" t="s">
        <v>448</v>
      </c>
      <c r="J128" s="16" t="s">
        <v>449</v>
      </c>
      <c r="K128" s="15"/>
      <c r="L128" s="15"/>
      <c r="M128" s="15"/>
      <c r="N128" s="15"/>
      <c r="O128" s="15"/>
      <c r="P128" s="15" t="s">
        <v>1188</v>
      </c>
      <c r="Q128" s="15" t="s">
        <v>1189</v>
      </c>
      <c r="R128" s="15" t="s">
        <v>1190</v>
      </c>
      <c r="S128" s="15" t="s">
        <v>273</v>
      </c>
      <c r="T128" s="15" t="s">
        <v>1191</v>
      </c>
      <c r="U128" s="15"/>
      <c r="V128" s="15"/>
      <c r="W128" s="15"/>
      <c r="X128" s="15"/>
    </row>
    <row r="129" spans="1:24" x14ac:dyDescent="0.35">
      <c r="A129" s="15" t="s">
        <v>997</v>
      </c>
      <c r="B129" s="15" t="s">
        <v>933</v>
      </c>
      <c r="C129" s="15" t="s">
        <v>11</v>
      </c>
      <c r="D129" s="15" t="s">
        <v>548</v>
      </c>
      <c r="E129" s="15" t="s">
        <v>934</v>
      </c>
      <c r="F129" s="15" t="s">
        <v>935</v>
      </c>
      <c r="G129" s="15">
        <v>35630</v>
      </c>
      <c r="H129" s="15" t="s">
        <v>936</v>
      </c>
      <c r="I129" s="15" t="s">
        <v>937</v>
      </c>
      <c r="J129" s="16" t="s">
        <v>938</v>
      </c>
      <c r="K129" s="15" t="s">
        <v>1193</v>
      </c>
      <c r="L129" s="15" t="s">
        <v>1192</v>
      </c>
      <c r="M129" s="15" t="s">
        <v>582</v>
      </c>
      <c r="N129" s="15"/>
      <c r="O129" s="15"/>
      <c r="P129" s="15" t="s">
        <v>1193</v>
      </c>
      <c r="Q129" s="15" t="s">
        <v>1192</v>
      </c>
      <c r="R129" s="15" t="s">
        <v>383</v>
      </c>
      <c r="S129" s="15" t="s">
        <v>582</v>
      </c>
      <c r="T129" s="15"/>
      <c r="U129" s="15"/>
      <c r="V129" s="15"/>
      <c r="W129" s="15"/>
      <c r="X129" s="15"/>
    </row>
    <row r="130" spans="1:24" x14ac:dyDescent="0.35">
      <c r="A130" s="15" t="s">
        <v>998</v>
      </c>
      <c r="B130" s="15" t="s">
        <v>296</v>
      </c>
      <c r="C130" s="15" t="s">
        <v>12</v>
      </c>
      <c r="D130" s="15" t="s">
        <v>390</v>
      </c>
      <c r="E130" s="15" t="s">
        <v>488</v>
      </c>
      <c r="F130" s="15" t="s">
        <v>299</v>
      </c>
      <c r="G130" s="15">
        <v>35000</v>
      </c>
      <c r="H130" s="15" t="s">
        <v>211</v>
      </c>
      <c r="I130" s="15" t="s">
        <v>300</v>
      </c>
      <c r="J130" s="16" t="s">
        <v>301</v>
      </c>
      <c r="K130" s="15" t="s">
        <v>1194</v>
      </c>
      <c r="L130" s="15" t="s">
        <v>1195</v>
      </c>
      <c r="M130" s="15" t="s">
        <v>1196</v>
      </c>
      <c r="N130" s="15"/>
      <c r="O130" s="15"/>
      <c r="P130" s="15" t="s">
        <v>544</v>
      </c>
      <c r="Q130" s="15" t="s">
        <v>1197</v>
      </c>
      <c r="R130" s="15" t="s">
        <v>1198</v>
      </c>
      <c r="S130" s="15" t="s">
        <v>1199</v>
      </c>
      <c r="T130" s="15"/>
      <c r="U130" s="15"/>
      <c r="V130" s="15"/>
      <c r="W130" s="15"/>
      <c r="X130" s="15"/>
    </row>
    <row r="131" spans="1:24" x14ac:dyDescent="0.35">
      <c r="A131" s="15" t="s">
        <v>999</v>
      </c>
      <c r="B131" s="15"/>
      <c r="C131" s="15" t="s">
        <v>11</v>
      </c>
      <c r="D131" s="15" t="s">
        <v>212</v>
      </c>
      <c r="E131" s="15" t="s">
        <v>213</v>
      </c>
      <c r="F131" s="15" t="s">
        <v>1200</v>
      </c>
      <c r="G131" s="15">
        <v>35000</v>
      </c>
      <c r="H131" s="15" t="s">
        <v>211</v>
      </c>
      <c r="I131" s="15" t="s">
        <v>1201</v>
      </c>
      <c r="J131" s="16" t="s">
        <v>1202</v>
      </c>
      <c r="K131" s="15" t="s">
        <v>1203</v>
      </c>
      <c r="L131" s="15" t="s">
        <v>1200</v>
      </c>
      <c r="M131" s="15" t="s">
        <v>273</v>
      </c>
      <c r="N131" s="15"/>
      <c r="O131" s="15"/>
      <c r="P131" s="15"/>
      <c r="Q131" s="15" t="s">
        <v>1200</v>
      </c>
      <c r="R131" s="15" t="s">
        <v>1204</v>
      </c>
      <c r="S131" s="15" t="s">
        <v>273</v>
      </c>
      <c r="T131" s="15"/>
      <c r="U131" s="15"/>
      <c r="V131" s="15"/>
      <c r="W131" s="15"/>
      <c r="X131" s="15"/>
    </row>
    <row r="132" spans="1:24" x14ac:dyDescent="0.35">
      <c r="A132" s="15" t="s">
        <v>1000</v>
      </c>
      <c r="B132" s="15" t="s">
        <v>296</v>
      </c>
      <c r="C132" s="15" t="s">
        <v>11</v>
      </c>
      <c r="D132" s="15" t="s">
        <v>297</v>
      </c>
      <c r="E132" s="15" t="s">
        <v>298</v>
      </c>
      <c r="F132" s="15" t="s">
        <v>299</v>
      </c>
      <c r="G132" s="15">
        <v>35000</v>
      </c>
      <c r="H132" s="15" t="s">
        <v>211</v>
      </c>
      <c r="I132" s="15" t="s">
        <v>300</v>
      </c>
      <c r="J132" s="16" t="s">
        <v>301</v>
      </c>
      <c r="K132" s="15" t="s">
        <v>1205</v>
      </c>
      <c r="L132" s="15"/>
      <c r="M132" s="15"/>
      <c r="N132" s="15"/>
      <c r="O132" s="15"/>
      <c r="P132" s="15" t="s">
        <v>1206</v>
      </c>
      <c r="Q132" s="15" t="s">
        <v>1207</v>
      </c>
      <c r="R132" s="15" t="s">
        <v>1208</v>
      </c>
      <c r="S132" s="15" t="s">
        <v>273</v>
      </c>
      <c r="T132" s="15" t="s">
        <v>1209</v>
      </c>
      <c r="U132" s="15"/>
      <c r="V132" s="15"/>
      <c r="W132" s="15"/>
      <c r="X132" s="15"/>
    </row>
    <row r="133" spans="1:24" x14ac:dyDescent="0.35">
      <c r="A133" s="15" t="s">
        <v>1001</v>
      </c>
      <c r="B133" s="15" t="s">
        <v>296</v>
      </c>
      <c r="C133" s="15" t="s">
        <v>12</v>
      </c>
      <c r="D133" s="15" t="s">
        <v>390</v>
      </c>
      <c r="E133" s="15" t="s">
        <v>488</v>
      </c>
      <c r="F133" s="15" t="s">
        <v>299</v>
      </c>
      <c r="G133" s="15">
        <v>35000</v>
      </c>
      <c r="H133" s="15" t="s">
        <v>211</v>
      </c>
      <c r="I133" s="15" t="s">
        <v>300</v>
      </c>
      <c r="J133" s="16" t="s">
        <v>301</v>
      </c>
      <c r="K133" s="15"/>
      <c r="L133" s="15"/>
      <c r="M133" s="15"/>
      <c r="N133" s="15"/>
      <c r="O133" s="15"/>
      <c r="P133" s="15" t="s">
        <v>1210</v>
      </c>
      <c r="Q133" s="15" t="s">
        <v>1211</v>
      </c>
      <c r="R133" s="15" t="s">
        <v>1212</v>
      </c>
      <c r="S133" s="15" t="s">
        <v>539</v>
      </c>
      <c r="T133" s="15"/>
      <c r="U133" s="15"/>
      <c r="V133" s="15"/>
      <c r="W133" s="15"/>
      <c r="X133" s="15"/>
    </row>
    <row r="134" spans="1:24" x14ac:dyDescent="0.35">
      <c r="A134" s="15" t="s">
        <v>1002</v>
      </c>
      <c r="B134" s="15" t="s">
        <v>296</v>
      </c>
      <c r="C134" s="15" t="s">
        <v>11</v>
      </c>
      <c r="D134" s="15" t="s">
        <v>297</v>
      </c>
      <c r="E134" s="15" t="s">
        <v>298</v>
      </c>
      <c r="F134" s="15" t="s">
        <v>299</v>
      </c>
      <c r="G134" s="15">
        <v>35000</v>
      </c>
      <c r="H134" s="15" t="s">
        <v>211</v>
      </c>
      <c r="I134" s="15" t="s">
        <v>300</v>
      </c>
      <c r="J134" s="16" t="s">
        <v>301</v>
      </c>
      <c r="K134" s="15" t="s">
        <v>1213</v>
      </c>
      <c r="L134" s="15"/>
      <c r="M134" s="15"/>
      <c r="N134" s="15"/>
      <c r="O134" s="15"/>
      <c r="P134" s="15" t="s">
        <v>1215</v>
      </c>
      <c r="Q134" s="15" t="s">
        <v>534</v>
      </c>
      <c r="R134" s="15" t="s">
        <v>1214</v>
      </c>
      <c r="S134" s="15" t="s">
        <v>273</v>
      </c>
      <c r="T134" s="15" t="s">
        <v>1216</v>
      </c>
      <c r="U134" s="15"/>
      <c r="V134" s="15"/>
      <c r="W134" s="15"/>
      <c r="X134" s="15"/>
    </row>
    <row r="135" spans="1:24" x14ac:dyDescent="0.35">
      <c r="A135" s="15" t="s">
        <v>1003</v>
      </c>
      <c r="B135" s="15" t="s">
        <v>296</v>
      </c>
      <c r="C135" s="15" t="s">
        <v>12</v>
      </c>
      <c r="D135" s="15" t="s">
        <v>390</v>
      </c>
      <c r="E135" s="15" t="s">
        <v>488</v>
      </c>
      <c r="F135" s="15" t="s">
        <v>299</v>
      </c>
      <c r="G135" s="15">
        <v>35000</v>
      </c>
      <c r="H135" s="15" t="s">
        <v>211</v>
      </c>
      <c r="I135" s="15" t="s">
        <v>300</v>
      </c>
      <c r="J135" s="16" t="s">
        <v>301</v>
      </c>
      <c r="K135" s="15" t="s">
        <v>1217</v>
      </c>
      <c r="L135" s="15" t="s">
        <v>1218</v>
      </c>
      <c r="M135" s="15" t="s">
        <v>1219</v>
      </c>
      <c r="N135" s="15"/>
      <c r="O135" s="15"/>
      <c r="P135" s="15" t="s">
        <v>544</v>
      </c>
      <c r="Q135" s="15" t="s">
        <v>1220</v>
      </c>
      <c r="R135" s="15" t="s">
        <v>1221</v>
      </c>
      <c r="S135" s="15" t="s">
        <v>273</v>
      </c>
      <c r="T135" s="15"/>
      <c r="U135" s="15"/>
      <c r="V135" s="15"/>
      <c r="W135" s="15"/>
      <c r="X135" s="15"/>
    </row>
    <row r="136" spans="1:24" x14ac:dyDescent="0.35">
      <c r="A136" s="15" t="s">
        <v>1004</v>
      </c>
      <c r="B136" s="15" t="s">
        <v>1222</v>
      </c>
      <c r="C136" s="15" t="s">
        <v>11</v>
      </c>
      <c r="D136" s="15" t="s">
        <v>1224</v>
      </c>
      <c r="E136" s="15" t="s">
        <v>1223</v>
      </c>
      <c r="F136" s="15" t="s">
        <v>1226</v>
      </c>
      <c r="G136" s="15">
        <v>35190</v>
      </c>
      <c r="H136" s="15" t="s">
        <v>1225</v>
      </c>
      <c r="I136" s="15" t="s">
        <v>1227</v>
      </c>
      <c r="J136" s="16" t="s">
        <v>1228</v>
      </c>
      <c r="K136" s="15" t="s">
        <v>1229</v>
      </c>
      <c r="L136" s="15" t="s">
        <v>1230</v>
      </c>
      <c r="M136" s="15" t="s">
        <v>409</v>
      </c>
      <c r="N136" s="15"/>
      <c r="O136" s="15"/>
      <c r="P136" s="15" t="s">
        <v>1229</v>
      </c>
      <c r="Q136" s="15" t="s">
        <v>1230</v>
      </c>
      <c r="R136" s="15"/>
      <c r="S136" s="15" t="s">
        <v>409</v>
      </c>
      <c r="T136" s="15"/>
      <c r="U136" s="15"/>
      <c r="V136" s="15"/>
      <c r="W136" s="15"/>
      <c r="X136" s="15"/>
    </row>
    <row r="137" spans="1:24" x14ac:dyDescent="0.35">
      <c r="A137" s="15" t="s">
        <v>1005</v>
      </c>
      <c r="B137" s="15" t="s">
        <v>1232</v>
      </c>
      <c r="C137" s="15" t="s">
        <v>12</v>
      </c>
      <c r="D137" s="15" t="s">
        <v>1231</v>
      </c>
      <c r="E137" s="15" t="s">
        <v>925</v>
      </c>
      <c r="F137" s="15" t="s">
        <v>1233</v>
      </c>
      <c r="G137" s="15">
        <v>35270</v>
      </c>
      <c r="H137" s="15" t="s">
        <v>729</v>
      </c>
      <c r="I137" s="15" t="s">
        <v>1234</v>
      </c>
      <c r="J137" s="16" t="s">
        <v>1235</v>
      </c>
      <c r="K137" s="15" t="s">
        <v>1236</v>
      </c>
      <c r="L137" s="15" t="s">
        <v>1237</v>
      </c>
      <c r="M137" s="15" t="s">
        <v>1238</v>
      </c>
      <c r="N137" s="15"/>
      <c r="O137" s="15"/>
      <c r="P137" s="15" t="s">
        <v>544</v>
      </c>
      <c r="Q137" s="15" t="s">
        <v>1239</v>
      </c>
      <c r="R137" s="15" t="s">
        <v>1240</v>
      </c>
      <c r="S137" s="15" t="s">
        <v>273</v>
      </c>
      <c r="T137" s="15"/>
      <c r="U137" s="15"/>
      <c r="V137" s="15"/>
      <c r="W137" s="15"/>
      <c r="X137" s="15"/>
    </row>
    <row r="138" spans="1:24" x14ac:dyDescent="0.35">
      <c r="A138" s="15" t="s">
        <v>1006</v>
      </c>
      <c r="B138" s="15"/>
      <c r="C138" s="15" t="s">
        <v>11</v>
      </c>
      <c r="D138" s="15" t="s">
        <v>1242</v>
      </c>
      <c r="E138" s="15" t="s">
        <v>1243</v>
      </c>
      <c r="F138" s="15" t="s">
        <v>1244</v>
      </c>
      <c r="G138" s="15">
        <v>35740</v>
      </c>
      <c r="H138" s="15" t="s">
        <v>1123</v>
      </c>
      <c r="I138" s="15" t="s">
        <v>1245</v>
      </c>
      <c r="J138" s="16" t="s">
        <v>1246</v>
      </c>
      <c r="K138" s="15" t="s">
        <v>1247</v>
      </c>
      <c r="L138" s="15" t="s">
        <v>1244</v>
      </c>
      <c r="M138" s="15" t="s">
        <v>1128</v>
      </c>
      <c r="N138" s="15" t="s">
        <v>1245</v>
      </c>
      <c r="O138" s="16" t="s">
        <v>1246</v>
      </c>
      <c r="P138" s="15" t="s">
        <v>544</v>
      </c>
      <c r="Q138" s="15" t="s">
        <v>1248</v>
      </c>
      <c r="R138" s="15" t="s">
        <v>383</v>
      </c>
      <c r="S138" s="15" t="s">
        <v>749</v>
      </c>
      <c r="T138" s="15" t="s">
        <v>1245</v>
      </c>
      <c r="U138" s="15"/>
      <c r="V138" s="15"/>
      <c r="W138" s="15"/>
      <c r="X138" s="15"/>
    </row>
    <row r="139" spans="1:24" x14ac:dyDescent="0.35">
      <c r="A139" s="15" t="s">
        <v>1007</v>
      </c>
      <c r="B139" s="15" t="s">
        <v>209</v>
      </c>
      <c r="C139" s="15" t="s">
        <v>11</v>
      </c>
      <c r="D139" s="15" t="s">
        <v>447</v>
      </c>
      <c r="E139" s="15" t="s">
        <v>446</v>
      </c>
      <c r="F139" s="15" t="s">
        <v>210</v>
      </c>
      <c r="G139" s="15">
        <v>35000</v>
      </c>
      <c r="H139" s="15" t="s">
        <v>211</v>
      </c>
      <c r="I139" s="15" t="s">
        <v>448</v>
      </c>
      <c r="J139" s="16" t="s">
        <v>449</v>
      </c>
      <c r="K139" s="15"/>
      <c r="L139" s="15"/>
      <c r="M139" s="15"/>
      <c r="N139" s="15"/>
      <c r="O139" s="15"/>
      <c r="P139" s="15" t="s">
        <v>1255</v>
      </c>
      <c r="Q139" s="15" t="s">
        <v>1256</v>
      </c>
      <c r="R139" s="15" t="s">
        <v>1257</v>
      </c>
      <c r="S139" s="15" t="s">
        <v>273</v>
      </c>
      <c r="T139" s="15" t="s">
        <v>1258</v>
      </c>
      <c r="U139" s="15"/>
      <c r="V139" s="15"/>
      <c r="W139" s="15"/>
      <c r="X139" s="15"/>
    </row>
    <row r="140" spans="1:24" x14ac:dyDescent="0.35">
      <c r="A140" s="15" t="s">
        <v>1008</v>
      </c>
      <c r="B140" s="15"/>
      <c r="C140" s="15" t="s">
        <v>478</v>
      </c>
      <c r="D140" s="15"/>
      <c r="E140" s="15" t="s">
        <v>1249</v>
      </c>
      <c r="F140" s="15" t="s">
        <v>1250</v>
      </c>
      <c r="G140" s="15">
        <v>35630</v>
      </c>
      <c r="H140" s="15" t="s">
        <v>1254</v>
      </c>
      <c r="I140" s="15" t="s">
        <v>1251</v>
      </c>
      <c r="J140" s="16" t="s">
        <v>1252</v>
      </c>
      <c r="K140" s="15" t="s">
        <v>1253</v>
      </c>
      <c r="L140" s="15" t="s">
        <v>1250</v>
      </c>
      <c r="M140" s="15" t="s">
        <v>720</v>
      </c>
      <c r="N140" s="15" t="s">
        <v>1251</v>
      </c>
      <c r="O140" s="15"/>
      <c r="P140" s="15" t="s">
        <v>1253</v>
      </c>
      <c r="Q140" s="15" t="s">
        <v>1250</v>
      </c>
      <c r="R140" s="15" t="s">
        <v>383</v>
      </c>
      <c r="S140" s="15" t="s">
        <v>720</v>
      </c>
      <c r="T140" s="15" t="s">
        <v>1251</v>
      </c>
      <c r="U140" s="15"/>
      <c r="V140" s="15"/>
      <c r="W140" s="15"/>
      <c r="X140" s="15"/>
    </row>
    <row r="141" spans="1:24" x14ac:dyDescent="0.35">
      <c r="A141" s="15" t="s">
        <v>1009</v>
      </c>
      <c r="B141" s="15"/>
      <c r="C141" s="15" t="s">
        <v>649</v>
      </c>
      <c r="D141" s="15" t="s">
        <v>1261</v>
      </c>
      <c r="E141" s="15" t="s">
        <v>1260</v>
      </c>
      <c r="F141" s="15" t="s">
        <v>1262</v>
      </c>
      <c r="G141" s="15">
        <v>35400</v>
      </c>
      <c r="H141" s="15" t="s">
        <v>202</v>
      </c>
      <c r="I141" s="15" t="s">
        <v>1263</v>
      </c>
      <c r="J141" s="16" t="s">
        <v>1264</v>
      </c>
      <c r="K141" s="15" t="s">
        <v>1265</v>
      </c>
      <c r="L141" s="15" t="s">
        <v>1262</v>
      </c>
      <c r="M141" s="15" t="s">
        <v>1081</v>
      </c>
      <c r="N141" s="15" t="s">
        <v>1263</v>
      </c>
      <c r="O141" s="15"/>
      <c r="P141" s="15" t="s">
        <v>1265</v>
      </c>
      <c r="Q141" s="15" t="s">
        <v>1262</v>
      </c>
      <c r="R141" s="15" t="s">
        <v>383</v>
      </c>
      <c r="S141" s="15" t="s">
        <v>1081</v>
      </c>
      <c r="T141" s="15"/>
      <c r="U141" s="15"/>
      <c r="V141" s="15"/>
      <c r="W141" s="15"/>
      <c r="X141" s="15"/>
    </row>
    <row r="142" spans="1:24" x14ac:dyDescent="0.35">
      <c r="A142" s="15" t="s">
        <v>1010</v>
      </c>
      <c r="B142" s="15" t="s">
        <v>296</v>
      </c>
      <c r="C142" s="15"/>
      <c r="D142" s="15" t="s">
        <v>1266</v>
      </c>
      <c r="E142" s="15" t="s">
        <v>1267</v>
      </c>
      <c r="F142" s="15" t="s">
        <v>299</v>
      </c>
      <c r="G142" s="15">
        <v>35000</v>
      </c>
      <c r="H142" s="15" t="s">
        <v>211</v>
      </c>
      <c r="I142" s="15" t="s">
        <v>1269</v>
      </c>
      <c r="J142" s="16" t="s">
        <v>1268</v>
      </c>
      <c r="K142" s="15"/>
      <c r="L142" s="15"/>
      <c r="M142" s="15"/>
      <c r="N142" s="15"/>
      <c r="O142" s="15"/>
      <c r="P142" s="15" t="s">
        <v>544</v>
      </c>
      <c r="Q142" s="15" t="s">
        <v>1270</v>
      </c>
      <c r="R142" s="15" t="s">
        <v>1271</v>
      </c>
      <c r="S142" s="15" t="s">
        <v>273</v>
      </c>
      <c r="T142" s="15"/>
      <c r="U142" s="15"/>
      <c r="V142" s="15"/>
      <c r="W142" s="15"/>
      <c r="X142" s="15"/>
    </row>
    <row r="143" spans="1:24" x14ac:dyDescent="0.35">
      <c r="A143" s="15" t="s">
        <v>1011</v>
      </c>
      <c r="B143" s="15" t="s">
        <v>359</v>
      </c>
      <c r="C143" s="15"/>
      <c r="D143" s="15"/>
      <c r="E143" s="15"/>
      <c r="F143" s="15" t="s">
        <v>360</v>
      </c>
      <c r="G143" s="15">
        <v>35000</v>
      </c>
      <c r="H143" s="15" t="s">
        <v>211</v>
      </c>
      <c r="I143" s="15"/>
      <c r="J143" s="16" t="s">
        <v>1272</v>
      </c>
      <c r="K143" s="76">
        <v>20170711000832</v>
      </c>
      <c r="L143" s="15"/>
      <c r="M143" s="15"/>
      <c r="N143" s="15"/>
      <c r="O143" s="15"/>
      <c r="P143" s="15" t="s">
        <v>544</v>
      </c>
      <c r="Q143" s="15" t="s">
        <v>1273</v>
      </c>
      <c r="R143" s="15" t="s">
        <v>1274</v>
      </c>
      <c r="S143" s="15" t="s">
        <v>273</v>
      </c>
      <c r="T143" s="15"/>
      <c r="U143" s="15"/>
      <c r="V143" s="15"/>
      <c r="W143" s="15"/>
      <c r="X143" s="15"/>
    </row>
    <row r="144" spans="1:24" x14ac:dyDescent="0.35">
      <c r="A144" s="15" t="s">
        <v>1012</v>
      </c>
      <c r="B144" s="15"/>
      <c r="C144" s="15" t="s">
        <v>12</v>
      </c>
      <c r="D144" s="15"/>
      <c r="E144" s="15" t="s">
        <v>1029</v>
      </c>
      <c r="F144" s="15" t="s">
        <v>1150</v>
      </c>
      <c r="G144" s="15">
        <v>35000</v>
      </c>
      <c r="H144" s="15" t="s">
        <v>211</v>
      </c>
      <c r="I144" s="15" t="s">
        <v>1030</v>
      </c>
      <c r="J144" s="16" t="s">
        <v>1031</v>
      </c>
      <c r="K144" s="15" t="s">
        <v>1032</v>
      </c>
      <c r="L144" s="15" t="s">
        <v>1150</v>
      </c>
      <c r="M144" s="15" t="s">
        <v>273</v>
      </c>
      <c r="N144" s="15" t="s">
        <v>1030</v>
      </c>
      <c r="O144" s="16" t="s">
        <v>1031</v>
      </c>
      <c r="P144" s="15" t="s">
        <v>1032</v>
      </c>
      <c r="Q144" s="15" t="s">
        <v>1150</v>
      </c>
      <c r="R144" s="15" t="s">
        <v>383</v>
      </c>
      <c r="S144" s="15" t="s">
        <v>273</v>
      </c>
      <c r="T144" s="15"/>
      <c r="U144" s="15"/>
      <c r="V144" s="15"/>
      <c r="W144" s="15"/>
      <c r="X144" s="15"/>
    </row>
    <row r="145" spans="1:24" x14ac:dyDescent="0.35">
      <c r="A145" s="15" t="s">
        <v>1013</v>
      </c>
      <c r="B145" s="15"/>
      <c r="C145" s="15" t="s">
        <v>924</v>
      </c>
      <c r="D145" s="15"/>
      <c r="E145" s="15" t="s">
        <v>1275</v>
      </c>
      <c r="F145" s="15" t="s">
        <v>1276</v>
      </c>
      <c r="G145" s="15">
        <v>35270</v>
      </c>
      <c r="H145" s="15" t="s">
        <v>729</v>
      </c>
      <c r="I145" s="15" t="s">
        <v>1277</v>
      </c>
      <c r="J145" s="16" t="s">
        <v>1278</v>
      </c>
      <c r="K145" s="15" t="s">
        <v>1279</v>
      </c>
      <c r="L145" s="15" t="s">
        <v>1276</v>
      </c>
      <c r="M145" s="15" t="s">
        <v>1280</v>
      </c>
      <c r="N145" s="15" t="s">
        <v>1277</v>
      </c>
      <c r="O145" s="15"/>
      <c r="P145" s="15" t="s">
        <v>1279</v>
      </c>
      <c r="Q145" s="15" t="s">
        <v>1276</v>
      </c>
      <c r="R145" s="15" t="s">
        <v>383</v>
      </c>
      <c r="S145" s="15" t="s">
        <v>1280</v>
      </c>
      <c r="T145" s="15" t="s">
        <v>1277</v>
      </c>
      <c r="U145" s="15"/>
      <c r="V145" s="15"/>
      <c r="W145" s="15"/>
      <c r="X145" s="15"/>
    </row>
    <row r="146" spans="1:24" x14ac:dyDescent="0.35">
      <c r="A146" s="15" t="s">
        <v>1014</v>
      </c>
      <c r="B146" s="15"/>
      <c r="C146" s="15" t="s">
        <v>281</v>
      </c>
      <c r="D146" s="15"/>
      <c r="E146" s="15" t="s">
        <v>1310</v>
      </c>
      <c r="F146" s="15" t="s">
        <v>1311</v>
      </c>
      <c r="G146" s="15">
        <v>35000</v>
      </c>
      <c r="H146" s="15" t="s">
        <v>211</v>
      </c>
      <c r="I146" s="15"/>
      <c r="J146" s="15"/>
      <c r="K146" s="15" t="s">
        <v>1312</v>
      </c>
      <c r="L146" s="15" t="s">
        <v>1311</v>
      </c>
      <c r="M146" s="15" t="s">
        <v>273</v>
      </c>
      <c r="N146" s="15"/>
      <c r="O146" s="15"/>
      <c r="P146" s="15" t="s">
        <v>1312</v>
      </c>
      <c r="Q146" s="15" t="s">
        <v>1311</v>
      </c>
      <c r="R146" s="15" t="s">
        <v>1271</v>
      </c>
      <c r="S146" s="15" t="s">
        <v>273</v>
      </c>
      <c r="T146" s="15"/>
      <c r="U146" s="15"/>
      <c r="V146" s="15"/>
      <c r="W146" s="15"/>
      <c r="X146" s="15"/>
    </row>
    <row r="147" spans="1:24" x14ac:dyDescent="0.35">
      <c r="A147" s="15" t="s">
        <v>1015</v>
      </c>
      <c r="B147" s="15"/>
      <c r="C147" s="15" t="s">
        <v>478</v>
      </c>
      <c r="D147" s="15"/>
      <c r="E147" s="15" t="s">
        <v>1316</v>
      </c>
      <c r="F147" s="15" t="s">
        <v>1313</v>
      </c>
      <c r="G147" s="15">
        <v>35760</v>
      </c>
      <c r="H147" s="15" t="s">
        <v>219</v>
      </c>
      <c r="I147" s="15" t="s">
        <v>1314</v>
      </c>
      <c r="J147" s="16" t="s">
        <v>1315</v>
      </c>
      <c r="K147" s="15" t="s">
        <v>1317</v>
      </c>
      <c r="L147" s="15" t="s">
        <v>1313</v>
      </c>
      <c r="M147" s="15" t="s">
        <v>1199</v>
      </c>
      <c r="N147" s="15" t="s">
        <v>1314</v>
      </c>
      <c r="O147" s="16" t="s">
        <v>1315</v>
      </c>
      <c r="P147" s="15" t="s">
        <v>1317</v>
      </c>
      <c r="Q147" s="15" t="s">
        <v>1313</v>
      </c>
      <c r="R147" s="15" t="s">
        <v>383</v>
      </c>
      <c r="S147" s="15" t="s">
        <v>1199</v>
      </c>
      <c r="T147" s="15" t="s">
        <v>1314</v>
      </c>
      <c r="U147" s="15"/>
      <c r="V147" s="15"/>
      <c r="W147" s="15"/>
      <c r="X147" s="15"/>
    </row>
    <row r="148" spans="1:24" x14ac:dyDescent="0.35">
      <c r="A148" s="15" t="s">
        <v>1016</v>
      </c>
      <c r="B148" s="15" t="s">
        <v>1318</v>
      </c>
      <c r="C148" s="15" t="s">
        <v>12</v>
      </c>
      <c r="D148" s="15" t="s">
        <v>1319</v>
      </c>
      <c r="E148" s="15" t="s">
        <v>1320</v>
      </c>
      <c r="F148" s="15" t="s">
        <v>1321</v>
      </c>
      <c r="G148" s="15">
        <v>35340</v>
      </c>
      <c r="H148" s="15" t="s">
        <v>1322</v>
      </c>
      <c r="I148" s="15" t="s">
        <v>1323</v>
      </c>
      <c r="J148" s="16" t="s">
        <v>1324</v>
      </c>
      <c r="K148" s="15" t="s">
        <v>1325</v>
      </c>
      <c r="L148" s="15"/>
      <c r="M148" s="15"/>
      <c r="N148" s="15"/>
      <c r="O148" s="15"/>
      <c r="P148" s="15" t="s">
        <v>1326</v>
      </c>
      <c r="Q148" s="15"/>
      <c r="R148" s="15"/>
      <c r="S148" s="15"/>
      <c r="T148" s="15"/>
      <c r="U148" s="15"/>
      <c r="V148" s="15"/>
      <c r="W148" s="15"/>
      <c r="X148" s="15"/>
    </row>
    <row r="149" spans="1:24" x14ac:dyDescent="0.35">
      <c r="A149" s="15" t="s">
        <v>1017</v>
      </c>
      <c r="B149" s="15" t="s">
        <v>1327</v>
      </c>
      <c r="C149" s="15" t="s">
        <v>11</v>
      </c>
      <c r="D149" s="15" t="s">
        <v>1328</v>
      </c>
      <c r="E149" s="15" t="s">
        <v>1329</v>
      </c>
      <c r="F149" s="15" t="s">
        <v>1333</v>
      </c>
      <c r="G149" s="15">
        <v>35190</v>
      </c>
      <c r="H149" s="15" t="s">
        <v>1330</v>
      </c>
      <c r="I149" s="15" t="s">
        <v>1331</v>
      </c>
      <c r="J149" s="16" t="s">
        <v>1332</v>
      </c>
      <c r="K149" s="15" t="s">
        <v>1327</v>
      </c>
      <c r="L149" s="15" t="s">
        <v>1333</v>
      </c>
      <c r="M149" s="15" t="s">
        <v>1334</v>
      </c>
      <c r="N149" s="15" t="s">
        <v>1331</v>
      </c>
      <c r="O149" s="15"/>
      <c r="P149" s="15" t="s">
        <v>1335</v>
      </c>
      <c r="Q149" s="15" t="s">
        <v>1333</v>
      </c>
      <c r="R149" s="15" t="s">
        <v>1336</v>
      </c>
      <c r="S149" s="15" t="s">
        <v>1334</v>
      </c>
      <c r="T149" s="15" t="s">
        <v>1331</v>
      </c>
      <c r="U149" s="15"/>
      <c r="V149" s="15"/>
      <c r="W149" s="15"/>
      <c r="X149" s="15"/>
    </row>
    <row r="150" spans="1:24" x14ac:dyDescent="0.35">
      <c r="A150" s="15" t="s">
        <v>1018</v>
      </c>
      <c r="B150" s="15" t="s">
        <v>1327</v>
      </c>
      <c r="C150" s="15" t="s">
        <v>11</v>
      </c>
      <c r="D150" s="15" t="s">
        <v>1328</v>
      </c>
      <c r="E150" s="15" t="s">
        <v>1329</v>
      </c>
      <c r="F150" s="15" t="s">
        <v>1333</v>
      </c>
      <c r="G150" s="15">
        <v>35190</v>
      </c>
      <c r="H150" s="15" t="s">
        <v>1330</v>
      </c>
      <c r="I150" s="15" t="s">
        <v>1331</v>
      </c>
      <c r="J150" s="16" t="s">
        <v>1332</v>
      </c>
      <c r="K150" s="15" t="s">
        <v>1327</v>
      </c>
      <c r="L150" s="15" t="s">
        <v>1333</v>
      </c>
      <c r="M150" s="15" t="s">
        <v>1334</v>
      </c>
      <c r="N150" s="15" t="s">
        <v>1331</v>
      </c>
      <c r="O150" s="15"/>
      <c r="P150" s="15" t="s">
        <v>1337</v>
      </c>
      <c r="Q150" s="15" t="s">
        <v>1333</v>
      </c>
      <c r="R150" s="15" t="s">
        <v>1336</v>
      </c>
      <c r="S150" s="15" t="s">
        <v>1334</v>
      </c>
      <c r="T150" s="15" t="s">
        <v>1331</v>
      </c>
      <c r="U150" s="15"/>
      <c r="V150" s="15"/>
      <c r="W150" s="15"/>
      <c r="X150" s="15"/>
    </row>
    <row r="151" spans="1:24" x14ac:dyDescent="0.35">
      <c r="A151" s="15" t="s">
        <v>1019</v>
      </c>
      <c r="B151" s="15" t="s">
        <v>1327</v>
      </c>
      <c r="C151" s="15" t="s">
        <v>11</v>
      </c>
      <c r="D151" s="15" t="s">
        <v>1328</v>
      </c>
      <c r="E151" s="15" t="s">
        <v>1329</v>
      </c>
      <c r="F151" s="15" t="s">
        <v>1333</v>
      </c>
      <c r="G151" s="15">
        <v>35190</v>
      </c>
      <c r="H151" s="15" t="s">
        <v>1330</v>
      </c>
      <c r="I151" s="15" t="s">
        <v>1331</v>
      </c>
      <c r="J151" s="16" t="s">
        <v>1332</v>
      </c>
      <c r="K151" s="15" t="s">
        <v>1327</v>
      </c>
      <c r="L151" s="15" t="s">
        <v>1333</v>
      </c>
      <c r="M151" s="15" t="s">
        <v>1334</v>
      </c>
      <c r="N151" s="15" t="s">
        <v>1331</v>
      </c>
      <c r="O151" s="15"/>
      <c r="P151" s="15" t="s">
        <v>1338</v>
      </c>
      <c r="Q151" s="15" t="s">
        <v>1333</v>
      </c>
      <c r="R151" s="15" t="s">
        <v>1336</v>
      </c>
      <c r="S151" s="15" t="s">
        <v>1334</v>
      </c>
      <c r="T151" s="15" t="s">
        <v>1331</v>
      </c>
      <c r="U151" s="15"/>
      <c r="V151" s="15"/>
      <c r="W151" s="15"/>
      <c r="X151" s="15"/>
    </row>
    <row r="152" spans="1:24" x14ac:dyDescent="0.35">
      <c r="A152" s="15" t="s">
        <v>1281</v>
      </c>
      <c r="B152" s="15" t="s">
        <v>296</v>
      </c>
      <c r="C152" s="15" t="s">
        <v>12</v>
      </c>
      <c r="D152" s="15" t="s">
        <v>390</v>
      </c>
      <c r="E152" s="15" t="s">
        <v>488</v>
      </c>
      <c r="F152" s="15" t="s">
        <v>299</v>
      </c>
      <c r="G152" s="15">
        <v>35000</v>
      </c>
      <c r="H152" s="15" t="s">
        <v>211</v>
      </c>
      <c r="I152" s="15" t="s">
        <v>300</v>
      </c>
      <c r="J152" s="16" t="s">
        <v>301</v>
      </c>
      <c r="K152" s="15" t="s">
        <v>1339</v>
      </c>
      <c r="L152" s="15" t="s">
        <v>1340</v>
      </c>
      <c r="M152" s="15" t="s">
        <v>1341</v>
      </c>
      <c r="N152" s="15"/>
      <c r="O152" s="15"/>
      <c r="P152" s="15" t="s">
        <v>1339</v>
      </c>
      <c r="Q152" s="15" t="s">
        <v>1342</v>
      </c>
      <c r="R152" s="15" t="s">
        <v>1343</v>
      </c>
      <c r="S152" s="15" t="s">
        <v>273</v>
      </c>
      <c r="T152" s="15"/>
      <c r="U152" s="15"/>
      <c r="V152" s="15"/>
      <c r="W152" s="15"/>
      <c r="X152" s="15"/>
    </row>
    <row r="153" spans="1:24" x14ac:dyDescent="0.35">
      <c r="A153" s="15" t="s">
        <v>1282</v>
      </c>
      <c r="B153" s="15"/>
      <c r="C153" s="15" t="s">
        <v>649</v>
      </c>
      <c r="D153" s="15" t="s">
        <v>1344</v>
      </c>
      <c r="E153" s="15" t="s">
        <v>1345</v>
      </c>
      <c r="F153" s="15" t="s">
        <v>1349</v>
      </c>
      <c r="G153" s="15">
        <v>35000</v>
      </c>
      <c r="H153" s="15" t="s">
        <v>211</v>
      </c>
      <c r="I153" s="15" t="s">
        <v>1346</v>
      </c>
      <c r="J153" s="16" t="s">
        <v>1347</v>
      </c>
      <c r="K153" s="15" t="s">
        <v>1348</v>
      </c>
      <c r="L153" s="15" t="s">
        <v>1349</v>
      </c>
      <c r="M153" s="15" t="s">
        <v>273</v>
      </c>
      <c r="N153" s="15" t="s">
        <v>1346</v>
      </c>
      <c r="O153" s="15"/>
      <c r="P153" s="15"/>
      <c r="Q153" s="15" t="s">
        <v>1349</v>
      </c>
      <c r="R153" s="15" t="s">
        <v>1350</v>
      </c>
      <c r="S153" s="15" t="s">
        <v>273</v>
      </c>
      <c r="T153" s="15" t="s">
        <v>1346</v>
      </c>
      <c r="U153" s="15"/>
      <c r="V153" s="15"/>
      <c r="W153" s="15"/>
      <c r="X153" s="15"/>
    </row>
    <row r="154" spans="1:24" x14ac:dyDescent="0.35">
      <c r="A154" s="15" t="s">
        <v>1283</v>
      </c>
      <c r="B154" s="15"/>
      <c r="C154" s="15" t="s">
        <v>649</v>
      </c>
      <c r="D154" s="15"/>
      <c r="E154" s="15" t="s">
        <v>1351</v>
      </c>
      <c r="F154" s="15" t="s">
        <v>1352</v>
      </c>
      <c r="G154" s="15">
        <v>35190</v>
      </c>
      <c r="H154" s="15" t="s">
        <v>233</v>
      </c>
      <c r="I154" s="15" t="s">
        <v>1353</v>
      </c>
      <c r="J154" s="15"/>
      <c r="K154" s="15" t="s">
        <v>1354</v>
      </c>
      <c r="L154" s="15" t="s">
        <v>1352</v>
      </c>
      <c r="M154" s="15" t="s">
        <v>312</v>
      </c>
      <c r="N154" s="15" t="s">
        <v>1353</v>
      </c>
      <c r="O154" s="15"/>
      <c r="P154" s="15" t="s">
        <v>1354</v>
      </c>
      <c r="Q154" s="15" t="s">
        <v>1352</v>
      </c>
      <c r="R154" s="15" t="s">
        <v>383</v>
      </c>
      <c r="S154" s="15" t="s">
        <v>312</v>
      </c>
      <c r="T154" s="15" t="s">
        <v>1353</v>
      </c>
      <c r="U154" s="15"/>
      <c r="V154" s="15"/>
      <c r="W154" s="15"/>
      <c r="X154" s="15"/>
    </row>
    <row r="155" spans="1:24" x14ac:dyDescent="0.35">
      <c r="A155" s="15" t="s">
        <v>1284</v>
      </c>
      <c r="B155" s="15" t="s">
        <v>359</v>
      </c>
      <c r="C155" s="15" t="s">
        <v>12</v>
      </c>
      <c r="D155" s="15" t="s">
        <v>1355</v>
      </c>
      <c r="E155" s="15" t="s">
        <v>1356</v>
      </c>
      <c r="F155" s="15" t="s">
        <v>360</v>
      </c>
      <c r="G155" s="15">
        <v>35000</v>
      </c>
      <c r="H155" s="15" t="s">
        <v>211</v>
      </c>
      <c r="I155" s="15" t="s">
        <v>1357</v>
      </c>
      <c r="J155" s="16" t="s">
        <v>1358</v>
      </c>
      <c r="K155" s="76">
        <v>20170728000877</v>
      </c>
      <c r="L155" s="15" t="s">
        <v>360</v>
      </c>
      <c r="M155" s="15" t="s">
        <v>273</v>
      </c>
      <c r="N155" s="15" t="s">
        <v>1357</v>
      </c>
      <c r="O155" s="15"/>
      <c r="P155" s="15" t="s">
        <v>544</v>
      </c>
      <c r="Q155" s="15" t="s">
        <v>1359</v>
      </c>
      <c r="R155" s="15" t="s">
        <v>1360</v>
      </c>
      <c r="S155" s="15" t="s">
        <v>273</v>
      </c>
      <c r="T155" s="15"/>
      <c r="U155" s="15"/>
      <c r="V155" s="15"/>
      <c r="W155" s="15"/>
      <c r="X155" s="15"/>
    </row>
    <row r="156" spans="1:24" x14ac:dyDescent="0.35">
      <c r="A156" s="15" t="s">
        <v>1285</v>
      </c>
      <c r="B156" s="15"/>
      <c r="C156" s="15" t="s">
        <v>478</v>
      </c>
      <c r="D156" s="15" t="s">
        <v>1242</v>
      </c>
      <c r="E156" s="15" t="s">
        <v>1361</v>
      </c>
      <c r="F156" s="15" t="s">
        <v>1365</v>
      </c>
      <c r="G156" s="15">
        <v>35150</v>
      </c>
      <c r="H156" s="15" t="s">
        <v>1362</v>
      </c>
      <c r="I156" s="15" t="s">
        <v>1363</v>
      </c>
      <c r="J156" s="16" t="s">
        <v>1364</v>
      </c>
      <c r="K156" s="15" t="s">
        <v>1366</v>
      </c>
      <c r="L156" s="15" t="s">
        <v>1365</v>
      </c>
      <c r="M156" s="15" t="s">
        <v>1367</v>
      </c>
      <c r="N156" s="15" t="s">
        <v>1363</v>
      </c>
      <c r="O156" s="15"/>
      <c r="P156" s="15" t="s">
        <v>1366</v>
      </c>
      <c r="Q156" s="15" t="s">
        <v>1368</v>
      </c>
      <c r="R156" s="15" t="s">
        <v>1369</v>
      </c>
      <c r="S156" s="15" t="s">
        <v>273</v>
      </c>
      <c r="T156" s="15" t="s">
        <v>1363</v>
      </c>
      <c r="U156" s="15"/>
      <c r="V156" s="15"/>
      <c r="W156" s="15"/>
      <c r="X156" s="15"/>
    </row>
    <row r="157" spans="1:24" x14ac:dyDescent="0.35">
      <c r="A157" s="15" t="s">
        <v>1286</v>
      </c>
      <c r="B157" s="15"/>
      <c r="C157" s="15" t="s">
        <v>12</v>
      </c>
      <c r="D157" s="15"/>
      <c r="E157" s="15" t="s">
        <v>1370</v>
      </c>
      <c r="F157" s="15" t="s">
        <v>1372</v>
      </c>
      <c r="G157" s="15">
        <v>35350</v>
      </c>
      <c r="H157" s="15" t="s">
        <v>1371</v>
      </c>
      <c r="I157" s="15" t="s">
        <v>1373</v>
      </c>
      <c r="J157" s="15"/>
      <c r="K157" s="15" t="s">
        <v>1374</v>
      </c>
      <c r="L157" s="15" t="s">
        <v>1372</v>
      </c>
      <c r="M157" s="15" t="s">
        <v>1375</v>
      </c>
      <c r="N157" s="15" t="s">
        <v>1373</v>
      </c>
      <c r="O157" s="15"/>
      <c r="P157" s="15" t="s">
        <v>1374</v>
      </c>
      <c r="Q157" s="15" t="s">
        <v>1372</v>
      </c>
      <c r="R157" s="15" t="s">
        <v>383</v>
      </c>
      <c r="S157" s="15" t="s">
        <v>1375</v>
      </c>
      <c r="T157" s="15" t="s">
        <v>1373</v>
      </c>
      <c r="U157" s="15"/>
      <c r="V157" s="15"/>
      <c r="W157" s="15"/>
      <c r="X157" s="15"/>
    </row>
    <row r="158" spans="1:24" x14ac:dyDescent="0.35">
      <c r="A158" s="15" t="s">
        <v>1287</v>
      </c>
      <c r="B158" s="15"/>
      <c r="C158" s="15" t="s">
        <v>12</v>
      </c>
      <c r="D158" s="15" t="s">
        <v>313</v>
      </c>
      <c r="E158" s="15" t="s">
        <v>314</v>
      </c>
      <c r="F158" s="15" t="s">
        <v>315</v>
      </c>
      <c r="G158" s="15">
        <v>35000</v>
      </c>
      <c r="H158" s="15" t="s">
        <v>211</v>
      </c>
      <c r="I158" s="15" t="s">
        <v>473</v>
      </c>
      <c r="J158" s="16" t="s">
        <v>474</v>
      </c>
      <c r="K158" s="15" t="s">
        <v>316</v>
      </c>
      <c r="L158" s="15" t="s">
        <v>315</v>
      </c>
      <c r="M158" s="15" t="s">
        <v>273</v>
      </c>
      <c r="N158" s="15" t="s">
        <v>473</v>
      </c>
      <c r="O158" s="16" t="s">
        <v>474</v>
      </c>
      <c r="P158" s="15" t="s">
        <v>544</v>
      </c>
      <c r="Q158" s="15" t="s">
        <v>318</v>
      </c>
      <c r="R158" s="15" t="s">
        <v>319</v>
      </c>
      <c r="S158" s="15" t="s">
        <v>273</v>
      </c>
      <c r="T158" s="15"/>
      <c r="U158" s="15"/>
      <c r="V158" s="15"/>
      <c r="W158" s="15"/>
      <c r="X158" s="15"/>
    </row>
    <row r="159" spans="1:24" x14ac:dyDescent="0.35">
      <c r="A159" s="15" t="s">
        <v>1288</v>
      </c>
      <c r="B159" s="15"/>
      <c r="C159" s="15" t="s">
        <v>478</v>
      </c>
      <c r="D159" s="15"/>
      <c r="E159" s="15" t="s">
        <v>1376</v>
      </c>
      <c r="F159" s="15" t="s">
        <v>1377</v>
      </c>
      <c r="G159" s="15">
        <v>35630</v>
      </c>
      <c r="H159" s="15" t="s">
        <v>1378</v>
      </c>
      <c r="I159" s="15" t="s">
        <v>1380</v>
      </c>
      <c r="J159" s="16" t="s">
        <v>1379</v>
      </c>
      <c r="K159" s="15" t="s">
        <v>1381</v>
      </c>
      <c r="L159" s="15" t="s">
        <v>1377</v>
      </c>
      <c r="M159" s="15" t="s">
        <v>1382</v>
      </c>
      <c r="N159" s="15" t="s">
        <v>1380</v>
      </c>
      <c r="O159" s="16" t="s">
        <v>1379</v>
      </c>
      <c r="P159" s="15" t="s">
        <v>1381</v>
      </c>
      <c r="Q159" s="15" t="s">
        <v>1377</v>
      </c>
      <c r="R159" s="15" t="s">
        <v>383</v>
      </c>
      <c r="S159" s="15" t="s">
        <v>1382</v>
      </c>
      <c r="T159" s="15" t="s">
        <v>1380</v>
      </c>
      <c r="U159" s="15"/>
      <c r="V159" s="15"/>
      <c r="W159" s="15"/>
      <c r="X159" s="15"/>
    </row>
    <row r="160" spans="1:24" x14ac:dyDescent="0.35">
      <c r="A160" s="15" t="s">
        <v>1289</v>
      </c>
      <c r="B160" s="15"/>
      <c r="C160" s="15" t="s">
        <v>478</v>
      </c>
      <c r="D160" s="15" t="s">
        <v>259</v>
      </c>
      <c r="E160" s="15" t="s">
        <v>1383</v>
      </c>
      <c r="F160" s="15" t="s">
        <v>1384</v>
      </c>
      <c r="G160" s="15">
        <v>35190</v>
      </c>
      <c r="H160" s="15" t="s">
        <v>623</v>
      </c>
      <c r="I160" s="15" t="s">
        <v>1385</v>
      </c>
      <c r="J160" s="16" t="s">
        <v>1386</v>
      </c>
      <c r="K160" s="15" t="s">
        <v>1387</v>
      </c>
      <c r="L160" s="15" t="s">
        <v>1384</v>
      </c>
      <c r="M160" s="15" t="s">
        <v>626</v>
      </c>
      <c r="N160" s="15" t="s">
        <v>1385</v>
      </c>
      <c r="O160" s="16" t="s">
        <v>1386</v>
      </c>
      <c r="P160" s="15" t="s">
        <v>1387</v>
      </c>
      <c r="Q160" s="15" t="s">
        <v>1384</v>
      </c>
      <c r="R160" s="15" t="s">
        <v>383</v>
      </c>
      <c r="S160" s="15" t="s">
        <v>626</v>
      </c>
      <c r="T160" s="15" t="s">
        <v>1385</v>
      </c>
      <c r="U160" s="15"/>
      <c r="V160" s="15"/>
      <c r="W160" s="15"/>
      <c r="X160" s="15"/>
    </row>
    <row r="161" spans="1:24" x14ac:dyDescent="0.35">
      <c r="A161" s="15" t="s">
        <v>1290</v>
      </c>
      <c r="B161" s="15"/>
      <c r="C161" s="15" t="s">
        <v>12</v>
      </c>
      <c r="D161" s="15" t="s">
        <v>1388</v>
      </c>
      <c r="E161" s="15" t="s">
        <v>1389</v>
      </c>
      <c r="F161" s="15" t="s">
        <v>1390</v>
      </c>
      <c r="G161" s="15">
        <v>35000</v>
      </c>
      <c r="H161" s="15" t="s">
        <v>211</v>
      </c>
      <c r="I161" s="15" t="s">
        <v>1391</v>
      </c>
      <c r="J161" s="16" t="s">
        <v>1392</v>
      </c>
      <c r="K161" s="15" t="s">
        <v>1393</v>
      </c>
      <c r="L161" s="15" t="s">
        <v>1390</v>
      </c>
      <c r="M161" s="15" t="s">
        <v>273</v>
      </c>
      <c r="N161" s="15" t="s">
        <v>1391</v>
      </c>
      <c r="O161" s="16" t="s">
        <v>1392</v>
      </c>
      <c r="P161" s="15" t="s">
        <v>1393</v>
      </c>
      <c r="Q161" s="15" t="s">
        <v>1394</v>
      </c>
      <c r="R161" s="15" t="s">
        <v>1395</v>
      </c>
      <c r="S161" s="15" t="s">
        <v>273</v>
      </c>
      <c r="T161" s="15" t="s">
        <v>1391</v>
      </c>
      <c r="U161" s="15"/>
      <c r="V161" s="15"/>
      <c r="W161" s="15"/>
      <c r="X161" s="15"/>
    </row>
    <row r="162" spans="1:24" x14ac:dyDescent="0.35">
      <c r="A162" s="15" t="s">
        <v>1291</v>
      </c>
      <c r="B162" s="15"/>
      <c r="C162" s="15" t="s">
        <v>11</v>
      </c>
      <c r="D162" s="15" t="s">
        <v>764</v>
      </c>
      <c r="E162" s="15" t="s">
        <v>1396</v>
      </c>
      <c r="F162" s="15" t="s">
        <v>1397</v>
      </c>
      <c r="G162" s="15">
        <v>35000</v>
      </c>
      <c r="H162" s="15" t="s">
        <v>211</v>
      </c>
      <c r="I162" s="15" t="s">
        <v>1398</v>
      </c>
      <c r="J162" s="16" t="s">
        <v>1399</v>
      </c>
      <c r="K162" s="15" t="s">
        <v>1400</v>
      </c>
      <c r="L162" s="15" t="s">
        <v>1397</v>
      </c>
      <c r="M162" s="15" t="s">
        <v>273</v>
      </c>
      <c r="N162" s="15" t="s">
        <v>1398</v>
      </c>
      <c r="O162" s="16" t="s">
        <v>1399</v>
      </c>
      <c r="P162" s="15" t="s">
        <v>1400</v>
      </c>
      <c r="Q162" s="15" t="s">
        <v>1402</v>
      </c>
      <c r="R162" s="15" t="s">
        <v>1401</v>
      </c>
      <c r="S162" s="15" t="s">
        <v>273</v>
      </c>
      <c r="T162" s="15" t="s">
        <v>1398</v>
      </c>
      <c r="U162" s="15"/>
      <c r="V162" s="15"/>
      <c r="W162" s="15"/>
      <c r="X162" s="15"/>
    </row>
    <row r="163" spans="1:24" x14ac:dyDescent="0.35">
      <c r="A163" s="15" t="s">
        <v>1292</v>
      </c>
      <c r="B163" s="15" t="s">
        <v>1403</v>
      </c>
      <c r="C163" s="15" t="s">
        <v>11</v>
      </c>
      <c r="D163" s="15"/>
      <c r="E163" s="15" t="s">
        <v>1404</v>
      </c>
      <c r="F163" s="15" t="s">
        <v>1405</v>
      </c>
      <c r="G163" s="15">
        <v>53000</v>
      </c>
      <c r="H163" s="15" t="s">
        <v>1406</v>
      </c>
      <c r="I163" s="15"/>
      <c r="J163" s="16" t="s">
        <v>1407</v>
      </c>
      <c r="K163" s="15" t="s">
        <v>1403</v>
      </c>
      <c r="L163" s="15" t="s">
        <v>1405</v>
      </c>
      <c r="M163" s="15" t="s">
        <v>1408</v>
      </c>
      <c r="N163" s="15"/>
      <c r="O163" s="16" t="s">
        <v>1407</v>
      </c>
      <c r="P163" s="15"/>
      <c r="Q163" s="15" t="s">
        <v>1409</v>
      </c>
      <c r="R163" s="15" t="s">
        <v>383</v>
      </c>
      <c r="S163" s="15" t="s">
        <v>749</v>
      </c>
      <c r="T163" s="15"/>
      <c r="U163" s="15"/>
      <c r="V163" s="15"/>
      <c r="W163" s="15"/>
      <c r="X163" s="15"/>
    </row>
    <row r="164" spans="1:24" x14ac:dyDescent="0.35">
      <c r="A164" s="15" t="s">
        <v>1293</v>
      </c>
      <c r="B164" s="15"/>
      <c r="C164" s="15" t="s">
        <v>478</v>
      </c>
      <c r="D164" s="15" t="s">
        <v>576</v>
      </c>
      <c r="E164" s="15" t="s">
        <v>1410</v>
      </c>
      <c r="F164" s="15" t="s">
        <v>1415</v>
      </c>
      <c r="G164" s="15">
        <v>35190</v>
      </c>
      <c r="H164" s="15" t="s">
        <v>233</v>
      </c>
      <c r="I164" s="15" t="s">
        <v>1411</v>
      </c>
      <c r="J164" s="16" t="s">
        <v>1413</v>
      </c>
      <c r="K164" s="15" t="s">
        <v>1412</v>
      </c>
      <c r="L164" s="15" t="s">
        <v>1415</v>
      </c>
      <c r="M164" s="15" t="s">
        <v>312</v>
      </c>
      <c r="N164" s="15" t="s">
        <v>1411</v>
      </c>
      <c r="O164" s="16" t="s">
        <v>1413</v>
      </c>
      <c r="P164" s="15" t="s">
        <v>1412</v>
      </c>
      <c r="Q164" s="15" t="s">
        <v>1416</v>
      </c>
      <c r="R164" s="15" t="s">
        <v>1414</v>
      </c>
      <c r="S164" s="15" t="s">
        <v>312</v>
      </c>
      <c r="T164" s="15" t="s">
        <v>1411</v>
      </c>
      <c r="U164" s="15"/>
      <c r="V164" s="15"/>
      <c r="W164" s="15"/>
      <c r="X164" s="15"/>
    </row>
    <row r="165" spans="1:24" x14ac:dyDescent="0.35">
      <c r="A165" s="15" t="s">
        <v>1294</v>
      </c>
      <c r="B165" s="15"/>
      <c r="C165" s="15" t="s">
        <v>11</v>
      </c>
      <c r="D165" s="15" t="s">
        <v>915</v>
      </c>
      <c r="E165" s="15" t="s">
        <v>480</v>
      </c>
      <c r="F165" s="15" t="s">
        <v>1022</v>
      </c>
      <c r="G165" s="15">
        <v>35190</v>
      </c>
      <c r="H165" s="15" t="s">
        <v>1023</v>
      </c>
      <c r="I165" s="15" t="s">
        <v>483</v>
      </c>
      <c r="J165" s="16" t="s">
        <v>482</v>
      </c>
      <c r="K165" s="15" t="s">
        <v>484</v>
      </c>
      <c r="L165" s="15" t="s">
        <v>1417</v>
      </c>
      <c r="M165" s="15" t="s">
        <v>582</v>
      </c>
      <c r="N165" s="15" t="s">
        <v>483</v>
      </c>
      <c r="O165" s="16" t="s">
        <v>482</v>
      </c>
      <c r="P165" s="15"/>
      <c r="Q165" s="15" t="s">
        <v>1417</v>
      </c>
      <c r="R165" s="15" t="s">
        <v>1414</v>
      </c>
      <c r="S165" s="15" t="s">
        <v>582</v>
      </c>
      <c r="T165" s="15" t="s">
        <v>483</v>
      </c>
      <c r="U165" s="15"/>
      <c r="V165" s="15"/>
      <c r="W165" s="15"/>
      <c r="X165" s="15"/>
    </row>
    <row r="166" spans="1:24" x14ac:dyDescent="0.35">
      <c r="A166" s="15" t="s">
        <v>1295</v>
      </c>
      <c r="B166" s="15"/>
      <c r="C166" s="15" t="s">
        <v>478</v>
      </c>
      <c r="D166" s="15" t="s">
        <v>1418</v>
      </c>
      <c r="E166" s="15" t="s">
        <v>1419</v>
      </c>
      <c r="F166" s="15" t="s">
        <v>1420</v>
      </c>
      <c r="G166" s="15">
        <v>35000</v>
      </c>
      <c r="H166" s="15" t="s">
        <v>211</v>
      </c>
      <c r="I166" s="15" t="s">
        <v>1421</v>
      </c>
      <c r="J166" s="16" t="s">
        <v>1422</v>
      </c>
      <c r="K166" s="15" t="s">
        <v>1423</v>
      </c>
      <c r="L166" s="15" t="s">
        <v>1420</v>
      </c>
      <c r="M166" s="15" t="s">
        <v>273</v>
      </c>
      <c r="N166" s="15" t="s">
        <v>1421</v>
      </c>
      <c r="O166" s="16" t="s">
        <v>1422</v>
      </c>
      <c r="P166" s="15" t="s">
        <v>1423</v>
      </c>
      <c r="Q166" s="15" t="s">
        <v>1424</v>
      </c>
      <c r="R166" s="15" t="s">
        <v>1414</v>
      </c>
      <c r="S166" s="15" t="s">
        <v>273</v>
      </c>
      <c r="T166" s="15" t="s">
        <v>1421</v>
      </c>
      <c r="U166" s="15"/>
      <c r="V166" s="15"/>
      <c r="W166" s="15"/>
      <c r="X166" s="15"/>
    </row>
    <row r="167" spans="1:24" x14ac:dyDescent="0.35">
      <c r="A167" s="15" t="s">
        <v>1296</v>
      </c>
      <c r="B167" s="15"/>
      <c r="C167" s="15" t="s">
        <v>478</v>
      </c>
      <c r="D167" s="15" t="s">
        <v>1425</v>
      </c>
      <c r="E167" s="15" t="s">
        <v>404</v>
      </c>
      <c r="F167" s="15" t="s">
        <v>1426</v>
      </c>
      <c r="G167" s="15">
        <v>22100</v>
      </c>
      <c r="H167" s="15" t="s">
        <v>1427</v>
      </c>
      <c r="I167" s="15"/>
      <c r="J167" s="16"/>
      <c r="K167" s="15" t="s">
        <v>1429</v>
      </c>
      <c r="L167" s="15" t="s">
        <v>1426</v>
      </c>
      <c r="M167" s="15" t="s">
        <v>620</v>
      </c>
      <c r="N167" s="15"/>
      <c r="O167" s="15"/>
      <c r="P167" s="15" t="s">
        <v>1430</v>
      </c>
      <c r="Q167" s="15" t="s">
        <v>1431</v>
      </c>
      <c r="R167" s="15" t="s">
        <v>383</v>
      </c>
      <c r="S167" s="15" t="s">
        <v>312</v>
      </c>
      <c r="T167" s="15"/>
      <c r="U167" s="16" t="s">
        <v>1428</v>
      </c>
      <c r="V167" s="15"/>
      <c r="W167" s="15"/>
      <c r="X167" s="15"/>
    </row>
    <row r="168" spans="1:24" x14ac:dyDescent="0.35">
      <c r="A168" s="15" t="s">
        <v>1297</v>
      </c>
      <c r="B168" s="15"/>
      <c r="C168" s="15" t="s">
        <v>11</v>
      </c>
      <c r="D168" s="15" t="s">
        <v>355</v>
      </c>
      <c r="E168" s="15" t="s">
        <v>1432</v>
      </c>
      <c r="F168" s="15" t="s">
        <v>1433</v>
      </c>
      <c r="G168" s="15">
        <v>35190</v>
      </c>
      <c r="H168" s="15" t="s">
        <v>233</v>
      </c>
      <c r="I168" s="15" t="s">
        <v>1434</v>
      </c>
      <c r="J168" s="16" t="s">
        <v>1455</v>
      </c>
      <c r="K168" s="15" t="s">
        <v>1435</v>
      </c>
      <c r="L168" s="15" t="s">
        <v>1433</v>
      </c>
      <c r="M168" s="15" t="s">
        <v>312</v>
      </c>
      <c r="N168" s="15" t="s">
        <v>1434</v>
      </c>
      <c r="O168" s="16" t="s">
        <v>1455</v>
      </c>
      <c r="P168" s="15" t="s">
        <v>1435</v>
      </c>
      <c r="Q168" s="15" t="s">
        <v>1433</v>
      </c>
      <c r="R168" s="15" t="s">
        <v>383</v>
      </c>
      <c r="S168" s="15" t="s">
        <v>312</v>
      </c>
      <c r="T168" s="15" t="s">
        <v>1434</v>
      </c>
      <c r="U168" s="15"/>
      <c r="V168" s="15"/>
      <c r="W168" s="15"/>
      <c r="X168" s="15"/>
    </row>
    <row r="169" spans="1:24" x14ac:dyDescent="0.35">
      <c r="A169" s="15" t="s">
        <v>1298</v>
      </c>
      <c r="B169" s="15" t="s">
        <v>1436</v>
      </c>
      <c r="C169" s="15" t="s">
        <v>12</v>
      </c>
      <c r="D169" s="15" t="s">
        <v>1438</v>
      </c>
      <c r="E169" s="15" t="s">
        <v>1437</v>
      </c>
      <c r="F169" s="15" t="s">
        <v>1439</v>
      </c>
      <c r="G169" s="15">
        <v>35520</v>
      </c>
      <c r="H169" s="15" t="s">
        <v>1440</v>
      </c>
      <c r="I169" s="15" t="s">
        <v>1441</v>
      </c>
      <c r="J169" s="16" t="s">
        <v>1442</v>
      </c>
      <c r="K169" s="15" t="s">
        <v>1443</v>
      </c>
      <c r="L169" s="15" t="s">
        <v>1444</v>
      </c>
      <c r="M169" s="15" t="s">
        <v>582</v>
      </c>
      <c r="N169" s="15"/>
      <c r="O169" s="15"/>
      <c r="P169" s="15"/>
      <c r="Q169" s="15" t="s">
        <v>1445</v>
      </c>
      <c r="R169" s="15" t="s">
        <v>383</v>
      </c>
      <c r="S169" s="15" t="s">
        <v>939</v>
      </c>
      <c r="T169" s="15"/>
      <c r="U169" s="15"/>
      <c r="V169" s="15"/>
      <c r="W169" s="15"/>
      <c r="X169" s="15"/>
    </row>
    <row r="170" spans="1:24" x14ac:dyDescent="0.35">
      <c r="A170" s="15" t="s">
        <v>1299</v>
      </c>
      <c r="B170" s="15" t="s">
        <v>1436</v>
      </c>
      <c r="C170" s="15" t="s">
        <v>12</v>
      </c>
      <c r="D170" s="15" t="s">
        <v>1438</v>
      </c>
      <c r="E170" s="15" t="s">
        <v>1437</v>
      </c>
      <c r="F170" s="15" t="s">
        <v>1439</v>
      </c>
      <c r="G170" s="15">
        <v>35520</v>
      </c>
      <c r="H170" s="15" t="s">
        <v>1440</v>
      </c>
      <c r="I170" s="15" t="s">
        <v>1441</v>
      </c>
      <c r="J170" s="16" t="s">
        <v>1442</v>
      </c>
      <c r="K170" s="15" t="s">
        <v>1446</v>
      </c>
      <c r="L170" s="15" t="s">
        <v>1448</v>
      </c>
      <c r="M170" s="15" t="s">
        <v>582</v>
      </c>
      <c r="N170" s="15"/>
      <c r="O170" s="15"/>
      <c r="P170" s="15"/>
      <c r="Q170" s="15" t="s">
        <v>1447</v>
      </c>
      <c r="R170" s="15" t="s">
        <v>383</v>
      </c>
      <c r="S170" s="15" t="s">
        <v>1449</v>
      </c>
      <c r="T170" s="15"/>
      <c r="U170" s="15"/>
      <c r="V170" s="15"/>
      <c r="W170" s="15"/>
      <c r="X170" s="15"/>
    </row>
    <row r="171" spans="1:24" x14ac:dyDescent="0.35">
      <c r="A171" s="15" t="s">
        <v>1300</v>
      </c>
      <c r="B171" s="15"/>
      <c r="C171" s="15" t="s">
        <v>11</v>
      </c>
      <c r="D171" s="15" t="s">
        <v>1450</v>
      </c>
      <c r="E171" s="15" t="s">
        <v>1451</v>
      </c>
      <c r="F171" s="15" t="s">
        <v>2203</v>
      </c>
      <c r="G171" s="15">
        <v>35410</v>
      </c>
      <c r="H171" s="15" t="s">
        <v>1452</v>
      </c>
      <c r="I171" s="15" t="s">
        <v>2204</v>
      </c>
      <c r="J171" s="16" t="s">
        <v>2205</v>
      </c>
      <c r="K171" s="15" t="s">
        <v>1453</v>
      </c>
      <c r="L171" s="15" t="s">
        <v>2203</v>
      </c>
      <c r="M171" s="15" t="s">
        <v>1454</v>
      </c>
      <c r="N171" s="15" t="s">
        <v>2204</v>
      </c>
      <c r="O171" s="16" t="s">
        <v>2205</v>
      </c>
      <c r="P171" s="15" t="s">
        <v>1453</v>
      </c>
      <c r="Q171" s="15"/>
      <c r="R171" s="15" t="s">
        <v>1335</v>
      </c>
      <c r="S171" s="15" t="s">
        <v>1454</v>
      </c>
      <c r="T171" s="15"/>
      <c r="U171" s="15"/>
      <c r="V171" s="15"/>
      <c r="W171" s="15"/>
      <c r="X171" s="15"/>
    </row>
    <row r="172" spans="1:24" x14ac:dyDescent="0.35">
      <c r="A172" s="15" t="s">
        <v>1301</v>
      </c>
      <c r="B172" s="15"/>
      <c r="C172" s="15" t="s">
        <v>478</v>
      </c>
      <c r="D172" s="15"/>
      <c r="E172" s="15" t="s">
        <v>1456</v>
      </c>
      <c r="F172" s="15" t="s">
        <v>1457</v>
      </c>
      <c r="G172" s="15">
        <v>35190</v>
      </c>
      <c r="H172" s="15" t="s">
        <v>1023</v>
      </c>
      <c r="I172" s="15" t="s">
        <v>1458</v>
      </c>
      <c r="J172" s="16" t="s">
        <v>1459</v>
      </c>
      <c r="K172" s="15" t="s">
        <v>1460</v>
      </c>
      <c r="L172" s="15" t="s">
        <v>1457</v>
      </c>
      <c r="M172" s="15" t="s">
        <v>626</v>
      </c>
      <c r="N172" s="15" t="s">
        <v>1458</v>
      </c>
      <c r="O172" s="16" t="s">
        <v>1459</v>
      </c>
      <c r="P172" s="15" t="s">
        <v>1460</v>
      </c>
      <c r="Q172" s="15" t="s">
        <v>1457</v>
      </c>
      <c r="R172" s="15" t="s">
        <v>383</v>
      </c>
      <c r="S172" s="15" t="s">
        <v>626</v>
      </c>
      <c r="T172" s="15" t="s">
        <v>1458</v>
      </c>
      <c r="U172" s="15"/>
      <c r="V172" s="15"/>
      <c r="W172" s="15"/>
      <c r="X172" s="15"/>
    </row>
    <row r="173" spans="1:24" x14ac:dyDescent="0.35">
      <c r="A173" s="15" t="s">
        <v>1302</v>
      </c>
      <c r="B173" s="15"/>
      <c r="C173" s="15" t="s">
        <v>373</v>
      </c>
      <c r="D173" s="15" t="s">
        <v>374</v>
      </c>
      <c r="E173" s="15" t="s">
        <v>375</v>
      </c>
      <c r="F173" s="15" t="s">
        <v>376</v>
      </c>
      <c r="G173" s="15">
        <v>35190</v>
      </c>
      <c r="H173" s="15" t="s">
        <v>233</v>
      </c>
      <c r="I173" s="15" t="s">
        <v>700</v>
      </c>
      <c r="J173" s="15"/>
      <c r="K173" s="15" t="s">
        <v>377</v>
      </c>
      <c r="L173" s="15" t="s">
        <v>376</v>
      </c>
      <c r="M173" s="15" t="s">
        <v>312</v>
      </c>
      <c r="N173" s="15" t="s">
        <v>700</v>
      </c>
      <c r="O173" s="15"/>
      <c r="P173" s="15"/>
      <c r="Q173" s="15" t="s">
        <v>1461</v>
      </c>
      <c r="R173" s="15" t="s">
        <v>1462</v>
      </c>
      <c r="S173" s="15" t="s">
        <v>273</v>
      </c>
      <c r="T173" s="15"/>
      <c r="U173" s="15"/>
      <c r="V173" s="15"/>
      <c r="W173" s="15"/>
      <c r="X173" s="15"/>
    </row>
    <row r="174" spans="1:24" x14ac:dyDescent="0.35">
      <c r="A174" s="15" t="s">
        <v>1303</v>
      </c>
      <c r="B174" s="15"/>
      <c r="C174" s="15" t="s">
        <v>11</v>
      </c>
      <c r="D174" s="15" t="s">
        <v>878</v>
      </c>
      <c r="E174" s="15" t="s">
        <v>1463</v>
      </c>
      <c r="F174" s="15" t="s">
        <v>1464</v>
      </c>
      <c r="G174" s="15">
        <v>35170</v>
      </c>
      <c r="H174" s="15" t="s">
        <v>1465</v>
      </c>
      <c r="I174" s="15" t="s">
        <v>1466</v>
      </c>
      <c r="J174" s="16" t="s">
        <v>1523</v>
      </c>
      <c r="K174" s="15" t="s">
        <v>1467</v>
      </c>
      <c r="L174" s="15" t="s">
        <v>1464</v>
      </c>
      <c r="M174" s="15" t="s">
        <v>539</v>
      </c>
      <c r="N174" s="15" t="s">
        <v>1466</v>
      </c>
      <c r="O174" s="16" t="s">
        <v>1523</v>
      </c>
      <c r="P174" s="15" t="s">
        <v>1467</v>
      </c>
      <c r="Q174" s="15" t="s">
        <v>1464</v>
      </c>
      <c r="R174" s="15" t="s">
        <v>1468</v>
      </c>
      <c r="S174" s="15" t="s">
        <v>539</v>
      </c>
      <c r="T174" s="15" t="s">
        <v>1466</v>
      </c>
      <c r="U174" s="15"/>
      <c r="V174" s="15"/>
      <c r="W174" s="15"/>
      <c r="X174" s="15"/>
    </row>
    <row r="175" spans="1:24" x14ac:dyDescent="0.35">
      <c r="A175" s="15" t="s">
        <v>1304</v>
      </c>
      <c r="B175" s="15"/>
      <c r="C175" s="15" t="s">
        <v>281</v>
      </c>
      <c r="D175" s="15" t="s">
        <v>816</v>
      </c>
      <c r="E175" s="15" t="s">
        <v>815</v>
      </c>
      <c r="F175" s="15" t="s">
        <v>817</v>
      </c>
      <c r="G175" s="15">
        <v>35700</v>
      </c>
      <c r="H175" s="15" t="s">
        <v>211</v>
      </c>
      <c r="I175" s="15" t="s">
        <v>818</v>
      </c>
      <c r="J175" s="16" t="s">
        <v>819</v>
      </c>
      <c r="K175" s="15" t="s">
        <v>820</v>
      </c>
      <c r="L175" s="15" t="s">
        <v>817</v>
      </c>
      <c r="M175" s="15" t="s">
        <v>821</v>
      </c>
      <c r="N175" s="15" t="s">
        <v>818</v>
      </c>
      <c r="O175" s="16" t="s">
        <v>819</v>
      </c>
      <c r="P175" s="15"/>
      <c r="Q175" s="15" t="s">
        <v>1469</v>
      </c>
      <c r="R175" s="15" t="s">
        <v>383</v>
      </c>
      <c r="S175" s="15" t="s">
        <v>1470</v>
      </c>
      <c r="T175" s="15" t="s">
        <v>818</v>
      </c>
      <c r="U175" s="15"/>
      <c r="V175" s="15"/>
      <c r="W175" s="15"/>
      <c r="X175" s="15"/>
    </row>
    <row r="176" spans="1:24" x14ac:dyDescent="0.35">
      <c r="A176" s="15" t="s">
        <v>1305</v>
      </c>
      <c r="B176" s="15" t="s">
        <v>1471</v>
      </c>
      <c r="C176" s="15" t="s">
        <v>11</v>
      </c>
      <c r="D176" s="15" t="s">
        <v>1472</v>
      </c>
      <c r="E176" s="15" t="s">
        <v>1473</v>
      </c>
      <c r="F176" s="15" t="s">
        <v>1474</v>
      </c>
      <c r="G176" s="15">
        <v>29170</v>
      </c>
      <c r="H176" s="15" t="s">
        <v>1475</v>
      </c>
      <c r="I176" s="15" t="s">
        <v>1476</v>
      </c>
      <c r="J176" s="16" t="s">
        <v>1477</v>
      </c>
      <c r="K176" s="15" t="s">
        <v>1478</v>
      </c>
      <c r="L176" s="15" t="s">
        <v>1474</v>
      </c>
      <c r="M176" s="15" t="s">
        <v>1479</v>
      </c>
      <c r="N176" s="15" t="s">
        <v>1476</v>
      </c>
      <c r="O176" s="16" t="s">
        <v>1477</v>
      </c>
      <c r="P176" s="15" t="s">
        <v>1482</v>
      </c>
      <c r="Q176" s="15" t="s">
        <v>1481</v>
      </c>
      <c r="R176" s="15" t="s">
        <v>1480</v>
      </c>
      <c r="S176" s="15" t="s">
        <v>273</v>
      </c>
      <c r="T176" s="15" t="s">
        <v>1476</v>
      </c>
      <c r="U176" s="15"/>
      <c r="V176" s="15"/>
      <c r="W176" s="15"/>
      <c r="X176" s="15"/>
    </row>
    <row r="177" spans="1:24" x14ac:dyDescent="0.35">
      <c r="A177" s="15" t="s">
        <v>1306</v>
      </c>
      <c r="B177" s="15"/>
      <c r="C177" s="15" t="s">
        <v>373</v>
      </c>
      <c r="D177" s="15"/>
      <c r="E177" s="15" t="s">
        <v>1486</v>
      </c>
      <c r="F177" s="15" t="s">
        <v>1484</v>
      </c>
      <c r="G177" s="15">
        <v>35190</v>
      </c>
      <c r="H177" s="15" t="s">
        <v>233</v>
      </c>
      <c r="I177" s="15" t="s">
        <v>1700</v>
      </c>
      <c r="J177" s="15"/>
      <c r="K177" s="15" t="s">
        <v>1485</v>
      </c>
      <c r="L177" s="15" t="s">
        <v>1484</v>
      </c>
      <c r="M177" s="15" t="s">
        <v>312</v>
      </c>
      <c r="N177" s="15" t="s">
        <v>1700</v>
      </c>
      <c r="O177" s="15"/>
      <c r="P177" s="15" t="s">
        <v>1485</v>
      </c>
      <c r="Q177" s="15" t="s">
        <v>1484</v>
      </c>
      <c r="R177" s="15" t="s">
        <v>383</v>
      </c>
      <c r="S177" s="15" t="s">
        <v>312</v>
      </c>
      <c r="T177" s="15" t="s">
        <v>1700</v>
      </c>
      <c r="U177" s="15"/>
      <c r="V177" s="15"/>
      <c r="W177" s="15"/>
      <c r="X177" s="15"/>
    </row>
    <row r="178" spans="1:24" x14ac:dyDescent="0.35">
      <c r="A178" s="15" t="s">
        <v>1307</v>
      </c>
      <c r="B178" s="15"/>
      <c r="C178" s="15" t="s">
        <v>373</v>
      </c>
      <c r="D178" s="15"/>
      <c r="E178" s="15" t="s">
        <v>1487</v>
      </c>
      <c r="F178" s="15" t="s">
        <v>1488</v>
      </c>
      <c r="G178" s="15">
        <v>35190</v>
      </c>
      <c r="H178" s="15" t="s">
        <v>233</v>
      </c>
      <c r="I178" s="15" t="s">
        <v>1489</v>
      </c>
      <c r="J178" s="16" t="s">
        <v>1490</v>
      </c>
      <c r="K178" s="15" t="s">
        <v>1491</v>
      </c>
      <c r="L178" s="15" t="s">
        <v>1488</v>
      </c>
      <c r="M178" s="15" t="s">
        <v>312</v>
      </c>
      <c r="N178" s="15" t="s">
        <v>1489</v>
      </c>
      <c r="O178" s="16" t="s">
        <v>1490</v>
      </c>
      <c r="P178" s="15" t="s">
        <v>1491</v>
      </c>
      <c r="Q178" s="15" t="s">
        <v>1488</v>
      </c>
      <c r="R178" s="15" t="s">
        <v>383</v>
      </c>
      <c r="S178" s="15" t="s">
        <v>312</v>
      </c>
      <c r="T178" s="15" t="s">
        <v>1489</v>
      </c>
      <c r="U178" s="15"/>
      <c r="V178" s="15"/>
      <c r="W178" s="15"/>
      <c r="X178" s="15"/>
    </row>
    <row r="179" spans="1:24" x14ac:dyDescent="0.35">
      <c r="A179" s="15" t="s">
        <v>1308</v>
      </c>
      <c r="B179" s="15"/>
      <c r="C179" s="15" t="s">
        <v>373</v>
      </c>
      <c r="D179" s="15"/>
      <c r="E179" s="15" t="s">
        <v>1492</v>
      </c>
      <c r="F179" s="15" t="s">
        <v>1493</v>
      </c>
      <c r="G179" s="15">
        <v>35190</v>
      </c>
      <c r="H179" s="15" t="s">
        <v>1023</v>
      </c>
      <c r="I179" s="15"/>
      <c r="J179" s="15"/>
      <c r="K179" s="15" t="s">
        <v>1494</v>
      </c>
      <c r="L179" s="15" t="s">
        <v>1493</v>
      </c>
      <c r="M179" s="15" t="s">
        <v>626</v>
      </c>
      <c r="N179" s="15"/>
      <c r="O179" s="15"/>
      <c r="P179" s="15" t="s">
        <v>1494</v>
      </c>
      <c r="Q179" s="15" t="s">
        <v>1493</v>
      </c>
      <c r="R179" s="15" t="s">
        <v>383</v>
      </c>
      <c r="S179" s="15" t="s">
        <v>626</v>
      </c>
      <c r="T179" s="15"/>
      <c r="U179" s="15"/>
      <c r="V179" s="15"/>
      <c r="W179" s="15"/>
      <c r="X179" s="15"/>
    </row>
    <row r="180" spans="1:24" x14ac:dyDescent="0.35">
      <c r="A180" s="15" t="s">
        <v>1309</v>
      </c>
      <c r="B180" s="15" t="s">
        <v>1516</v>
      </c>
      <c r="C180" s="15" t="s">
        <v>12</v>
      </c>
      <c r="D180" s="15" t="s">
        <v>1319</v>
      </c>
      <c r="E180" s="15" t="s">
        <v>317</v>
      </c>
      <c r="F180" s="15" t="s">
        <v>1517</v>
      </c>
      <c r="G180" s="15">
        <v>35400</v>
      </c>
      <c r="H180" s="15" t="s">
        <v>202</v>
      </c>
      <c r="I180" s="15" t="s">
        <v>1518</v>
      </c>
      <c r="J180" s="16" t="s">
        <v>1519</v>
      </c>
      <c r="K180" s="15" t="s">
        <v>1520</v>
      </c>
      <c r="L180" s="15"/>
      <c r="M180" s="15"/>
      <c r="N180" s="15"/>
      <c r="O180" s="15"/>
      <c r="P180" s="15" t="s">
        <v>544</v>
      </c>
      <c r="Q180" s="15" t="s">
        <v>1521</v>
      </c>
      <c r="R180" s="15" t="s">
        <v>1522</v>
      </c>
      <c r="S180" s="15" t="s">
        <v>1081</v>
      </c>
      <c r="T180" s="15" t="s">
        <v>1518</v>
      </c>
      <c r="U180" s="15"/>
      <c r="V180" s="15"/>
      <c r="W180" s="15"/>
      <c r="X180" s="15"/>
    </row>
    <row r="181" spans="1:24" x14ac:dyDescent="0.35">
      <c r="A181" s="15" t="s">
        <v>1495</v>
      </c>
      <c r="B181" s="15"/>
      <c r="C181" s="15" t="s">
        <v>373</v>
      </c>
      <c r="D181" s="15"/>
      <c r="E181" s="15" t="s">
        <v>1527</v>
      </c>
      <c r="F181" s="15" t="s">
        <v>1524</v>
      </c>
      <c r="G181" s="15">
        <v>35400</v>
      </c>
      <c r="H181" s="15" t="s">
        <v>202</v>
      </c>
      <c r="I181" s="15" t="s">
        <v>1525</v>
      </c>
      <c r="J181" s="16" t="s">
        <v>1526</v>
      </c>
      <c r="K181" s="15" t="s">
        <v>1528</v>
      </c>
      <c r="L181" s="15" t="s">
        <v>1524</v>
      </c>
      <c r="M181" s="15" t="s">
        <v>1081</v>
      </c>
      <c r="N181" s="15" t="s">
        <v>1525</v>
      </c>
      <c r="O181" s="16" t="s">
        <v>1526</v>
      </c>
      <c r="P181" s="15" t="s">
        <v>1528</v>
      </c>
      <c r="Q181" s="15" t="s">
        <v>1524</v>
      </c>
      <c r="R181" s="15" t="s">
        <v>383</v>
      </c>
      <c r="S181" s="15" t="s">
        <v>1081</v>
      </c>
      <c r="T181" s="15" t="s">
        <v>1525</v>
      </c>
      <c r="U181" s="15"/>
      <c r="V181" s="15"/>
      <c r="W181" s="15"/>
      <c r="X181" s="15"/>
    </row>
    <row r="182" spans="1:24" x14ac:dyDescent="0.35">
      <c r="A182" s="15" t="s">
        <v>1496</v>
      </c>
      <c r="B182" s="15"/>
      <c r="C182" s="15" t="s">
        <v>11</v>
      </c>
      <c r="D182" s="15" t="s">
        <v>1472</v>
      </c>
      <c r="E182" s="15" t="s">
        <v>1473</v>
      </c>
      <c r="F182" s="15" t="s">
        <v>1529</v>
      </c>
      <c r="G182" s="15">
        <v>35000</v>
      </c>
      <c r="H182" s="15" t="s">
        <v>211</v>
      </c>
      <c r="I182" s="15" t="s">
        <v>1476</v>
      </c>
      <c r="J182" s="16" t="s">
        <v>1477</v>
      </c>
      <c r="K182" s="15" t="s">
        <v>1530</v>
      </c>
      <c r="L182" s="15" t="s">
        <v>1529</v>
      </c>
      <c r="M182" s="15" t="s">
        <v>273</v>
      </c>
      <c r="N182" s="15" t="s">
        <v>1476</v>
      </c>
      <c r="O182" s="16" t="s">
        <v>1477</v>
      </c>
      <c r="P182" s="15" t="s">
        <v>1530</v>
      </c>
      <c r="Q182" s="15" t="s">
        <v>1529</v>
      </c>
      <c r="R182" s="15" t="s">
        <v>1531</v>
      </c>
      <c r="S182" s="15" t="s">
        <v>273</v>
      </c>
      <c r="T182" s="15" t="s">
        <v>1476</v>
      </c>
      <c r="U182" s="15"/>
      <c r="V182" s="15"/>
      <c r="W182" s="15"/>
      <c r="X182" s="15"/>
    </row>
    <row r="183" spans="1:24" x14ac:dyDescent="0.35">
      <c r="A183" s="15" t="s">
        <v>1497</v>
      </c>
      <c r="B183" s="15" t="s">
        <v>296</v>
      </c>
      <c r="C183" s="15" t="s">
        <v>12</v>
      </c>
      <c r="D183" s="15" t="s">
        <v>390</v>
      </c>
      <c r="E183" s="15" t="s">
        <v>488</v>
      </c>
      <c r="F183" s="15" t="s">
        <v>299</v>
      </c>
      <c r="G183" s="15">
        <v>35000</v>
      </c>
      <c r="H183" s="15" t="s">
        <v>211</v>
      </c>
      <c r="I183" s="15" t="s">
        <v>300</v>
      </c>
      <c r="J183" s="16" t="s">
        <v>301</v>
      </c>
      <c r="K183" s="15" t="s">
        <v>1532</v>
      </c>
      <c r="L183" s="15" t="s">
        <v>1533</v>
      </c>
      <c r="M183" s="15" t="s">
        <v>1534</v>
      </c>
      <c r="N183" s="15"/>
      <c r="O183" s="15"/>
      <c r="P183" s="15" t="s">
        <v>544</v>
      </c>
      <c r="Q183" s="15" t="s">
        <v>1535</v>
      </c>
      <c r="R183" s="15" t="s">
        <v>1522</v>
      </c>
      <c r="S183" s="15" t="s">
        <v>273</v>
      </c>
      <c r="T183" s="15"/>
      <c r="U183" s="15"/>
      <c r="V183" s="15"/>
      <c r="W183" s="15"/>
      <c r="X183" s="15"/>
    </row>
    <row r="184" spans="1:24" x14ac:dyDescent="0.35">
      <c r="A184" s="15" t="s">
        <v>1498</v>
      </c>
      <c r="B184" s="15"/>
      <c r="C184" s="15" t="s">
        <v>11</v>
      </c>
      <c r="D184" s="15" t="s">
        <v>885</v>
      </c>
      <c r="E184" s="15" t="s">
        <v>1536</v>
      </c>
      <c r="F184" s="15" t="s">
        <v>1537</v>
      </c>
      <c r="G184" s="15">
        <v>35000</v>
      </c>
      <c r="H184" s="15" t="s">
        <v>211</v>
      </c>
      <c r="I184" s="15" t="s">
        <v>1538</v>
      </c>
      <c r="J184" s="16" t="s">
        <v>1539</v>
      </c>
      <c r="K184" s="15" t="s">
        <v>1540</v>
      </c>
      <c r="L184" s="15" t="s">
        <v>1537</v>
      </c>
      <c r="M184" s="15" t="s">
        <v>273</v>
      </c>
      <c r="N184" s="15" t="s">
        <v>1538</v>
      </c>
      <c r="O184" s="16" t="s">
        <v>1539</v>
      </c>
      <c r="P184" s="15" t="s">
        <v>1540</v>
      </c>
      <c r="Q184" s="15" t="s">
        <v>1537</v>
      </c>
      <c r="R184" s="15" t="s">
        <v>1160</v>
      </c>
      <c r="S184" s="15" t="s">
        <v>273</v>
      </c>
      <c r="T184" s="15" t="s">
        <v>1538</v>
      </c>
      <c r="U184" s="15"/>
      <c r="V184" s="15"/>
      <c r="W184" s="15"/>
      <c r="X184" s="15"/>
    </row>
    <row r="185" spans="1:24" x14ac:dyDescent="0.35">
      <c r="A185" s="15" t="s">
        <v>1499</v>
      </c>
      <c r="B185" s="15"/>
      <c r="C185" s="15" t="s">
        <v>12</v>
      </c>
      <c r="D185" s="15" t="s">
        <v>1546</v>
      </c>
      <c r="E185" s="15" t="s">
        <v>1541</v>
      </c>
      <c r="F185" s="15" t="s">
        <v>1544</v>
      </c>
      <c r="G185" s="15">
        <v>75015</v>
      </c>
      <c r="H185" s="15" t="s">
        <v>1545</v>
      </c>
      <c r="I185" s="5" t="s">
        <v>1550</v>
      </c>
      <c r="J185" s="16" t="s">
        <v>1547</v>
      </c>
      <c r="K185" s="15" t="s">
        <v>1548</v>
      </c>
      <c r="L185" s="15" t="s">
        <v>1544</v>
      </c>
      <c r="M185" s="15" t="s">
        <v>1549</v>
      </c>
      <c r="N185" s="5" t="s">
        <v>1550</v>
      </c>
      <c r="O185" s="16" t="s">
        <v>1547</v>
      </c>
      <c r="P185" s="15" t="s">
        <v>1542</v>
      </c>
      <c r="Q185" s="15" t="s">
        <v>1116</v>
      </c>
      <c r="R185" s="15" t="s">
        <v>1117</v>
      </c>
      <c r="S185" s="15" t="s">
        <v>273</v>
      </c>
      <c r="T185" s="15" t="s">
        <v>1543</v>
      </c>
      <c r="U185" s="15"/>
      <c r="V185" s="15"/>
      <c r="W185" s="15"/>
      <c r="X185" s="15"/>
    </row>
    <row r="186" spans="1:24" x14ac:dyDescent="0.35">
      <c r="A186" s="15" t="s">
        <v>1500</v>
      </c>
      <c r="B186" s="15" t="s">
        <v>1551</v>
      </c>
      <c r="C186" s="15"/>
      <c r="D186" s="15"/>
      <c r="E186" s="15"/>
      <c r="F186" s="15" t="s">
        <v>1552</v>
      </c>
      <c r="G186" s="15">
        <v>35190</v>
      </c>
      <c r="H186" s="15" t="s">
        <v>233</v>
      </c>
      <c r="I186" s="15"/>
      <c r="J186" s="15"/>
      <c r="K186" s="15" t="s">
        <v>1553</v>
      </c>
      <c r="L186" s="15" t="s">
        <v>1552</v>
      </c>
      <c r="M186" s="15" t="s">
        <v>312</v>
      </c>
      <c r="N186" s="15"/>
      <c r="O186" s="15"/>
      <c r="P186" s="15" t="s">
        <v>544</v>
      </c>
      <c r="Q186" s="15" t="s">
        <v>1554</v>
      </c>
      <c r="R186" s="15"/>
      <c r="S186" s="15" t="s">
        <v>312</v>
      </c>
      <c r="T186" s="15"/>
      <c r="U186" s="15"/>
      <c r="V186" s="15"/>
      <c r="W186" s="15"/>
      <c r="X186" s="15"/>
    </row>
    <row r="187" spans="1:24" x14ac:dyDescent="0.35">
      <c r="A187" s="15" t="s">
        <v>1501</v>
      </c>
      <c r="B187" s="15" t="s">
        <v>296</v>
      </c>
      <c r="C187" s="15" t="s">
        <v>12</v>
      </c>
      <c r="D187" s="15" t="s">
        <v>390</v>
      </c>
      <c r="E187" s="15" t="s">
        <v>488</v>
      </c>
      <c r="F187" s="15" t="s">
        <v>299</v>
      </c>
      <c r="G187" s="15">
        <v>35000</v>
      </c>
      <c r="H187" s="15" t="s">
        <v>211</v>
      </c>
      <c r="I187" s="15" t="s">
        <v>300</v>
      </c>
      <c r="J187" s="16" t="s">
        <v>301</v>
      </c>
      <c r="K187" s="15" t="s">
        <v>1555</v>
      </c>
      <c r="L187" s="15" t="s">
        <v>1556</v>
      </c>
      <c r="M187" s="15" t="s">
        <v>273</v>
      </c>
      <c r="N187" s="15"/>
      <c r="O187" s="15"/>
      <c r="P187" s="15"/>
      <c r="Q187" s="15" t="s">
        <v>1557</v>
      </c>
      <c r="R187" s="15" t="s">
        <v>1558</v>
      </c>
      <c r="S187" s="15" t="s">
        <v>273</v>
      </c>
      <c r="T187" s="15"/>
      <c r="U187" s="15"/>
      <c r="V187" s="15"/>
      <c r="W187" s="15"/>
      <c r="X187" s="15"/>
    </row>
    <row r="188" spans="1:24" x14ac:dyDescent="0.35">
      <c r="A188" s="15" t="s">
        <v>1502</v>
      </c>
      <c r="B188" s="15"/>
      <c r="C188" s="15" t="s">
        <v>478</v>
      </c>
      <c r="D188" s="15" t="s">
        <v>1563</v>
      </c>
      <c r="E188" s="15" t="s">
        <v>1559</v>
      </c>
      <c r="F188" s="15" t="s">
        <v>1560</v>
      </c>
      <c r="G188" s="15">
        <v>35190</v>
      </c>
      <c r="H188" s="15" t="s">
        <v>747</v>
      </c>
      <c r="I188" s="15" t="s">
        <v>1561</v>
      </c>
      <c r="J188" s="16" t="s">
        <v>1562</v>
      </c>
      <c r="K188" s="15" t="s">
        <v>1564</v>
      </c>
      <c r="L188" s="15" t="s">
        <v>1560</v>
      </c>
      <c r="M188" s="15" t="s">
        <v>749</v>
      </c>
      <c r="N188" s="15" t="s">
        <v>1561</v>
      </c>
      <c r="O188" s="16" t="s">
        <v>1562</v>
      </c>
      <c r="P188" s="15" t="s">
        <v>1564</v>
      </c>
      <c r="Q188" s="15" t="s">
        <v>1560</v>
      </c>
      <c r="R188" s="15" t="s">
        <v>383</v>
      </c>
      <c r="S188" s="15" t="s">
        <v>749</v>
      </c>
      <c r="T188" s="15" t="s">
        <v>1561</v>
      </c>
      <c r="U188" s="15"/>
      <c r="V188" s="15"/>
      <c r="W188" s="15"/>
      <c r="X188" s="15"/>
    </row>
    <row r="189" spans="1:24" x14ac:dyDescent="0.35">
      <c r="A189" s="15" t="s">
        <v>1503</v>
      </c>
      <c r="B189" s="15"/>
      <c r="C189" s="15" t="s">
        <v>11</v>
      </c>
      <c r="D189" s="15" t="s">
        <v>915</v>
      </c>
      <c r="E189" s="15" t="s">
        <v>480</v>
      </c>
      <c r="F189" s="15" t="s">
        <v>1022</v>
      </c>
      <c r="G189" s="15">
        <v>35190</v>
      </c>
      <c r="H189" s="15" t="s">
        <v>1023</v>
      </c>
      <c r="I189" s="15" t="s">
        <v>483</v>
      </c>
      <c r="J189" s="16" t="s">
        <v>482</v>
      </c>
      <c r="K189" s="15" t="s">
        <v>484</v>
      </c>
      <c r="L189" s="15" t="s">
        <v>1565</v>
      </c>
      <c r="M189" s="15" t="s">
        <v>1566</v>
      </c>
      <c r="N189" s="15" t="s">
        <v>483</v>
      </c>
      <c r="O189" s="16" t="s">
        <v>482</v>
      </c>
      <c r="P189" s="15" t="s">
        <v>544</v>
      </c>
      <c r="Q189" s="15" t="s">
        <v>1565</v>
      </c>
      <c r="R189" s="15" t="s">
        <v>1480</v>
      </c>
      <c r="S189" s="15" t="s">
        <v>1566</v>
      </c>
      <c r="T189" s="15" t="s">
        <v>483</v>
      </c>
      <c r="U189" s="15"/>
      <c r="V189" s="15"/>
      <c r="W189" s="15"/>
      <c r="X189" s="15"/>
    </row>
    <row r="190" spans="1:24" x14ac:dyDescent="0.35">
      <c r="A190" s="15" t="s">
        <v>1504</v>
      </c>
      <c r="B190" s="15"/>
      <c r="C190" s="15" t="s">
        <v>373</v>
      </c>
      <c r="D190" s="15" t="s">
        <v>212</v>
      </c>
      <c r="E190" s="15" t="s">
        <v>1567</v>
      </c>
      <c r="F190" s="15" t="s">
        <v>1568</v>
      </c>
      <c r="G190" s="15">
        <v>35610</v>
      </c>
      <c r="H190" s="15" t="s">
        <v>1569</v>
      </c>
      <c r="I190" s="15" t="s">
        <v>1571</v>
      </c>
      <c r="J190" s="16" t="s">
        <v>1570</v>
      </c>
      <c r="K190" s="15" t="s">
        <v>1572</v>
      </c>
      <c r="L190" s="15" t="s">
        <v>1568</v>
      </c>
      <c r="M190" s="15" t="s">
        <v>1573</v>
      </c>
      <c r="N190" s="15" t="s">
        <v>1571</v>
      </c>
      <c r="O190" s="16" t="s">
        <v>1570</v>
      </c>
      <c r="P190" s="15" t="s">
        <v>1572</v>
      </c>
      <c r="Q190" s="15" t="s">
        <v>1568</v>
      </c>
      <c r="R190" s="15" t="s">
        <v>383</v>
      </c>
      <c r="S190" s="15" t="s">
        <v>1573</v>
      </c>
      <c r="T190" s="15" t="s">
        <v>1571</v>
      </c>
      <c r="U190" s="15"/>
      <c r="V190" s="15"/>
      <c r="W190" s="15"/>
      <c r="X190" s="15"/>
    </row>
    <row r="191" spans="1:24" x14ac:dyDescent="0.35">
      <c r="A191" s="15" t="s">
        <v>1505</v>
      </c>
      <c r="B191" s="15"/>
      <c r="C191" s="15" t="s">
        <v>12</v>
      </c>
      <c r="D191" s="15" t="s">
        <v>553</v>
      </c>
      <c r="E191" s="15" t="s">
        <v>1574</v>
      </c>
      <c r="F191" s="15" t="s">
        <v>1575</v>
      </c>
      <c r="G191" s="15">
        <v>35520</v>
      </c>
      <c r="H191" s="15" t="s">
        <v>1576</v>
      </c>
      <c r="I191" s="15" t="s">
        <v>1577</v>
      </c>
      <c r="J191" s="16" t="s">
        <v>1578</v>
      </c>
      <c r="K191" s="15" t="s">
        <v>1579</v>
      </c>
      <c r="L191" s="15" t="s">
        <v>1575</v>
      </c>
      <c r="M191" s="15" t="s">
        <v>1580</v>
      </c>
      <c r="N191" s="15" t="s">
        <v>1577</v>
      </c>
      <c r="O191" s="16" t="s">
        <v>1578</v>
      </c>
      <c r="P191" s="15" t="s">
        <v>1579</v>
      </c>
      <c r="Q191" s="15" t="s">
        <v>1575</v>
      </c>
      <c r="R191" s="15" t="s">
        <v>383</v>
      </c>
      <c r="S191" s="15" t="s">
        <v>1580</v>
      </c>
      <c r="T191" s="15" t="s">
        <v>1577</v>
      </c>
      <c r="U191" s="15"/>
      <c r="V191" s="15"/>
      <c r="W191" s="15"/>
      <c r="X191" s="15"/>
    </row>
    <row r="192" spans="1:24" x14ac:dyDescent="0.35">
      <c r="A192" s="15" t="s">
        <v>1506</v>
      </c>
      <c r="B192" s="15"/>
      <c r="C192" s="15" t="s">
        <v>924</v>
      </c>
      <c r="D192" s="15"/>
      <c r="E192" s="15" t="s">
        <v>1581</v>
      </c>
      <c r="F192" s="15" t="s">
        <v>1582</v>
      </c>
      <c r="G192" s="15">
        <v>35270</v>
      </c>
      <c r="H192" s="15" t="s">
        <v>929</v>
      </c>
      <c r="I192" s="15" t="s">
        <v>1583</v>
      </c>
      <c r="J192" s="16" t="s">
        <v>1585</v>
      </c>
      <c r="K192" s="15" t="s">
        <v>1584</v>
      </c>
      <c r="L192" s="15" t="s">
        <v>1582</v>
      </c>
      <c r="M192" s="15" t="s">
        <v>931</v>
      </c>
      <c r="N192" s="15" t="s">
        <v>1583</v>
      </c>
      <c r="O192" s="16" t="s">
        <v>1585</v>
      </c>
      <c r="P192" s="15" t="s">
        <v>1584</v>
      </c>
      <c r="Q192" s="15" t="s">
        <v>1582</v>
      </c>
      <c r="R192" s="15" t="s">
        <v>383</v>
      </c>
      <c r="S192" s="15" t="s">
        <v>931</v>
      </c>
      <c r="T192" s="15" t="s">
        <v>1583</v>
      </c>
      <c r="U192" s="15"/>
      <c r="V192" s="15"/>
      <c r="W192" s="15"/>
      <c r="X192" s="15"/>
    </row>
    <row r="193" spans="1:24" x14ac:dyDescent="0.35">
      <c r="A193" s="15" t="s">
        <v>1507</v>
      </c>
      <c r="B193" s="15" t="s">
        <v>1586</v>
      </c>
      <c r="C193" s="15" t="s">
        <v>281</v>
      </c>
      <c r="D193" s="15" t="s">
        <v>1590</v>
      </c>
      <c r="E193" s="15" t="s">
        <v>1591</v>
      </c>
      <c r="F193" s="15" t="s">
        <v>1587</v>
      </c>
      <c r="G193" s="15">
        <v>35700</v>
      </c>
      <c r="H193" s="15" t="s">
        <v>211</v>
      </c>
      <c r="I193" s="15" t="s">
        <v>1588</v>
      </c>
      <c r="J193" s="16" t="s">
        <v>1589</v>
      </c>
      <c r="K193" s="15" t="s">
        <v>1592</v>
      </c>
      <c r="L193" s="15" t="s">
        <v>1587</v>
      </c>
      <c r="M193" s="15" t="s">
        <v>821</v>
      </c>
      <c r="N193" s="15" t="s">
        <v>1588</v>
      </c>
      <c r="O193" s="16" t="s">
        <v>1589</v>
      </c>
      <c r="P193" s="15" t="s">
        <v>1593</v>
      </c>
      <c r="Q193" s="15" t="s">
        <v>1587</v>
      </c>
      <c r="R193" s="15" t="s">
        <v>1594</v>
      </c>
      <c r="S193" s="15" t="s">
        <v>821</v>
      </c>
      <c r="T193" s="15" t="s">
        <v>1588</v>
      </c>
      <c r="U193" s="15"/>
      <c r="V193" s="15"/>
      <c r="W193" s="15"/>
      <c r="X193" s="15"/>
    </row>
    <row r="194" spans="1:24" x14ac:dyDescent="0.35">
      <c r="A194" s="15" t="s">
        <v>1508</v>
      </c>
      <c r="B194" s="15" t="s">
        <v>1595</v>
      </c>
      <c r="C194" s="15" t="s">
        <v>11</v>
      </c>
      <c r="D194" s="15" t="s">
        <v>497</v>
      </c>
      <c r="E194" s="15" t="s">
        <v>1596</v>
      </c>
      <c r="F194" s="15" t="s">
        <v>1597</v>
      </c>
      <c r="G194" s="15">
        <v>35510</v>
      </c>
      <c r="H194" s="15" t="s">
        <v>418</v>
      </c>
      <c r="I194" s="15" t="s">
        <v>1598</v>
      </c>
      <c r="J194" s="16" t="s">
        <v>1599</v>
      </c>
      <c r="K194" s="15" t="s">
        <v>1595</v>
      </c>
      <c r="L194" s="15" t="s">
        <v>1597</v>
      </c>
      <c r="M194" s="15" t="s">
        <v>420</v>
      </c>
      <c r="N194" s="15" t="s">
        <v>1598</v>
      </c>
      <c r="O194" s="16" t="s">
        <v>1599</v>
      </c>
      <c r="P194" s="15"/>
      <c r="Q194" s="15" t="s">
        <v>1600</v>
      </c>
      <c r="R194" s="15" t="s">
        <v>1052</v>
      </c>
      <c r="S194" s="15" t="s">
        <v>1601</v>
      </c>
      <c r="T194" s="15"/>
      <c r="U194" s="15"/>
      <c r="V194" s="15"/>
      <c r="W194" s="15"/>
      <c r="X194" s="15"/>
    </row>
    <row r="195" spans="1:24" x14ac:dyDescent="0.35">
      <c r="A195" s="15" t="s">
        <v>1509</v>
      </c>
      <c r="B195" s="15"/>
      <c r="C195" s="15" t="s">
        <v>12</v>
      </c>
      <c r="D195" s="15"/>
      <c r="E195" s="15" t="s">
        <v>1602</v>
      </c>
      <c r="F195" s="15" t="s">
        <v>1603</v>
      </c>
      <c r="G195" s="15">
        <v>35630</v>
      </c>
      <c r="H195" s="15" t="s">
        <v>328</v>
      </c>
      <c r="I195" s="15" t="s">
        <v>1604</v>
      </c>
      <c r="J195" s="16" t="s">
        <v>1605</v>
      </c>
      <c r="K195" s="15" t="s">
        <v>1606</v>
      </c>
      <c r="L195" s="15" t="s">
        <v>1603</v>
      </c>
      <c r="M195" s="15" t="s">
        <v>331</v>
      </c>
      <c r="N195" s="15" t="s">
        <v>1604</v>
      </c>
      <c r="O195" s="16" t="s">
        <v>1605</v>
      </c>
      <c r="P195" s="15" t="s">
        <v>1606</v>
      </c>
      <c r="Q195" s="15" t="s">
        <v>1603</v>
      </c>
      <c r="R195" s="15" t="s">
        <v>383</v>
      </c>
      <c r="S195" s="15" t="s">
        <v>331</v>
      </c>
      <c r="T195" s="15" t="s">
        <v>1604</v>
      </c>
      <c r="U195" s="15"/>
      <c r="V195" s="15"/>
      <c r="W195" s="15"/>
      <c r="X195" s="15"/>
    </row>
    <row r="196" spans="1:24" x14ac:dyDescent="0.35">
      <c r="A196" s="15" t="s">
        <v>1510</v>
      </c>
      <c r="B196" s="15"/>
      <c r="C196" s="15" t="s">
        <v>11</v>
      </c>
      <c r="D196" s="15" t="s">
        <v>1640</v>
      </c>
      <c r="E196" s="15" t="s">
        <v>1641</v>
      </c>
      <c r="F196" s="15" t="s">
        <v>1642</v>
      </c>
      <c r="G196" s="15">
        <v>35540</v>
      </c>
      <c r="H196" s="15" t="s">
        <v>1643</v>
      </c>
      <c r="I196" s="15" t="s">
        <v>1644</v>
      </c>
      <c r="J196" s="16" t="s">
        <v>1645</v>
      </c>
      <c r="K196" s="15" t="s">
        <v>1646</v>
      </c>
      <c r="L196" s="15" t="s">
        <v>1642</v>
      </c>
      <c r="M196" s="15" t="s">
        <v>1647</v>
      </c>
      <c r="N196" s="15" t="s">
        <v>1644</v>
      </c>
      <c r="O196" s="16" t="s">
        <v>1645</v>
      </c>
      <c r="P196" s="15" t="s">
        <v>1646</v>
      </c>
      <c r="Q196" s="15" t="s">
        <v>1642</v>
      </c>
      <c r="R196" s="15" t="s">
        <v>383</v>
      </c>
      <c r="S196" s="15" t="s">
        <v>1647</v>
      </c>
      <c r="T196" s="15" t="s">
        <v>1644</v>
      </c>
      <c r="U196" s="15"/>
      <c r="V196" s="15"/>
      <c r="W196" s="15"/>
      <c r="X196" s="15"/>
    </row>
    <row r="197" spans="1:24" x14ac:dyDescent="0.35">
      <c r="A197" s="15" t="s">
        <v>1511</v>
      </c>
      <c r="B197" s="15"/>
      <c r="C197" s="15" t="s">
        <v>924</v>
      </c>
      <c r="D197" s="15"/>
      <c r="E197" s="15" t="s">
        <v>1651</v>
      </c>
      <c r="F197" s="15" t="s">
        <v>1652</v>
      </c>
      <c r="G197" s="15">
        <v>35630</v>
      </c>
      <c r="H197" s="15" t="s">
        <v>1653</v>
      </c>
      <c r="I197" s="5" t="s">
        <v>1648</v>
      </c>
      <c r="J197" s="16" t="s">
        <v>1649</v>
      </c>
      <c r="K197" s="15" t="s">
        <v>1650</v>
      </c>
      <c r="L197" s="15" t="s">
        <v>1652</v>
      </c>
      <c r="M197" s="15" t="s">
        <v>1654</v>
      </c>
      <c r="N197" s="5" t="s">
        <v>1648</v>
      </c>
      <c r="O197" s="16" t="s">
        <v>1649</v>
      </c>
      <c r="P197" s="15" t="s">
        <v>1650</v>
      </c>
      <c r="Q197" s="15" t="s">
        <v>1652</v>
      </c>
      <c r="R197" s="15" t="s">
        <v>383</v>
      </c>
      <c r="S197" s="15" t="s">
        <v>1654</v>
      </c>
      <c r="T197" s="15"/>
      <c r="U197" s="15"/>
      <c r="V197" s="15"/>
      <c r="W197" s="15"/>
      <c r="X197" s="15"/>
    </row>
    <row r="198" spans="1:24" x14ac:dyDescent="0.35">
      <c r="A198" s="15" t="s">
        <v>1512</v>
      </c>
      <c r="B198" s="15" t="s">
        <v>1658</v>
      </c>
      <c r="C198" s="15" t="s">
        <v>12</v>
      </c>
      <c r="D198" s="15" t="s">
        <v>1659</v>
      </c>
      <c r="E198" s="15" t="s">
        <v>1660</v>
      </c>
      <c r="F198" s="15" t="s">
        <v>1661</v>
      </c>
      <c r="G198" s="15">
        <v>35650</v>
      </c>
      <c r="H198" s="15" t="s">
        <v>1662</v>
      </c>
      <c r="I198" t="s">
        <v>1663</v>
      </c>
      <c r="J198" s="16" t="s">
        <v>1664</v>
      </c>
      <c r="K198" s="15" t="s">
        <v>1665</v>
      </c>
      <c r="L198" s="15" t="s">
        <v>1666</v>
      </c>
      <c r="M198" s="15" t="s">
        <v>1667</v>
      </c>
      <c r="N198" s="15"/>
      <c r="O198" s="15"/>
      <c r="P198" s="15" t="s">
        <v>544</v>
      </c>
      <c r="Q198" t="s">
        <v>1669</v>
      </c>
      <c r="R198" s="15" t="s">
        <v>1668</v>
      </c>
      <c r="S198" s="15" t="s">
        <v>1670</v>
      </c>
      <c r="T198" s="15"/>
      <c r="U198" s="15"/>
      <c r="V198" s="15"/>
      <c r="W198" s="15"/>
      <c r="X198" s="15"/>
    </row>
    <row r="199" spans="1:24" x14ac:dyDescent="0.35">
      <c r="A199" s="15" t="s">
        <v>1513</v>
      </c>
      <c r="B199" s="15" t="s">
        <v>1658</v>
      </c>
      <c r="C199" s="15" t="s">
        <v>12</v>
      </c>
      <c r="D199" s="15" t="s">
        <v>1671</v>
      </c>
      <c r="E199" s="15" t="s">
        <v>1672</v>
      </c>
      <c r="F199" s="15" t="s">
        <v>360</v>
      </c>
      <c r="G199" s="15">
        <v>35000</v>
      </c>
      <c r="H199" s="15" t="s">
        <v>211</v>
      </c>
      <c r="I199" s="15" t="s">
        <v>1357</v>
      </c>
      <c r="J199" s="16" t="s">
        <v>1673</v>
      </c>
      <c r="K199" s="15" t="s">
        <v>1674</v>
      </c>
      <c r="L199" s="15"/>
      <c r="M199" s="15"/>
      <c r="N199" s="15"/>
      <c r="O199" s="15"/>
      <c r="P199" s="15" t="s">
        <v>1675</v>
      </c>
      <c r="Q199" s="15" t="s">
        <v>1676</v>
      </c>
      <c r="R199" s="15" t="s">
        <v>383</v>
      </c>
      <c r="S199" s="15" t="s">
        <v>273</v>
      </c>
      <c r="T199" s="15" t="s">
        <v>1677</v>
      </c>
      <c r="U199" s="15"/>
      <c r="V199" s="15"/>
      <c r="W199" s="15"/>
      <c r="X199" s="15"/>
    </row>
    <row r="200" spans="1:24" x14ac:dyDescent="0.35">
      <c r="A200" s="15" t="s">
        <v>1514</v>
      </c>
      <c r="B200" s="15"/>
      <c r="C200" s="15" t="s">
        <v>478</v>
      </c>
      <c r="D200" s="15" t="s">
        <v>1678</v>
      </c>
      <c r="E200" s="15" t="s">
        <v>1679</v>
      </c>
      <c r="F200" s="15" t="s">
        <v>1683</v>
      </c>
      <c r="G200" s="15">
        <v>35000</v>
      </c>
      <c r="H200" s="15" t="s">
        <v>211</v>
      </c>
      <c r="I200" s="15" t="s">
        <v>1680</v>
      </c>
      <c r="J200" s="16" t="s">
        <v>1681</v>
      </c>
      <c r="K200" s="15" t="s">
        <v>1682</v>
      </c>
      <c r="L200" s="15" t="s">
        <v>1683</v>
      </c>
      <c r="M200" s="15" t="s">
        <v>273</v>
      </c>
      <c r="N200" s="15" t="s">
        <v>1680</v>
      </c>
      <c r="O200" s="16" t="s">
        <v>1681</v>
      </c>
      <c r="P200" s="15" t="s">
        <v>1682</v>
      </c>
      <c r="Q200" s="15" t="s">
        <v>1683</v>
      </c>
      <c r="R200" s="15" t="s">
        <v>1684</v>
      </c>
      <c r="S200" s="15" t="s">
        <v>273</v>
      </c>
      <c r="T200" s="15" t="s">
        <v>1680</v>
      </c>
      <c r="U200" s="15"/>
      <c r="V200" s="15"/>
      <c r="W200" s="15"/>
      <c r="X200" s="15"/>
    </row>
    <row r="201" spans="1:24" x14ac:dyDescent="0.35">
      <c r="A201" s="15" t="s">
        <v>1515</v>
      </c>
      <c r="B201" s="15"/>
      <c r="C201" s="15" t="s">
        <v>478</v>
      </c>
      <c r="D201" s="15" t="s">
        <v>1690</v>
      </c>
      <c r="E201" s="15" t="s">
        <v>1687</v>
      </c>
      <c r="F201" s="15" t="s">
        <v>1691</v>
      </c>
      <c r="G201" s="15">
        <v>17220</v>
      </c>
      <c r="H201" s="15" t="s">
        <v>1692</v>
      </c>
      <c r="I201" s="15" t="s">
        <v>1688</v>
      </c>
      <c r="J201" s="16" t="s">
        <v>1689</v>
      </c>
      <c r="K201" s="15" t="s">
        <v>1693</v>
      </c>
      <c r="L201" s="15" t="s">
        <v>1691</v>
      </c>
      <c r="M201" s="15" t="s">
        <v>1694</v>
      </c>
      <c r="N201" s="15" t="s">
        <v>1688</v>
      </c>
      <c r="O201" s="16" t="s">
        <v>1689</v>
      </c>
      <c r="P201" s="15" t="s">
        <v>544</v>
      </c>
      <c r="Q201" s="15" t="s">
        <v>1685</v>
      </c>
      <c r="R201" s="15" t="s">
        <v>1686</v>
      </c>
      <c r="S201" s="15" t="s">
        <v>1081</v>
      </c>
      <c r="T201" s="15" t="s">
        <v>1688</v>
      </c>
      <c r="U201" s="15"/>
      <c r="V201" s="15"/>
      <c r="W201" s="15"/>
      <c r="X201" s="15"/>
    </row>
    <row r="202" spans="1:24" x14ac:dyDescent="0.35">
      <c r="A202" s="15" t="s">
        <v>1607</v>
      </c>
      <c r="B202" s="15"/>
      <c r="C202" s="15" t="s">
        <v>478</v>
      </c>
      <c r="D202" s="15"/>
      <c r="E202" s="15" t="s">
        <v>1695</v>
      </c>
      <c r="F202" s="15" t="s">
        <v>1696</v>
      </c>
      <c r="G202" s="15">
        <v>35190</v>
      </c>
      <c r="H202" s="15" t="s">
        <v>747</v>
      </c>
      <c r="I202" s="15" t="s">
        <v>1697</v>
      </c>
      <c r="J202" s="16" t="s">
        <v>1698</v>
      </c>
      <c r="K202" s="15" t="s">
        <v>1699</v>
      </c>
      <c r="L202" s="15" t="s">
        <v>1696</v>
      </c>
      <c r="M202" s="15" t="s">
        <v>749</v>
      </c>
      <c r="N202" s="15" t="s">
        <v>1697</v>
      </c>
      <c r="O202" s="16" t="s">
        <v>1698</v>
      </c>
      <c r="P202" s="15" t="s">
        <v>1699</v>
      </c>
      <c r="Q202" s="15" t="s">
        <v>1696</v>
      </c>
      <c r="R202" s="15" t="s">
        <v>383</v>
      </c>
      <c r="S202" s="15" t="s">
        <v>749</v>
      </c>
      <c r="T202" s="15" t="s">
        <v>1697</v>
      </c>
      <c r="U202" s="15"/>
      <c r="V202" s="15"/>
      <c r="W202" s="15"/>
      <c r="X202" s="15"/>
    </row>
    <row r="203" spans="1:24" x14ac:dyDescent="0.35">
      <c r="A203" s="15" t="s">
        <v>1608</v>
      </c>
      <c r="B203" s="15"/>
      <c r="C203" s="15" t="s">
        <v>649</v>
      </c>
      <c r="D203" s="15" t="s">
        <v>1701</v>
      </c>
      <c r="E203" s="15" t="s">
        <v>1702</v>
      </c>
      <c r="F203" s="15" t="s">
        <v>1703</v>
      </c>
      <c r="G203" s="15">
        <v>22690</v>
      </c>
      <c r="H203" s="15" t="s">
        <v>1708</v>
      </c>
      <c r="I203" s="15" t="s">
        <v>1704</v>
      </c>
      <c r="J203" s="16" t="s">
        <v>1705</v>
      </c>
      <c r="K203" s="15" t="s">
        <v>1706</v>
      </c>
      <c r="L203" s="15" t="s">
        <v>1703</v>
      </c>
      <c r="M203" t="s">
        <v>1707</v>
      </c>
      <c r="N203" s="15" t="s">
        <v>1704</v>
      </c>
      <c r="O203" s="16" t="s">
        <v>1705</v>
      </c>
      <c r="P203" s="15" t="s">
        <v>1706</v>
      </c>
      <c r="Q203" s="15" t="s">
        <v>1703</v>
      </c>
      <c r="R203" s="15" t="s">
        <v>383</v>
      </c>
      <c r="S203" t="s">
        <v>1707</v>
      </c>
      <c r="T203" s="15" t="s">
        <v>1704</v>
      </c>
      <c r="U203" s="15"/>
      <c r="V203" s="15"/>
      <c r="W203" s="15"/>
      <c r="X203" s="15"/>
    </row>
    <row r="204" spans="1:24" x14ac:dyDescent="0.35">
      <c r="A204" s="15" t="s">
        <v>1609</v>
      </c>
      <c r="B204" s="15"/>
      <c r="C204" s="15" t="s">
        <v>478</v>
      </c>
      <c r="D204" s="15"/>
      <c r="E204" s="15" t="s">
        <v>1709</v>
      </c>
      <c r="F204" s="15" t="s">
        <v>1710</v>
      </c>
      <c r="G204" s="15">
        <v>35000</v>
      </c>
      <c r="H204" s="15" t="s">
        <v>211</v>
      </c>
      <c r="I204" s="15" t="s">
        <v>1711</v>
      </c>
      <c r="J204" s="16" t="s">
        <v>1712</v>
      </c>
      <c r="K204" s="15" t="s">
        <v>1713</v>
      </c>
      <c r="L204" s="15" t="s">
        <v>1710</v>
      </c>
      <c r="M204" s="15" t="s">
        <v>273</v>
      </c>
      <c r="N204" s="15" t="s">
        <v>1711</v>
      </c>
      <c r="O204" s="16" t="s">
        <v>1712</v>
      </c>
      <c r="P204" s="15" t="s">
        <v>1713</v>
      </c>
      <c r="Q204" s="15" t="s">
        <v>1710</v>
      </c>
      <c r="R204" s="15" t="s">
        <v>383</v>
      </c>
      <c r="S204" s="15" t="s">
        <v>273</v>
      </c>
      <c r="T204" s="15" t="s">
        <v>1711</v>
      </c>
      <c r="U204" s="15"/>
      <c r="V204" s="15"/>
      <c r="W204" s="15"/>
      <c r="X204" s="15"/>
    </row>
    <row r="205" spans="1:24" x14ac:dyDescent="0.35">
      <c r="A205" s="15" t="s">
        <v>1610</v>
      </c>
      <c r="B205" s="15"/>
      <c r="C205" s="15" t="s">
        <v>478</v>
      </c>
      <c r="D205" s="15" t="s">
        <v>1563</v>
      </c>
      <c r="E205" s="15" t="s">
        <v>1714</v>
      </c>
      <c r="F205" s="15" t="s">
        <v>1715</v>
      </c>
      <c r="G205" s="15">
        <v>35000</v>
      </c>
      <c r="H205" s="15" t="s">
        <v>211</v>
      </c>
      <c r="I205" s="15" t="s">
        <v>1716</v>
      </c>
      <c r="J205" s="16" t="s">
        <v>1717</v>
      </c>
      <c r="K205" s="15" t="s">
        <v>1718</v>
      </c>
      <c r="L205" s="15" t="s">
        <v>1715</v>
      </c>
      <c r="M205" s="15" t="s">
        <v>273</v>
      </c>
      <c r="N205" s="15" t="s">
        <v>1716</v>
      </c>
      <c r="O205" s="16" t="s">
        <v>1717</v>
      </c>
      <c r="P205" s="15" t="s">
        <v>1718</v>
      </c>
      <c r="Q205" s="15" t="s">
        <v>1715</v>
      </c>
      <c r="R205" s="15" t="s">
        <v>1719</v>
      </c>
      <c r="S205" s="15" t="s">
        <v>273</v>
      </c>
      <c r="T205" s="15" t="s">
        <v>1716</v>
      </c>
      <c r="U205" s="15"/>
      <c r="V205" s="15"/>
      <c r="W205" s="15"/>
      <c r="X205" s="15"/>
    </row>
    <row r="206" spans="1:24" x14ac:dyDescent="0.35">
      <c r="A206" s="15" t="s">
        <v>1611</v>
      </c>
      <c r="B206" s="15" t="s">
        <v>296</v>
      </c>
      <c r="C206" s="15" t="s">
        <v>649</v>
      </c>
      <c r="D206" s="15" t="s">
        <v>553</v>
      </c>
      <c r="E206" s="15" t="s">
        <v>554</v>
      </c>
      <c r="F206" s="15" t="s">
        <v>299</v>
      </c>
      <c r="G206" s="15">
        <v>35000</v>
      </c>
      <c r="H206" s="15" t="s">
        <v>211</v>
      </c>
      <c r="I206" s="15" t="s">
        <v>300</v>
      </c>
      <c r="J206" s="16" t="s">
        <v>301</v>
      </c>
      <c r="K206" s="15" t="s">
        <v>1721</v>
      </c>
      <c r="L206" s="15" t="s">
        <v>1722</v>
      </c>
      <c r="M206" s="15" t="s">
        <v>1723</v>
      </c>
      <c r="N206" s="15" t="s">
        <v>1818</v>
      </c>
      <c r="O206" s="16" t="s">
        <v>1819</v>
      </c>
      <c r="P206" s="15" t="s">
        <v>1724</v>
      </c>
      <c r="Q206" s="15" t="s">
        <v>1725</v>
      </c>
      <c r="R206" s="15" t="s">
        <v>1726</v>
      </c>
      <c r="S206" s="15" t="s">
        <v>273</v>
      </c>
      <c r="T206" s="15" t="s">
        <v>1727</v>
      </c>
      <c r="U206" s="15"/>
      <c r="V206" s="15"/>
      <c r="W206" s="15"/>
      <c r="X206" s="15"/>
    </row>
    <row r="207" spans="1:24" x14ac:dyDescent="0.35">
      <c r="A207" s="15" t="s">
        <v>1612</v>
      </c>
      <c r="B207" s="15"/>
      <c r="C207" s="15" t="s">
        <v>478</v>
      </c>
      <c r="D207" s="15" t="s">
        <v>829</v>
      </c>
      <c r="E207" s="15" t="s">
        <v>1728</v>
      </c>
      <c r="F207" s="15" t="s">
        <v>1729</v>
      </c>
      <c r="G207" s="15">
        <v>35400</v>
      </c>
      <c r="H207" s="15" t="s">
        <v>202</v>
      </c>
      <c r="I207" s="15" t="s">
        <v>1730</v>
      </c>
      <c r="J207" s="16" t="s">
        <v>1731</v>
      </c>
      <c r="K207" s="15" t="s">
        <v>1732</v>
      </c>
      <c r="L207" s="15" t="s">
        <v>1729</v>
      </c>
      <c r="M207" s="15" t="s">
        <v>1081</v>
      </c>
      <c r="N207" s="15" t="s">
        <v>1730</v>
      </c>
      <c r="O207" s="16" t="s">
        <v>1731</v>
      </c>
      <c r="P207" s="15" t="s">
        <v>1732</v>
      </c>
      <c r="Q207" s="15" t="s">
        <v>1729</v>
      </c>
      <c r="R207" s="15" t="s">
        <v>1160</v>
      </c>
      <c r="S207" s="15" t="s">
        <v>1081</v>
      </c>
      <c r="T207" s="15" t="s">
        <v>1730</v>
      </c>
      <c r="U207" s="15"/>
      <c r="V207" s="15"/>
      <c r="W207" s="15"/>
      <c r="X207" s="15"/>
    </row>
    <row r="208" spans="1:24" x14ac:dyDescent="0.35">
      <c r="A208" s="15" t="s">
        <v>1613</v>
      </c>
      <c r="B208" s="15" t="s">
        <v>1733</v>
      </c>
      <c r="C208" s="15" t="s">
        <v>11</v>
      </c>
      <c r="D208" s="15"/>
      <c r="E208" s="15" t="s">
        <v>1734</v>
      </c>
      <c r="F208" s="15" t="s">
        <v>1735</v>
      </c>
      <c r="G208" s="15">
        <v>35190</v>
      </c>
      <c r="H208" s="15" t="s">
        <v>1736</v>
      </c>
      <c r="I208" s="15" t="s">
        <v>1737</v>
      </c>
      <c r="J208" s="16" t="s">
        <v>1738</v>
      </c>
      <c r="K208" s="15" t="s">
        <v>1733</v>
      </c>
      <c r="L208" s="15" t="s">
        <v>1735</v>
      </c>
      <c r="M208" s="15" t="s">
        <v>409</v>
      </c>
      <c r="N208" s="15" t="s">
        <v>1737</v>
      </c>
      <c r="O208" s="16" t="s">
        <v>1738</v>
      </c>
      <c r="P208" s="15" t="s">
        <v>1733</v>
      </c>
      <c r="Q208" s="15" t="s">
        <v>1735</v>
      </c>
      <c r="R208" s="15" t="s">
        <v>1739</v>
      </c>
      <c r="S208" s="15" t="s">
        <v>409</v>
      </c>
      <c r="T208" s="15" t="s">
        <v>1737</v>
      </c>
      <c r="U208" s="15"/>
      <c r="V208" s="15"/>
      <c r="W208" s="15"/>
      <c r="X208" s="15"/>
    </row>
    <row r="209" spans="1:24" x14ac:dyDescent="0.35">
      <c r="A209" s="15" t="s">
        <v>1614</v>
      </c>
      <c r="B209" s="15"/>
      <c r="C209" s="15" t="s">
        <v>649</v>
      </c>
      <c r="D209" s="15" t="s">
        <v>1261</v>
      </c>
      <c r="E209" s="15" t="s">
        <v>1260</v>
      </c>
      <c r="F209" s="15" t="s">
        <v>1262</v>
      </c>
      <c r="G209" s="15">
        <v>35400</v>
      </c>
      <c r="H209" s="15" t="s">
        <v>202</v>
      </c>
      <c r="I209" s="15" t="s">
        <v>1263</v>
      </c>
      <c r="J209" s="16" t="s">
        <v>1264</v>
      </c>
      <c r="K209" s="15" t="s">
        <v>1265</v>
      </c>
      <c r="L209" s="15" t="s">
        <v>1262</v>
      </c>
      <c r="M209" s="15" t="s">
        <v>1081</v>
      </c>
      <c r="N209" s="15" t="s">
        <v>1263</v>
      </c>
      <c r="O209" s="16" t="s">
        <v>1264</v>
      </c>
      <c r="P209" s="15" t="s">
        <v>1265</v>
      </c>
      <c r="Q209" s="15" t="s">
        <v>1742</v>
      </c>
      <c r="R209" s="15" t="s">
        <v>383</v>
      </c>
      <c r="S209" s="15" t="s">
        <v>1081</v>
      </c>
      <c r="T209" s="15" t="s">
        <v>1263</v>
      </c>
      <c r="U209" s="15"/>
      <c r="V209" s="15"/>
      <c r="W209" s="15"/>
      <c r="X209" s="15"/>
    </row>
    <row r="210" spans="1:24" x14ac:dyDescent="0.35">
      <c r="A210" s="15" t="s">
        <v>1615</v>
      </c>
      <c r="B210" s="15" t="s">
        <v>296</v>
      </c>
      <c r="C210" s="15" t="s">
        <v>11</v>
      </c>
      <c r="D210" s="15" t="s">
        <v>297</v>
      </c>
      <c r="E210" s="15" t="s">
        <v>298</v>
      </c>
      <c r="F210" s="15" t="s">
        <v>299</v>
      </c>
      <c r="G210" s="15">
        <v>35000</v>
      </c>
      <c r="H210" s="15" t="s">
        <v>211</v>
      </c>
      <c r="I210" s="15" t="s">
        <v>300</v>
      </c>
      <c r="J210" s="16" t="s">
        <v>301</v>
      </c>
      <c r="K210" s="15" t="s">
        <v>1743</v>
      </c>
      <c r="L210" s="15"/>
      <c r="M210" s="15"/>
      <c r="N210" s="15"/>
      <c r="O210" s="15"/>
      <c r="P210" s="15" t="s">
        <v>1744</v>
      </c>
      <c r="Q210" s="15" t="s">
        <v>1745</v>
      </c>
      <c r="R210" s="15" t="s">
        <v>1746</v>
      </c>
      <c r="S210" s="15" t="s">
        <v>273</v>
      </c>
      <c r="T210" s="15" t="s">
        <v>1747</v>
      </c>
      <c r="U210" s="15"/>
      <c r="V210" s="15"/>
      <c r="W210" s="15"/>
      <c r="X210" s="15"/>
    </row>
    <row r="211" spans="1:24" x14ac:dyDescent="0.35">
      <c r="A211" s="15" t="s">
        <v>1616</v>
      </c>
      <c r="B211" s="15" t="s">
        <v>1754</v>
      </c>
      <c r="C211" s="15" t="s">
        <v>11</v>
      </c>
      <c r="D211" s="15" t="s">
        <v>1748</v>
      </c>
      <c r="E211" s="15" t="s">
        <v>1749</v>
      </c>
      <c r="F211" s="15" t="s">
        <v>1750</v>
      </c>
      <c r="G211" s="15">
        <v>35190</v>
      </c>
      <c r="H211" s="15" t="s">
        <v>1751</v>
      </c>
      <c r="I211" s="15" t="s">
        <v>1752</v>
      </c>
      <c r="J211" s="16" t="s">
        <v>1753</v>
      </c>
      <c r="K211" s="15" t="s">
        <v>1754</v>
      </c>
      <c r="L211" s="15" t="s">
        <v>1750</v>
      </c>
      <c r="M211" s="15" t="s">
        <v>1755</v>
      </c>
      <c r="N211" s="15" t="s">
        <v>1752</v>
      </c>
      <c r="O211" s="16" t="s">
        <v>1753</v>
      </c>
      <c r="P211" s="15" t="s">
        <v>1754</v>
      </c>
      <c r="Q211" s="15" t="s">
        <v>1750</v>
      </c>
      <c r="R211" s="15" t="s">
        <v>1756</v>
      </c>
      <c r="S211" s="15" t="s">
        <v>1755</v>
      </c>
      <c r="T211" s="15" t="s">
        <v>1752</v>
      </c>
      <c r="U211" s="15"/>
      <c r="V211" s="15"/>
      <c r="W211" s="15"/>
      <c r="X211" s="15"/>
    </row>
    <row r="212" spans="1:24" x14ac:dyDescent="0.35">
      <c r="A212" s="15" t="s">
        <v>1617</v>
      </c>
      <c r="B212" s="15"/>
      <c r="C212" s="15" t="s">
        <v>478</v>
      </c>
      <c r="D212" s="15"/>
      <c r="E212" s="15" t="s">
        <v>1757</v>
      </c>
      <c r="F212" s="15" t="s">
        <v>1758</v>
      </c>
      <c r="G212" s="15">
        <v>35000</v>
      </c>
      <c r="H212" s="15" t="s">
        <v>211</v>
      </c>
      <c r="I212" s="15" t="s">
        <v>1759</v>
      </c>
      <c r="J212" s="16" t="s">
        <v>1760</v>
      </c>
      <c r="K212" s="15" t="s">
        <v>1761</v>
      </c>
      <c r="L212" s="15" t="s">
        <v>1758</v>
      </c>
      <c r="M212" s="15" t="s">
        <v>273</v>
      </c>
      <c r="N212" s="15" t="s">
        <v>1759</v>
      </c>
      <c r="O212" s="16" t="s">
        <v>1760</v>
      </c>
      <c r="P212" s="15" t="s">
        <v>1761</v>
      </c>
      <c r="Q212" s="15" t="s">
        <v>1758</v>
      </c>
      <c r="R212" s="15" t="s">
        <v>383</v>
      </c>
      <c r="S212" s="15" t="s">
        <v>273</v>
      </c>
      <c r="T212" s="15" t="s">
        <v>1759</v>
      </c>
      <c r="U212" s="15"/>
      <c r="V212" s="15"/>
      <c r="W212" s="15"/>
      <c r="X212" s="15"/>
    </row>
    <row r="213" spans="1:24" x14ac:dyDescent="0.35">
      <c r="A213" s="15" t="s">
        <v>1618</v>
      </c>
      <c r="B213" s="15" t="s">
        <v>359</v>
      </c>
      <c r="C213" s="15" t="s">
        <v>12</v>
      </c>
      <c r="D213" s="15" t="s">
        <v>1355</v>
      </c>
      <c r="E213" s="15" t="s">
        <v>1356</v>
      </c>
      <c r="F213" s="15" t="s">
        <v>360</v>
      </c>
      <c r="G213" s="15">
        <v>35000</v>
      </c>
      <c r="H213" s="15" t="s">
        <v>211</v>
      </c>
      <c r="I213" s="15" t="s">
        <v>1357</v>
      </c>
      <c r="J213" s="16" t="s">
        <v>1358</v>
      </c>
      <c r="K213" s="15" t="s">
        <v>1762</v>
      </c>
      <c r="L213" s="15"/>
      <c r="M213" s="15"/>
      <c r="N213" s="15"/>
      <c r="O213" s="15"/>
      <c r="P213" s="15" t="s">
        <v>544</v>
      </c>
      <c r="Q213" s="15" t="s">
        <v>1763</v>
      </c>
      <c r="R213" s="15" t="s">
        <v>1764</v>
      </c>
      <c r="S213" s="15" t="s">
        <v>273</v>
      </c>
      <c r="T213" s="15"/>
      <c r="U213" s="15"/>
      <c r="V213" s="15"/>
      <c r="W213" s="15"/>
      <c r="X213" s="15"/>
    </row>
    <row r="214" spans="1:24" x14ac:dyDescent="0.35">
      <c r="A214" s="15" t="s">
        <v>1619</v>
      </c>
      <c r="B214" s="15"/>
      <c r="C214" s="15" t="s">
        <v>478</v>
      </c>
      <c r="D214" s="15"/>
      <c r="E214" s="15" t="s">
        <v>1765</v>
      </c>
      <c r="F214" s="15" t="s">
        <v>1552</v>
      </c>
      <c r="G214" s="15">
        <v>35190</v>
      </c>
      <c r="H214" s="15" t="s">
        <v>233</v>
      </c>
      <c r="I214" s="15" t="s">
        <v>1766</v>
      </c>
      <c r="J214" s="16" t="s">
        <v>1767</v>
      </c>
      <c r="K214" s="15" t="s">
        <v>1553</v>
      </c>
      <c r="L214" s="15" t="s">
        <v>1552</v>
      </c>
      <c r="M214" s="15" t="s">
        <v>312</v>
      </c>
      <c r="N214" s="15" t="s">
        <v>1766</v>
      </c>
      <c r="O214" s="16" t="s">
        <v>1767</v>
      </c>
      <c r="P214" s="15" t="s">
        <v>1553</v>
      </c>
      <c r="Q214" s="15" t="s">
        <v>1552</v>
      </c>
      <c r="R214" s="15" t="s">
        <v>383</v>
      </c>
      <c r="S214" s="15" t="s">
        <v>312</v>
      </c>
      <c r="T214" s="15" t="s">
        <v>1766</v>
      </c>
      <c r="U214" s="15"/>
      <c r="V214" s="15"/>
      <c r="W214" s="15"/>
      <c r="X214" s="15"/>
    </row>
    <row r="215" spans="1:24" x14ac:dyDescent="0.35">
      <c r="A215" s="15" t="s">
        <v>1620</v>
      </c>
      <c r="B215" s="15"/>
      <c r="C215" s="15" t="s">
        <v>12</v>
      </c>
      <c r="D215" s="15" t="s">
        <v>1768</v>
      </c>
      <c r="E215" s="15" t="s">
        <v>1769</v>
      </c>
      <c r="F215" s="15" t="s">
        <v>1771</v>
      </c>
      <c r="G215" s="15">
        <v>35190</v>
      </c>
      <c r="H215" s="15" t="s">
        <v>1736</v>
      </c>
      <c r="I215" s="15" t="s">
        <v>1770</v>
      </c>
      <c r="J215" s="15"/>
      <c r="K215" s="15" t="s">
        <v>1772</v>
      </c>
      <c r="L215" s="15" t="s">
        <v>1771</v>
      </c>
      <c r="M215" s="15" t="s">
        <v>409</v>
      </c>
      <c r="N215" s="15" t="s">
        <v>1770</v>
      </c>
      <c r="O215" s="15"/>
      <c r="P215" s="15" t="s">
        <v>1772</v>
      </c>
      <c r="Q215" s="15" t="s">
        <v>1771</v>
      </c>
      <c r="R215" s="15" t="s">
        <v>383</v>
      </c>
      <c r="S215" s="15" t="s">
        <v>409</v>
      </c>
      <c r="T215" s="15" t="s">
        <v>1770</v>
      </c>
      <c r="U215" s="15"/>
      <c r="V215" s="15"/>
      <c r="W215" s="15"/>
      <c r="X215" s="15"/>
    </row>
    <row r="216" spans="1:24" x14ac:dyDescent="0.35">
      <c r="A216" s="15" t="s">
        <v>1621</v>
      </c>
      <c r="B216" s="15"/>
      <c r="C216" s="15" t="s">
        <v>478</v>
      </c>
      <c r="D216" s="15"/>
      <c r="E216" s="15" t="s">
        <v>1773</v>
      </c>
      <c r="F216" s="15" t="s">
        <v>1774</v>
      </c>
      <c r="G216" s="15">
        <v>35740</v>
      </c>
      <c r="H216" s="15" t="s">
        <v>1123</v>
      </c>
      <c r="I216" s="15" t="s">
        <v>1775</v>
      </c>
      <c r="J216" s="16" t="s">
        <v>1776</v>
      </c>
      <c r="K216" s="15" t="s">
        <v>1777</v>
      </c>
      <c r="L216" s="15" t="s">
        <v>1774</v>
      </c>
      <c r="M216" s="15" t="s">
        <v>1128</v>
      </c>
      <c r="N216" s="15" t="s">
        <v>1775</v>
      </c>
      <c r="O216" s="16" t="s">
        <v>1776</v>
      </c>
      <c r="P216" s="15" t="s">
        <v>1042</v>
      </c>
      <c r="Q216" s="15" t="s">
        <v>1778</v>
      </c>
      <c r="R216" s="15" t="s">
        <v>1726</v>
      </c>
      <c r="S216" s="15" t="s">
        <v>273</v>
      </c>
      <c r="T216" s="15" t="s">
        <v>1775</v>
      </c>
      <c r="U216" s="15"/>
      <c r="V216" s="15"/>
      <c r="W216" s="15"/>
      <c r="X216" s="15"/>
    </row>
    <row r="217" spans="1:24" x14ac:dyDescent="0.35">
      <c r="A217" s="15" t="s">
        <v>1622</v>
      </c>
      <c r="B217" s="15" t="s">
        <v>511</v>
      </c>
      <c r="C217" s="15" t="s">
        <v>11</v>
      </c>
      <c r="D217" s="15" t="s">
        <v>548</v>
      </c>
      <c r="E217" s="15" t="s">
        <v>411</v>
      </c>
      <c r="F217" s="15" t="s">
        <v>512</v>
      </c>
      <c r="G217" s="15">
        <v>35190</v>
      </c>
      <c r="H217" s="15" t="s">
        <v>233</v>
      </c>
      <c r="I217" s="15" t="s">
        <v>568</v>
      </c>
      <c r="J217" s="16" t="s">
        <v>567</v>
      </c>
      <c r="K217" s="15" t="s">
        <v>511</v>
      </c>
      <c r="L217" s="15" t="s">
        <v>512</v>
      </c>
      <c r="M217" s="15" t="s">
        <v>312</v>
      </c>
      <c r="N217" s="15"/>
      <c r="O217" s="15"/>
      <c r="P217" s="15" t="s">
        <v>1779</v>
      </c>
      <c r="Q217" s="15"/>
      <c r="R217" s="15"/>
      <c r="S217" s="15" t="s">
        <v>312</v>
      </c>
      <c r="T217" s="15"/>
      <c r="U217" s="15"/>
      <c r="V217" s="15"/>
      <c r="W217" s="15"/>
      <c r="X217" s="15"/>
    </row>
    <row r="218" spans="1:24" x14ac:dyDescent="0.35">
      <c r="A218" s="15" t="s">
        <v>1623</v>
      </c>
      <c r="B218" s="15" t="s">
        <v>1780</v>
      </c>
      <c r="C218" s="15" t="s">
        <v>12</v>
      </c>
      <c r="D218" s="15" t="s">
        <v>1781</v>
      </c>
      <c r="E218" s="15" t="s">
        <v>1782</v>
      </c>
      <c r="F218" s="15" t="s">
        <v>1783</v>
      </c>
      <c r="G218" s="15">
        <v>35000</v>
      </c>
      <c r="H218" s="15" t="s">
        <v>211</v>
      </c>
      <c r="I218" s="15" t="s">
        <v>1784</v>
      </c>
      <c r="J218" s="16" t="s">
        <v>1785</v>
      </c>
      <c r="K218" s="15" t="s">
        <v>1786</v>
      </c>
      <c r="L218" s="15" t="s">
        <v>1783</v>
      </c>
      <c r="M218" s="15" t="s">
        <v>273</v>
      </c>
      <c r="N218" s="15" t="s">
        <v>1784</v>
      </c>
      <c r="O218" s="16" t="s">
        <v>1785</v>
      </c>
      <c r="P218" s="15" t="s">
        <v>1787</v>
      </c>
      <c r="Q218" s="15" t="s">
        <v>1788</v>
      </c>
      <c r="R218" s="15" t="s">
        <v>1789</v>
      </c>
      <c r="S218" s="15" t="s">
        <v>273</v>
      </c>
      <c r="T218" s="15" t="s">
        <v>1784</v>
      </c>
      <c r="U218" s="15"/>
      <c r="V218" s="15"/>
      <c r="W218" s="15"/>
      <c r="X218" s="15"/>
    </row>
    <row r="219" spans="1:24" x14ac:dyDescent="0.35">
      <c r="A219" s="15" t="s">
        <v>1624</v>
      </c>
      <c r="B219" s="15"/>
      <c r="C219" s="15" t="s">
        <v>478</v>
      </c>
      <c r="D219" s="15"/>
      <c r="E219" s="15" t="s">
        <v>1790</v>
      </c>
      <c r="F219" s="15" t="s">
        <v>1791</v>
      </c>
      <c r="G219" s="15">
        <v>35190</v>
      </c>
      <c r="H219" s="15" t="s">
        <v>1736</v>
      </c>
      <c r="I219" s="15" t="s">
        <v>1792</v>
      </c>
      <c r="J219" s="16" t="s">
        <v>1793</v>
      </c>
      <c r="K219" s="15" t="s">
        <v>1794</v>
      </c>
      <c r="L219" s="15" t="s">
        <v>1791</v>
      </c>
      <c r="M219" s="15" t="s">
        <v>409</v>
      </c>
      <c r="N219" s="15" t="s">
        <v>1792</v>
      </c>
      <c r="O219" s="16" t="s">
        <v>1793</v>
      </c>
      <c r="P219" s="15" t="s">
        <v>1794</v>
      </c>
      <c r="Q219" s="15" t="s">
        <v>1791</v>
      </c>
      <c r="R219" s="15" t="s">
        <v>383</v>
      </c>
      <c r="S219" s="15" t="s">
        <v>409</v>
      </c>
      <c r="T219" s="15" t="s">
        <v>1792</v>
      </c>
      <c r="U219" s="15"/>
      <c r="V219" s="15"/>
      <c r="W219" s="15"/>
      <c r="X219" s="15"/>
    </row>
    <row r="220" spans="1:24" x14ac:dyDescent="0.35">
      <c r="A220" s="15" t="s">
        <v>1625</v>
      </c>
      <c r="B220" s="15"/>
      <c r="C220" s="15" t="s">
        <v>11</v>
      </c>
      <c r="D220" s="15" t="s">
        <v>1796</v>
      </c>
      <c r="E220" s="15" t="s">
        <v>1795</v>
      </c>
      <c r="F220" s="15" t="s">
        <v>1797</v>
      </c>
      <c r="G220" s="15">
        <v>35230</v>
      </c>
      <c r="H220" s="15" t="s">
        <v>1798</v>
      </c>
      <c r="I220" s="15" t="s">
        <v>1799</v>
      </c>
      <c r="J220" s="16" t="s">
        <v>1800</v>
      </c>
      <c r="K220" s="15" t="s">
        <v>1801</v>
      </c>
      <c r="L220" s="15" t="s">
        <v>1797</v>
      </c>
      <c r="M220" s="15" t="s">
        <v>1802</v>
      </c>
      <c r="N220" s="15" t="s">
        <v>1799</v>
      </c>
      <c r="O220" s="16" t="s">
        <v>1800</v>
      </c>
      <c r="P220" s="15" t="s">
        <v>1801</v>
      </c>
      <c r="Q220" s="15" t="s">
        <v>1797</v>
      </c>
      <c r="R220" s="15" t="s">
        <v>383</v>
      </c>
      <c r="S220" s="15" t="s">
        <v>1802</v>
      </c>
      <c r="T220" s="15" t="s">
        <v>1799</v>
      </c>
      <c r="U220" s="15"/>
      <c r="V220" s="15"/>
      <c r="W220" s="15"/>
      <c r="X220" s="15"/>
    </row>
    <row r="221" spans="1:24" x14ac:dyDescent="0.35">
      <c r="A221" s="15" t="s">
        <v>1626</v>
      </c>
      <c r="B221" s="15"/>
      <c r="C221" s="15" t="s">
        <v>478</v>
      </c>
      <c r="D221" s="15"/>
      <c r="E221" s="15" t="s">
        <v>1805</v>
      </c>
      <c r="F221" s="15" t="s">
        <v>1803</v>
      </c>
      <c r="G221" s="15">
        <v>35000</v>
      </c>
      <c r="H221" s="15" t="s">
        <v>211</v>
      </c>
      <c r="I221" s="15" t="s">
        <v>1804</v>
      </c>
      <c r="J221" s="16" t="s">
        <v>1806</v>
      </c>
      <c r="K221" s="15" t="s">
        <v>1807</v>
      </c>
      <c r="L221" s="15" t="s">
        <v>1803</v>
      </c>
      <c r="M221" s="15" t="s">
        <v>273</v>
      </c>
      <c r="N221" s="15" t="s">
        <v>1804</v>
      </c>
      <c r="O221" s="16" t="s">
        <v>1806</v>
      </c>
      <c r="P221" s="15" t="s">
        <v>1807</v>
      </c>
      <c r="Q221" s="15" t="s">
        <v>1803</v>
      </c>
      <c r="R221" s="15" t="s">
        <v>1808</v>
      </c>
      <c r="S221" s="15" t="s">
        <v>273</v>
      </c>
      <c r="T221" s="15" t="s">
        <v>1804</v>
      </c>
      <c r="U221" s="15"/>
      <c r="V221" s="15"/>
      <c r="W221" s="15"/>
      <c r="X221" s="15"/>
    </row>
    <row r="222" spans="1:24" x14ac:dyDescent="0.35">
      <c r="A222" s="15" t="s">
        <v>1627</v>
      </c>
      <c r="B222" s="15"/>
      <c r="C222" s="15" t="s">
        <v>12</v>
      </c>
      <c r="D222" s="15"/>
      <c r="E222" s="15" t="s">
        <v>1809</v>
      </c>
      <c r="F222" s="15" t="s">
        <v>1810</v>
      </c>
      <c r="G222" s="15">
        <v>35440</v>
      </c>
      <c r="H222" s="15" t="s">
        <v>1811</v>
      </c>
      <c r="I222" s="15" t="s">
        <v>1812</v>
      </c>
      <c r="J222" s="15"/>
      <c r="K222" s="15" t="s">
        <v>1813</v>
      </c>
      <c r="L222" s="15" t="s">
        <v>1810</v>
      </c>
      <c r="M222" s="15" t="s">
        <v>1814</v>
      </c>
      <c r="N222" s="15" t="s">
        <v>1812</v>
      </c>
      <c r="O222" s="15"/>
      <c r="P222" s="15" t="s">
        <v>1813</v>
      </c>
      <c r="Q222" s="15" t="s">
        <v>1810</v>
      </c>
      <c r="R222" s="15" t="s">
        <v>383</v>
      </c>
      <c r="S222" s="15" t="s">
        <v>1814</v>
      </c>
      <c r="T222" s="15" t="s">
        <v>1812</v>
      </c>
      <c r="U222" s="15"/>
      <c r="V222" s="15"/>
      <c r="W222" s="15"/>
      <c r="X222" s="15"/>
    </row>
    <row r="223" spans="1:24" x14ac:dyDescent="0.35">
      <c r="A223" s="15" t="s">
        <v>1628</v>
      </c>
      <c r="B223" s="15" t="s">
        <v>1658</v>
      </c>
      <c r="C223" s="15" t="s">
        <v>12</v>
      </c>
      <c r="D223" s="15" t="s">
        <v>1671</v>
      </c>
      <c r="E223" s="15" t="s">
        <v>1672</v>
      </c>
      <c r="F223" s="15" t="s">
        <v>360</v>
      </c>
      <c r="G223" s="15">
        <v>35000</v>
      </c>
      <c r="H223" s="15" t="s">
        <v>211</v>
      </c>
      <c r="I223" s="15" t="s">
        <v>1357</v>
      </c>
      <c r="J223" s="16" t="s">
        <v>1673</v>
      </c>
      <c r="K223" s="15" t="s">
        <v>1815</v>
      </c>
      <c r="L223" s="15"/>
      <c r="M223" s="15"/>
      <c r="N223" s="15"/>
      <c r="O223" s="15"/>
      <c r="P223" s="15" t="s">
        <v>1816</v>
      </c>
      <c r="Q223" s="15" t="s">
        <v>1535</v>
      </c>
      <c r="R223" s="15" t="s">
        <v>1808</v>
      </c>
      <c r="S223" s="15" t="s">
        <v>273</v>
      </c>
      <c r="T223" s="15" t="s">
        <v>1817</v>
      </c>
      <c r="U223" s="15"/>
      <c r="V223" s="15"/>
      <c r="W223" s="15"/>
      <c r="X223" s="15"/>
    </row>
    <row r="224" spans="1:24" x14ac:dyDescent="0.35">
      <c r="A224" s="15" t="s">
        <v>1629</v>
      </c>
      <c r="B224" s="15"/>
      <c r="C224" s="15" t="s">
        <v>281</v>
      </c>
      <c r="D224" s="15"/>
      <c r="E224" s="15" t="s">
        <v>2387</v>
      </c>
      <c r="F224" s="15" t="s">
        <v>2388</v>
      </c>
      <c r="G224" s="15">
        <v>56000</v>
      </c>
      <c r="H224" s="15" t="s">
        <v>870</v>
      </c>
      <c r="I224" s="15" t="s">
        <v>2389</v>
      </c>
      <c r="J224" s="16" t="s">
        <v>2390</v>
      </c>
      <c r="K224" s="15" t="s">
        <v>2391</v>
      </c>
      <c r="L224" s="15" t="s">
        <v>2388</v>
      </c>
      <c r="M224" s="15" t="s">
        <v>874</v>
      </c>
      <c r="N224" s="15" t="s">
        <v>2389</v>
      </c>
      <c r="O224" s="16" t="s">
        <v>2390</v>
      </c>
      <c r="P224" s="15" t="s">
        <v>544</v>
      </c>
      <c r="Q224" s="15" t="s">
        <v>1820</v>
      </c>
      <c r="R224" s="15" t="s">
        <v>1821</v>
      </c>
      <c r="S224" s="15" t="s">
        <v>273</v>
      </c>
      <c r="T224" s="15"/>
      <c r="U224" s="15"/>
      <c r="V224" s="15"/>
      <c r="W224" s="15"/>
      <c r="X224" s="15"/>
    </row>
    <row r="225" spans="1:24" x14ac:dyDescent="0.35">
      <c r="A225" s="15" t="s">
        <v>1630</v>
      </c>
      <c r="B225" s="15"/>
      <c r="C225" s="15" t="s">
        <v>12</v>
      </c>
      <c r="D225" s="15"/>
      <c r="E225" s="15" t="s">
        <v>1824</v>
      </c>
      <c r="F225" s="15" t="s">
        <v>1822</v>
      </c>
      <c r="G225" s="15">
        <v>35190</v>
      </c>
      <c r="H225" s="15" t="s">
        <v>233</v>
      </c>
      <c r="I225" s="15" t="s">
        <v>1823</v>
      </c>
      <c r="J225" s="16" t="s">
        <v>1825</v>
      </c>
      <c r="K225" s="15" t="s">
        <v>1826</v>
      </c>
      <c r="L225" s="15" t="s">
        <v>1822</v>
      </c>
      <c r="M225" s="15" t="s">
        <v>312</v>
      </c>
      <c r="N225" s="15" t="s">
        <v>1823</v>
      </c>
      <c r="O225" s="16" t="s">
        <v>1825</v>
      </c>
      <c r="P225" s="15" t="s">
        <v>1826</v>
      </c>
      <c r="Q225" s="15" t="s">
        <v>1822</v>
      </c>
      <c r="R225" s="15" t="s">
        <v>383</v>
      </c>
      <c r="S225" s="15" t="s">
        <v>312</v>
      </c>
      <c r="T225" s="15" t="s">
        <v>1823</v>
      </c>
      <c r="U225" s="15"/>
      <c r="V225" s="15"/>
      <c r="W225" s="15"/>
      <c r="X225" s="15"/>
    </row>
    <row r="226" spans="1:24" x14ac:dyDescent="0.35">
      <c r="A226" s="15" t="s">
        <v>1631</v>
      </c>
      <c r="B226" s="15"/>
      <c r="C226" s="15" t="s">
        <v>478</v>
      </c>
      <c r="D226" s="15"/>
      <c r="E226" s="15" t="s">
        <v>1827</v>
      </c>
      <c r="F226" s="15" t="s">
        <v>1828</v>
      </c>
      <c r="G226" s="15">
        <v>35190</v>
      </c>
      <c r="H226" s="15" t="s">
        <v>233</v>
      </c>
      <c r="I226" s="15" t="s">
        <v>1829</v>
      </c>
      <c r="J226" s="16" t="s">
        <v>1830</v>
      </c>
      <c r="K226" s="15" t="s">
        <v>1831</v>
      </c>
      <c r="L226" s="15" t="s">
        <v>1828</v>
      </c>
      <c r="M226" s="15" t="s">
        <v>312</v>
      </c>
      <c r="N226" s="15" t="s">
        <v>1829</v>
      </c>
      <c r="O226" s="16" t="s">
        <v>1830</v>
      </c>
      <c r="P226" s="15" t="s">
        <v>1831</v>
      </c>
      <c r="Q226" s="15" t="s">
        <v>1828</v>
      </c>
      <c r="R226" s="15" t="s">
        <v>383</v>
      </c>
      <c r="S226" s="15" t="s">
        <v>1829</v>
      </c>
      <c r="T226" s="15"/>
      <c r="U226" s="15"/>
      <c r="V226" s="15"/>
      <c r="W226" s="15"/>
      <c r="X226" s="15"/>
    </row>
    <row r="227" spans="1:24" x14ac:dyDescent="0.35">
      <c r="A227" s="15" t="s">
        <v>1632</v>
      </c>
      <c r="B227" s="15"/>
      <c r="C227" s="15" t="s">
        <v>12</v>
      </c>
      <c r="D227" s="15" t="s">
        <v>1833</v>
      </c>
      <c r="E227" s="15" t="s">
        <v>1832</v>
      </c>
      <c r="F227" s="15" t="s">
        <v>1834</v>
      </c>
      <c r="G227" s="15">
        <v>35135</v>
      </c>
      <c r="H227" s="15" t="s">
        <v>239</v>
      </c>
      <c r="I227" s="15" t="s">
        <v>1835</v>
      </c>
      <c r="J227" s="16" t="s">
        <v>1836</v>
      </c>
      <c r="K227" s="15" t="s">
        <v>1837</v>
      </c>
      <c r="L227" s="15" t="s">
        <v>1834</v>
      </c>
      <c r="M227" s="15" t="s">
        <v>546</v>
      </c>
      <c r="N227" s="15" t="s">
        <v>1835</v>
      </c>
      <c r="O227" s="16" t="s">
        <v>1836</v>
      </c>
      <c r="P227" s="15" t="s">
        <v>1837</v>
      </c>
      <c r="Q227" s="15" t="s">
        <v>1834</v>
      </c>
      <c r="R227" s="15" t="s">
        <v>383</v>
      </c>
      <c r="S227" s="15" t="s">
        <v>546</v>
      </c>
      <c r="T227" s="15" t="s">
        <v>1835</v>
      </c>
      <c r="U227" s="15"/>
      <c r="V227" s="15"/>
      <c r="W227" s="15"/>
      <c r="X227" s="15"/>
    </row>
    <row r="228" spans="1:24" x14ac:dyDescent="0.35">
      <c r="A228" s="15" t="s">
        <v>1633</v>
      </c>
      <c r="B228" s="15"/>
      <c r="C228" s="15" t="s">
        <v>478</v>
      </c>
      <c r="D228" s="15" t="s">
        <v>1841</v>
      </c>
      <c r="E228" s="15" t="s">
        <v>1838</v>
      </c>
      <c r="F228" s="15" t="s">
        <v>1839</v>
      </c>
      <c r="G228" s="15">
        <v>35520</v>
      </c>
      <c r="H228" s="15" t="s">
        <v>1440</v>
      </c>
      <c r="I228" s="15" t="s">
        <v>1840</v>
      </c>
      <c r="J228" s="16" t="s">
        <v>1842</v>
      </c>
      <c r="K228" s="15" t="s">
        <v>1843</v>
      </c>
      <c r="L228" s="15" t="s">
        <v>1839</v>
      </c>
      <c r="M228" s="15" t="s">
        <v>582</v>
      </c>
      <c r="N228" s="15" t="s">
        <v>1840</v>
      </c>
      <c r="O228" s="16" t="s">
        <v>1842</v>
      </c>
      <c r="P228" s="15" t="s">
        <v>1843</v>
      </c>
      <c r="Q228" s="15" t="s">
        <v>1839</v>
      </c>
      <c r="R228" s="15" t="s">
        <v>383</v>
      </c>
      <c r="S228" s="15" t="s">
        <v>582</v>
      </c>
      <c r="T228" s="15" t="s">
        <v>1840</v>
      </c>
      <c r="U228" s="15"/>
      <c r="V228" s="15"/>
      <c r="W228" s="15"/>
      <c r="X228" s="15"/>
    </row>
    <row r="229" spans="1:24" x14ac:dyDescent="0.35">
      <c r="A229" s="15" t="s">
        <v>1634</v>
      </c>
      <c r="B229" s="15"/>
      <c r="C229" s="15" t="s">
        <v>12</v>
      </c>
      <c r="D229" s="15" t="s">
        <v>1915</v>
      </c>
      <c r="E229" s="15" t="s">
        <v>1916</v>
      </c>
      <c r="F229" s="15" t="s">
        <v>1911</v>
      </c>
      <c r="G229" s="15">
        <v>35000</v>
      </c>
      <c r="H229" s="15" t="s">
        <v>211</v>
      </c>
      <c r="I229" s="15" t="s">
        <v>1912</v>
      </c>
      <c r="J229" s="16" t="s">
        <v>1913</v>
      </c>
      <c r="K229" s="15" t="s">
        <v>1910</v>
      </c>
      <c r="L229" s="15" t="s">
        <v>1911</v>
      </c>
      <c r="M229" s="15" t="s">
        <v>273</v>
      </c>
      <c r="N229" s="15" t="s">
        <v>1912</v>
      </c>
      <c r="O229" s="16" t="s">
        <v>1913</v>
      </c>
      <c r="P229" s="15" t="s">
        <v>544</v>
      </c>
      <c r="Q229" s="15" t="s">
        <v>1914</v>
      </c>
      <c r="R229" s="15" t="s">
        <v>1719</v>
      </c>
      <c r="S229" s="15" t="s">
        <v>273</v>
      </c>
      <c r="T229" s="15" t="s">
        <v>1912</v>
      </c>
      <c r="U229" s="142">
        <v>43067</v>
      </c>
      <c r="V229" s="15"/>
      <c r="W229" s="15"/>
      <c r="X229" s="15"/>
    </row>
    <row r="230" spans="1:24" x14ac:dyDescent="0.35">
      <c r="A230" s="15" t="s">
        <v>1635</v>
      </c>
      <c r="B230" s="15" t="s">
        <v>209</v>
      </c>
      <c r="C230" s="15" t="s">
        <v>11</v>
      </c>
      <c r="D230" s="15" t="s">
        <v>447</v>
      </c>
      <c r="E230" s="15" t="s">
        <v>446</v>
      </c>
      <c r="F230" s="15" t="s">
        <v>210</v>
      </c>
      <c r="G230" s="15">
        <v>35000</v>
      </c>
      <c r="H230" s="15" t="s">
        <v>211</v>
      </c>
      <c r="I230" s="15" t="s">
        <v>448</v>
      </c>
      <c r="J230" s="16" t="s">
        <v>449</v>
      </c>
      <c r="K230" s="15" t="s">
        <v>1917</v>
      </c>
      <c r="L230" s="15" t="s">
        <v>1918</v>
      </c>
      <c r="M230" s="15" t="s">
        <v>1919</v>
      </c>
      <c r="N230" s="15"/>
      <c r="O230" s="15"/>
      <c r="P230" s="15" t="s">
        <v>1920</v>
      </c>
      <c r="Q230" s="15" t="s">
        <v>1921</v>
      </c>
      <c r="R230" s="15" t="s">
        <v>1117</v>
      </c>
      <c r="S230" s="15" t="s">
        <v>273</v>
      </c>
      <c r="T230" s="15" t="s">
        <v>1922</v>
      </c>
      <c r="U230" s="142">
        <v>43067</v>
      </c>
      <c r="V230" s="15"/>
      <c r="W230" s="15"/>
      <c r="X230" s="15"/>
    </row>
    <row r="231" spans="1:24" x14ac:dyDescent="0.35">
      <c r="A231" s="15" t="s">
        <v>1636</v>
      </c>
      <c r="B231" s="15" t="s">
        <v>296</v>
      </c>
      <c r="C231" s="15" t="s">
        <v>649</v>
      </c>
      <c r="D231" s="15" t="s">
        <v>553</v>
      </c>
      <c r="E231" s="15" t="s">
        <v>554</v>
      </c>
      <c r="F231" s="15" t="s">
        <v>299</v>
      </c>
      <c r="G231" s="15">
        <v>35000</v>
      </c>
      <c r="H231" s="15" t="s">
        <v>211</v>
      </c>
      <c r="I231" s="15" t="s">
        <v>300</v>
      </c>
      <c r="J231" s="16" t="s">
        <v>301</v>
      </c>
      <c r="K231" s="15" t="s">
        <v>1923</v>
      </c>
      <c r="L231" s="15" t="s">
        <v>1924</v>
      </c>
      <c r="M231" s="15" t="s">
        <v>1925</v>
      </c>
      <c r="N231" s="15" t="s">
        <v>1926</v>
      </c>
      <c r="O231" s="15"/>
      <c r="P231" s="15" t="s">
        <v>1042</v>
      </c>
      <c r="Q231" s="15" t="s">
        <v>1927</v>
      </c>
      <c r="R231" s="15" t="s">
        <v>1928</v>
      </c>
      <c r="S231" s="15" t="s">
        <v>273</v>
      </c>
      <c r="T231" s="15"/>
      <c r="U231" s="142">
        <v>43067</v>
      </c>
      <c r="V231" s="15"/>
      <c r="W231" s="15"/>
      <c r="X231" s="15"/>
    </row>
    <row r="232" spans="1:24" x14ac:dyDescent="0.35">
      <c r="A232" s="15" t="s">
        <v>1637</v>
      </c>
      <c r="B232" s="15"/>
      <c r="C232" s="15" t="s">
        <v>12</v>
      </c>
      <c r="D232" s="15"/>
      <c r="E232" s="15" t="s">
        <v>1929</v>
      </c>
      <c r="F232" s="15"/>
      <c r="G232" s="15">
        <v>35137</v>
      </c>
      <c r="H232" s="15" t="s">
        <v>1930</v>
      </c>
      <c r="I232" s="15" t="s">
        <v>1931</v>
      </c>
      <c r="J232" s="16" t="s">
        <v>1932</v>
      </c>
      <c r="K232" s="15" t="s">
        <v>1933</v>
      </c>
      <c r="L232" s="15"/>
      <c r="M232" s="15" t="s">
        <v>1934</v>
      </c>
      <c r="N232" s="15" t="s">
        <v>1931</v>
      </c>
      <c r="O232" s="16" t="s">
        <v>1932</v>
      </c>
      <c r="P232" s="15" t="s">
        <v>1933</v>
      </c>
      <c r="Q232" s="15"/>
      <c r="R232" s="15" t="s">
        <v>1414</v>
      </c>
      <c r="S232" s="15" t="s">
        <v>1934</v>
      </c>
      <c r="T232" s="15" t="s">
        <v>1931</v>
      </c>
      <c r="U232" s="15"/>
      <c r="V232" s="15"/>
      <c r="W232" s="15"/>
      <c r="X232" s="15"/>
    </row>
    <row r="233" spans="1:24" x14ac:dyDescent="0.35">
      <c r="A233" s="15" t="s">
        <v>1638</v>
      </c>
      <c r="B233" s="15"/>
      <c r="C233" s="15" t="s">
        <v>281</v>
      </c>
      <c r="D233" s="15" t="s">
        <v>1940</v>
      </c>
      <c r="E233" s="15" t="s">
        <v>1936</v>
      </c>
      <c r="F233" s="15" t="s">
        <v>1937</v>
      </c>
      <c r="G233" s="15">
        <v>35137</v>
      </c>
      <c r="H233" s="15" t="s">
        <v>1938</v>
      </c>
      <c r="I233" s="15" t="s">
        <v>1939</v>
      </c>
      <c r="J233" s="16" t="s">
        <v>1941</v>
      </c>
      <c r="K233" s="15" t="s">
        <v>1942</v>
      </c>
      <c r="L233" s="15" t="s">
        <v>1937</v>
      </c>
      <c r="M233" s="15" t="s">
        <v>1943</v>
      </c>
      <c r="N233" s="15" t="s">
        <v>1939</v>
      </c>
      <c r="O233" s="16" t="s">
        <v>1941</v>
      </c>
      <c r="P233" s="15" t="s">
        <v>1942</v>
      </c>
      <c r="Q233" s="15" t="s">
        <v>1937</v>
      </c>
      <c r="R233" s="15" t="s">
        <v>1414</v>
      </c>
      <c r="S233" s="15" t="s">
        <v>1943</v>
      </c>
      <c r="T233" s="15" t="s">
        <v>1939</v>
      </c>
      <c r="U233" s="15"/>
      <c r="V233" s="15"/>
      <c r="W233" s="15"/>
      <c r="X233" s="15"/>
    </row>
    <row r="234" spans="1:24" x14ac:dyDescent="0.35">
      <c r="A234" s="15" t="s">
        <v>1639</v>
      </c>
      <c r="B234" s="15"/>
      <c r="C234" s="15" t="s">
        <v>478</v>
      </c>
      <c r="D234" s="15"/>
      <c r="E234" s="15" t="s">
        <v>1945</v>
      </c>
      <c r="F234" s="15" t="s">
        <v>1944</v>
      </c>
      <c r="G234" s="15">
        <v>35000</v>
      </c>
      <c r="H234" s="15" t="s">
        <v>211</v>
      </c>
      <c r="I234" s="15" t="s">
        <v>2506</v>
      </c>
      <c r="J234" s="16" t="s">
        <v>2507</v>
      </c>
      <c r="K234" s="15" t="s">
        <v>2508</v>
      </c>
      <c r="L234" s="15" t="s">
        <v>1944</v>
      </c>
      <c r="M234" s="15" t="s">
        <v>273</v>
      </c>
      <c r="N234" s="15" t="s">
        <v>2506</v>
      </c>
      <c r="O234" s="16" t="s">
        <v>2507</v>
      </c>
      <c r="P234" s="15" t="s">
        <v>1946</v>
      </c>
      <c r="Q234" s="15" t="s">
        <v>1944</v>
      </c>
      <c r="R234" s="15" t="s">
        <v>1947</v>
      </c>
      <c r="S234" s="15" t="s">
        <v>273</v>
      </c>
      <c r="T234" s="15" t="s">
        <v>2506</v>
      </c>
      <c r="U234" s="15"/>
      <c r="V234" s="15"/>
      <c r="W234" s="15"/>
      <c r="X234" s="15"/>
    </row>
    <row r="235" spans="1:24" x14ac:dyDescent="0.35">
      <c r="A235" s="15" t="s">
        <v>1844</v>
      </c>
      <c r="B235" s="15"/>
      <c r="C235" s="15" t="s">
        <v>478</v>
      </c>
      <c r="D235" s="15" t="s">
        <v>1948</v>
      </c>
      <c r="E235" s="15" t="s">
        <v>598</v>
      </c>
      <c r="F235" s="15" t="s">
        <v>1949</v>
      </c>
      <c r="G235" s="15">
        <v>35400</v>
      </c>
      <c r="H235" s="15" t="s">
        <v>202</v>
      </c>
      <c r="I235" s="15" t="s">
        <v>1950</v>
      </c>
      <c r="J235" s="16" t="s">
        <v>1951</v>
      </c>
      <c r="K235" s="15" t="s">
        <v>1952</v>
      </c>
      <c r="L235" s="15" t="s">
        <v>1949</v>
      </c>
      <c r="M235" s="15" t="s">
        <v>1081</v>
      </c>
      <c r="N235" s="15" t="s">
        <v>1950</v>
      </c>
      <c r="O235" s="16" t="s">
        <v>1951</v>
      </c>
      <c r="P235" s="15" t="s">
        <v>1042</v>
      </c>
      <c r="Q235" s="15"/>
      <c r="R235" s="15" t="s">
        <v>383</v>
      </c>
      <c r="S235" s="15" t="s">
        <v>312</v>
      </c>
      <c r="T235" s="15" t="s">
        <v>1950</v>
      </c>
      <c r="U235" s="15"/>
      <c r="V235" s="15"/>
      <c r="W235" s="15"/>
      <c r="X235" s="15"/>
    </row>
    <row r="236" spans="1:24" x14ac:dyDescent="0.35">
      <c r="A236" s="15" t="s">
        <v>1845</v>
      </c>
      <c r="B236" s="15"/>
      <c r="C236" s="15" t="s">
        <v>478</v>
      </c>
      <c r="D236" s="15"/>
      <c r="E236" s="15" t="s">
        <v>1954</v>
      </c>
      <c r="F236" s="15" t="s">
        <v>1955</v>
      </c>
      <c r="G236" s="15">
        <v>35630</v>
      </c>
      <c r="H236" s="15" t="s">
        <v>936</v>
      </c>
      <c r="I236" s="15" t="s">
        <v>1956</v>
      </c>
      <c r="J236" s="16" t="s">
        <v>1957</v>
      </c>
      <c r="K236" s="15" t="s">
        <v>1958</v>
      </c>
      <c r="L236" s="15" t="s">
        <v>1955</v>
      </c>
      <c r="M236" s="15" t="s">
        <v>1959</v>
      </c>
      <c r="N236" s="15" t="s">
        <v>1956</v>
      </c>
      <c r="O236" s="16" t="s">
        <v>1957</v>
      </c>
      <c r="P236" s="15" t="s">
        <v>1958</v>
      </c>
      <c r="Q236" s="15" t="s">
        <v>1955</v>
      </c>
      <c r="R236" s="15" t="s">
        <v>383</v>
      </c>
      <c r="S236" s="15" t="s">
        <v>1959</v>
      </c>
      <c r="T236" s="15" t="s">
        <v>1956</v>
      </c>
      <c r="U236" s="15"/>
      <c r="V236" s="15"/>
      <c r="W236" s="15"/>
      <c r="X236" s="15"/>
    </row>
    <row r="237" spans="1:24" x14ac:dyDescent="0.35">
      <c r="A237" s="15" t="s">
        <v>1846</v>
      </c>
      <c r="B237" s="15"/>
      <c r="C237" s="15" t="s">
        <v>12</v>
      </c>
      <c r="D237" s="15" t="s">
        <v>1960</v>
      </c>
      <c r="E237" s="15" t="s">
        <v>1961</v>
      </c>
      <c r="F237" s="15" t="s">
        <v>1962</v>
      </c>
      <c r="G237" s="15">
        <v>35000</v>
      </c>
      <c r="H237" s="15" t="s">
        <v>211</v>
      </c>
      <c r="I237" s="15" t="s">
        <v>1963</v>
      </c>
      <c r="J237" s="16" t="s">
        <v>1964</v>
      </c>
      <c r="K237" s="15" t="s">
        <v>1965</v>
      </c>
      <c r="L237" s="15" t="s">
        <v>1962</v>
      </c>
      <c r="M237" s="15" t="s">
        <v>273</v>
      </c>
      <c r="N237" s="15" t="s">
        <v>1963</v>
      </c>
      <c r="O237" s="16" t="s">
        <v>1964</v>
      </c>
      <c r="P237" s="15" t="s">
        <v>544</v>
      </c>
      <c r="Q237" s="15" t="s">
        <v>1962</v>
      </c>
      <c r="R237" s="15" t="s">
        <v>1947</v>
      </c>
      <c r="S237" s="15" t="s">
        <v>273</v>
      </c>
      <c r="T237" s="15" t="s">
        <v>1963</v>
      </c>
      <c r="U237" s="15"/>
      <c r="V237" s="15"/>
      <c r="W237" s="15"/>
      <c r="X237" s="15"/>
    </row>
    <row r="238" spans="1:24" x14ac:dyDescent="0.35">
      <c r="A238" s="15" t="s">
        <v>1847</v>
      </c>
      <c r="B238" s="15" t="s">
        <v>1658</v>
      </c>
      <c r="C238" s="15" t="s">
        <v>649</v>
      </c>
      <c r="D238" s="15" t="s">
        <v>1966</v>
      </c>
      <c r="E238" s="15" t="s">
        <v>1967</v>
      </c>
      <c r="F238" s="15" t="s">
        <v>1968</v>
      </c>
      <c r="G238" s="15">
        <v>35000</v>
      </c>
      <c r="H238" s="15" t="s">
        <v>211</v>
      </c>
      <c r="I238" s="15" t="s">
        <v>1969</v>
      </c>
      <c r="J238" s="16" t="s">
        <v>1970</v>
      </c>
      <c r="K238" s="15"/>
      <c r="L238" s="15"/>
      <c r="M238" s="15"/>
      <c r="N238" s="15"/>
      <c r="O238" s="15"/>
      <c r="P238" s="15" t="s">
        <v>544</v>
      </c>
      <c r="Q238" s="15" t="s">
        <v>1978</v>
      </c>
      <c r="R238" s="15" t="s">
        <v>1947</v>
      </c>
      <c r="S238" s="15" t="s">
        <v>273</v>
      </c>
      <c r="T238" s="15"/>
      <c r="U238" s="15"/>
      <c r="V238" s="15"/>
      <c r="W238" s="15"/>
      <c r="X238" s="15"/>
    </row>
    <row r="239" spans="1:24" x14ac:dyDescent="0.35">
      <c r="A239" s="15" t="s">
        <v>1848</v>
      </c>
      <c r="B239" s="15" t="s">
        <v>1971</v>
      </c>
      <c r="C239" s="15"/>
      <c r="D239" s="15"/>
      <c r="E239" s="15"/>
      <c r="F239" s="15" t="s">
        <v>1972</v>
      </c>
      <c r="G239" s="15">
        <v>44083</v>
      </c>
      <c r="H239" s="15" t="s">
        <v>1973</v>
      </c>
      <c r="I239" s="15"/>
      <c r="J239" s="15"/>
      <c r="K239" s="15" t="s">
        <v>1971</v>
      </c>
      <c r="L239" s="15" t="s">
        <v>1972</v>
      </c>
      <c r="M239" s="15" t="s">
        <v>1974</v>
      </c>
      <c r="N239" s="15"/>
      <c r="O239" s="15"/>
      <c r="P239" s="15" t="s">
        <v>1975</v>
      </c>
      <c r="Q239" s="15" t="s">
        <v>1976</v>
      </c>
      <c r="R239" s="15" t="s">
        <v>383</v>
      </c>
      <c r="S239" s="15" t="s">
        <v>273</v>
      </c>
      <c r="T239" s="15" t="s">
        <v>1977</v>
      </c>
      <c r="U239" s="15"/>
      <c r="V239" s="15"/>
      <c r="W239" s="15"/>
      <c r="X239" s="15"/>
    </row>
    <row r="240" spans="1:24" x14ac:dyDescent="0.35">
      <c r="A240" s="15" t="s">
        <v>1849</v>
      </c>
      <c r="B240" s="15"/>
      <c r="C240" s="15" t="s">
        <v>924</v>
      </c>
      <c r="D240" s="15"/>
      <c r="E240" s="15" t="s">
        <v>1979</v>
      </c>
      <c r="F240" s="15" t="s">
        <v>1980</v>
      </c>
      <c r="G240" s="15">
        <v>35400</v>
      </c>
      <c r="H240" s="15" t="s">
        <v>202</v>
      </c>
      <c r="I240" s="15" t="s">
        <v>1981</v>
      </c>
      <c r="J240" s="16" t="s">
        <v>1982</v>
      </c>
      <c r="K240" s="15" t="s">
        <v>1983</v>
      </c>
      <c r="L240" s="15" t="s">
        <v>1980</v>
      </c>
      <c r="M240" s="15" t="s">
        <v>1081</v>
      </c>
      <c r="N240" s="15" t="s">
        <v>1981</v>
      </c>
      <c r="O240" s="16" t="s">
        <v>1982</v>
      </c>
      <c r="P240" s="15" t="s">
        <v>544</v>
      </c>
      <c r="Q240" s="15" t="s">
        <v>437</v>
      </c>
      <c r="R240" s="15" t="s">
        <v>1821</v>
      </c>
      <c r="S240" s="15" t="s">
        <v>1081</v>
      </c>
      <c r="T240" s="15" t="s">
        <v>1981</v>
      </c>
      <c r="U240" s="15"/>
      <c r="V240" s="15"/>
      <c r="W240" s="15"/>
      <c r="X240" s="15"/>
    </row>
    <row r="241" spans="1:24" x14ac:dyDescent="0.35">
      <c r="A241" s="15" t="s">
        <v>1850</v>
      </c>
      <c r="B241" s="15"/>
      <c r="C241" s="15" t="s">
        <v>924</v>
      </c>
      <c r="D241" s="15" t="s">
        <v>1989</v>
      </c>
      <c r="E241" s="15" t="s">
        <v>1984</v>
      </c>
      <c r="F241" s="15" t="s">
        <v>1985</v>
      </c>
      <c r="G241" s="15">
        <v>35400</v>
      </c>
      <c r="H241" s="15" t="s">
        <v>202</v>
      </c>
      <c r="I241" s="15" t="s">
        <v>1986</v>
      </c>
      <c r="J241" s="16" t="s">
        <v>1987</v>
      </c>
      <c r="K241" s="15" t="s">
        <v>1988</v>
      </c>
      <c r="L241" s="15" t="s">
        <v>1980</v>
      </c>
      <c r="M241" s="15" t="s">
        <v>1081</v>
      </c>
      <c r="N241" s="15" t="s">
        <v>1986</v>
      </c>
      <c r="O241" s="16" t="s">
        <v>1987</v>
      </c>
      <c r="P241" s="15" t="s">
        <v>544</v>
      </c>
      <c r="Q241" s="15" t="s">
        <v>1990</v>
      </c>
      <c r="R241" s="15" t="s">
        <v>383</v>
      </c>
      <c r="S241" s="15" t="s">
        <v>1991</v>
      </c>
      <c r="T241" s="15" t="s">
        <v>1986</v>
      </c>
      <c r="U241" s="15"/>
      <c r="V241" s="15"/>
      <c r="W241" s="15"/>
      <c r="X241" s="15"/>
    </row>
    <row r="242" spans="1:24" x14ac:dyDescent="0.35">
      <c r="A242" s="15" t="s">
        <v>1851</v>
      </c>
      <c r="B242" s="15"/>
      <c r="C242" s="15" t="s">
        <v>12</v>
      </c>
      <c r="D242" s="15" t="s">
        <v>1995</v>
      </c>
      <c r="E242" s="15" t="s">
        <v>1992</v>
      </c>
      <c r="F242" s="15" t="s">
        <v>1994</v>
      </c>
      <c r="G242" s="15">
        <v>35190</v>
      </c>
      <c r="H242" s="15" t="s">
        <v>233</v>
      </c>
      <c r="I242" s="15"/>
      <c r="J242" s="16" t="s">
        <v>1993</v>
      </c>
      <c r="K242" s="15" t="s">
        <v>1996</v>
      </c>
      <c r="L242" s="15" t="s">
        <v>1994</v>
      </c>
      <c r="M242" s="15" t="s">
        <v>312</v>
      </c>
      <c r="N242" s="15"/>
      <c r="O242" s="16" t="s">
        <v>1993</v>
      </c>
      <c r="P242" s="15" t="s">
        <v>1996</v>
      </c>
      <c r="Q242" s="15" t="s">
        <v>1994</v>
      </c>
      <c r="R242" s="15" t="s">
        <v>383</v>
      </c>
      <c r="S242" s="15" t="s">
        <v>312</v>
      </c>
      <c r="T242" s="15"/>
      <c r="U242" s="15"/>
      <c r="V242" s="15"/>
      <c r="W242" s="15"/>
      <c r="X242" s="15"/>
    </row>
    <row r="243" spans="1:24" x14ac:dyDescent="0.35">
      <c r="A243" s="15" t="s">
        <v>1852</v>
      </c>
      <c r="B243" s="15"/>
      <c r="C243" s="15" t="s">
        <v>924</v>
      </c>
      <c r="D243" s="15"/>
      <c r="E243" s="15" t="s">
        <v>1432</v>
      </c>
      <c r="F243" s="15" t="s">
        <v>1997</v>
      </c>
      <c r="G243" s="15">
        <v>35190</v>
      </c>
      <c r="H243" s="15" t="s">
        <v>1751</v>
      </c>
      <c r="I243" s="15" t="s">
        <v>1998</v>
      </c>
      <c r="J243" s="16" t="s">
        <v>1999</v>
      </c>
      <c r="K243" s="15" t="s">
        <v>2000</v>
      </c>
      <c r="L243" s="15" t="s">
        <v>1997</v>
      </c>
      <c r="M243" s="15" t="s">
        <v>1755</v>
      </c>
      <c r="N243" s="15" t="s">
        <v>1998</v>
      </c>
      <c r="O243" s="16" t="s">
        <v>1999</v>
      </c>
      <c r="P243" s="15" t="s">
        <v>2000</v>
      </c>
      <c r="Q243" s="15" t="s">
        <v>1997</v>
      </c>
      <c r="R243" s="15" t="s">
        <v>383</v>
      </c>
      <c r="S243" s="15" t="s">
        <v>1755</v>
      </c>
      <c r="T243" s="15" t="s">
        <v>1998</v>
      </c>
      <c r="U243" s="15"/>
      <c r="V243" s="15"/>
      <c r="W243" s="15"/>
      <c r="X243" s="15"/>
    </row>
    <row r="244" spans="1:24" x14ac:dyDescent="0.35">
      <c r="A244" s="15" t="s">
        <v>1853</v>
      </c>
      <c r="B244" s="15" t="s">
        <v>296</v>
      </c>
      <c r="C244" s="15" t="s">
        <v>12</v>
      </c>
      <c r="D244" s="15" t="s">
        <v>390</v>
      </c>
      <c r="E244" s="15" t="s">
        <v>488</v>
      </c>
      <c r="F244" s="15" t="s">
        <v>299</v>
      </c>
      <c r="G244" s="15">
        <v>35000</v>
      </c>
      <c r="H244" s="15" t="s">
        <v>211</v>
      </c>
      <c r="I244" s="15" t="s">
        <v>300</v>
      </c>
      <c r="J244" s="16" t="s">
        <v>301</v>
      </c>
      <c r="K244" s="15" t="s">
        <v>2001</v>
      </c>
      <c r="L244" s="15" t="s">
        <v>2002</v>
      </c>
      <c r="M244" s="15" t="s">
        <v>273</v>
      </c>
      <c r="N244" s="15"/>
      <c r="O244" s="15"/>
      <c r="P244" s="15" t="s">
        <v>2003</v>
      </c>
      <c r="Q244" s="15" t="s">
        <v>1197</v>
      </c>
      <c r="R244" s="15" t="s">
        <v>2004</v>
      </c>
      <c r="S244" s="15" t="s">
        <v>273</v>
      </c>
      <c r="T244" s="15" t="s">
        <v>2005</v>
      </c>
      <c r="U244" s="15"/>
      <c r="V244" s="15"/>
      <c r="W244" s="15"/>
      <c r="X244" s="15"/>
    </row>
    <row r="245" spans="1:24" x14ac:dyDescent="0.35">
      <c r="A245" s="15" t="s">
        <v>1854</v>
      </c>
      <c r="B245" s="15"/>
      <c r="C245" s="15" t="s">
        <v>924</v>
      </c>
      <c r="D245" s="15" t="s">
        <v>2012</v>
      </c>
      <c r="E245" s="15" t="s">
        <v>2007</v>
      </c>
      <c r="F245" s="15" t="s">
        <v>2008</v>
      </c>
      <c r="G245" s="15">
        <v>35190</v>
      </c>
      <c r="H245" s="15" t="s">
        <v>233</v>
      </c>
      <c r="I245" s="15" t="s">
        <v>2009</v>
      </c>
      <c r="J245" s="16" t="s">
        <v>2010</v>
      </c>
      <c r="K245" s="15" t="s">
        <v>2011</v>
      </c>
      <c r="L245" s="15" t="s">
        <v>2008</v>
      </c>
      <c r="M245" s="15" t="s">
        <v>312</v>
      </c>
      <c r="N245" s="15" t="s">
        <v>2009</v>
      </c>
      <c r="O245" s="16" t="s">
        <v>2010</v>
      </c>
      <c r="P245" s="15" t="s">
        <v>2011</v>
      </c>
      <c r="Q245" s="15" t="s">
        <v>2008</v>
      </c>
      <c r="R245" s="15" t="s">
        <v>383</v>
      </c>
      <c r="S245" s="15" t="s">
        <v>312</v>
      </c>
      <c r="T245" s="15" t="s">
        <v>2009</v>
      </c>
      <c r="U245" s="15"/>
      <c r="V245" s="15"/>
      <c r="W245" s="15"/>
      <c r="X245" s="15"/>
    </row>
    <row r="246" spans="1:24" x14ac:dyDescent="0.35">
      <c r="A246" s="15" t="s">
        <v>1855</v>
      </c>
      <c r="B246" s="15" t="s">
        <v>2013</v>
      </c>
      <c r="C246" s="15" t="s">
        <v>11</v>
      </c>
      <c r="D246" s="15" t="s">
        <v>405</v>
      </c>
      <c r="E246" s="15" t="s">
        <v>2014</v>
      </c>
      <c r="F246" s="15" t="s">
        <v>2015</v>
      </c>
      <c r="G246" s="15">
        <v>35630</v>
      </c>
      <c r="H246" s="15" t="s">
        <v>328</v>
      </c>
      <c r="I246" s="15" t="s">
        <v>2016</v>
      </c>
      <c r="J246" s="16" t="s">
        <v>2017</v>
      </c>
      <c r="K246" s="15" t="s">
        <v>2013</v>
      </c>
      <c r="L246" s="15" t="s">
        <v>2015</v>
      </c>
      <c r="M246" s="15" t="s">
        <v>331</v>
      </c>
      <c r="N246" s="15" t="s">
        <v>2016</v>
      </c>
      <c r="O246" s="16" t="s">
        <v>2017</v>
      </c>
      <c r="P246" s="15" t="s">
        <v>2013</v>
      </c>
      <c r="Q246" s="15" t="s">
        <v>2018</v>
      </c>
      <c r="R246" s="15" t="s">
        <v>2019</v>
      </c>
      <c r="S246" s="15" t="s">
        <v>331</v>
      </c>
      <c r="T246" s="15" t="s">
        <v>2016</v>
      </c>
      <c r="U246" s="15"/>
      <c r="V246" s="15"/>
      <c r="W246" s="15"/>
      <c r="X246" s="15"/>
    </row>
    <row r="247" spans="1:24" x14ac:dyDescent="0.35">
      <c r="A247" s="15" t="s">
        <v>1856</v>
      </c>
      <c r="B247" s="15" t="s">
        <v>1107</v>
      </c>
      <c r="C247" s="15" t="s">
        <v>649</v>
      </c>
      <c r="D247" s="15" t="s">
        <v>650</v>
      </c>
      <c r="E247" s="15" t="s">
        <v>2020</v>
      </c>
      <c r="F247" s="15" t="s">
        <v>2021</v>
      </c>
      <c r="G247" s="15">
        <v>35190</v>
      </c>
      <c r="H247" s="15" t="s">
        <v>233</v>
      </c>
      <c r="I247" s="15" t="s">
        <v>2022</v>
      </c>
      <c r="J247" s="16" t="s">
        <v>2023</v>
      </c>
      <c r="K247" s="15" t="s">
        <v>2024</v>
      </c>
      <c r="L247" s="15"/>
      <c r="M247" s="15"/>
      <c r="N247" s="15"/>
      <c r="O247" s="15"/>
      <c r="P247" s="15" t="s">
        <v>544</v>
      </c>
      <c r="Q247" s="15" t="s">
        <v>2025</v>
      </c>
      <c r="R247" s="15" t="s">
        <v>383</v>
      </c>
      <c r="S247" s="15" t="s">
        <v>312</v>
      </c>
      <c r="T247" s="15"/>
      <c r="U247" s="15"/>
      <c r="V247" s="15"/>
      <c r="W247" s="15"/>
      <c r="X247" s="15"/>
    </row>
    <row r="248" spans="1:24" x14ac:dyDescent="0.35">
      <c r="A248" s="15" t="s">
        <v>1857</v>
      </c>
      <c r="B248" s="15"/>
      <c r="C248" s="15" t="s">
        <v>281</v>
      </c>
      <c r="D248" s="15"/>
      <c r="E248" s="15" t="s">
        <v>2026</v>
      </c>
      <c r="F248" s="15" t="s">
        <v>2027</v>
      </c>
      <c r="G248" s="15">
        <v>35190</v>
      </c>
      <c r="H248" s="15" t="s">
        <v>233</v>
      </c>
      <c r="I248" s="15" t="s">
        <v>2028</v>
      </c>
      <c r="J248" s="16" t="s">
        <v>2029</v>
      </c>
      <c r="K248" s="15" t="s">
        <v>2030</v>
      </c>
      <c r="L248" s="15" t="s">
        <v>2027</v>
      </c>
      <c r="M248" s="15" t="s">
        <v>312</v>
      </c>
      <c r="N248" s="15" t="s">
        <v>2028</v>
      </c>
      <c r="O248" s="16" t="s">
        <v>2029</v>
      </c>
      <c r="P248" s="15" t="s">
        <v>2030</v>
      </c>
      <c r="Q248" s="15" t="s">
        <v>2027</v>
      </c>
      <c r="R248" s="15" t="s">
        <v>383</v>
      </c>
      <c r="S248" s="15" t="s">
        <v>312</v>
      </c>
      <c r="T248" s="15" t="s">
        <v>2028</v>
      </c>
      <c r="U248" s="15"/>
      <c r="V248" s="15"/>
      <c r="W248" s="15"/>
      <c r="X248" s="15"/>
    </row>
    <row r="249" spans="1:24" x14ac:dyDescent="0.35">
      <c r="A249" s="15" t="s">
        <v>1858</v>
      </c>
      <c r="B249" s="15"/>
      <c r="C249" s="15" t="s">
        <v>924</v>
      </c>
      <c r="D249" s="15"/>
      <c r="E249" s="15" t="s">
        <v>2031</v>
      </c>
      <c r="F249" s="15" t="s">
        <v>2032</v>
      </c>
      <c r="G249" s="15">
        <v>35190</v>
      </c>
      <c r="H249" s="15" t="s">
        <v>233</v>
      </c>
      <c r="I249" s="15" t="s">
        <v>2033</v>
      </c>
      <c r="J249" s="16" t="s">
        <v>2034</v>
      </c>
      <c r="K249" s="15" t="s">
        <v>2035</v>
      </c>
      <c r="L249" s="15" t="s">
        <v>2032</v>
      </c>
      <c r="M249" s="15" t="s">
        <v>312</v>
      </c>
      <c r="N249" s="15" t="s">
        <v>2033</v>
      </c>
      <c r="O249" s="16" t="s">
        <v>2034</v>
      </c>
      <c r="P249" s="15" t="s">
        <v>2035</v>
      </c>
      <c r="Q249" s="15" t="s">
        <v>2032</v>
      </c>
      <c r="R249" s="15" t="s">
        <v>2036</v>
      </c>
      <c r="S249" s="15" t="s">
        <v>312</v>
      </c>
      <c r="T249" s="15" t="s">
        <v>2033</v>
      </c>
      <c r="U249" s="15"/>
      <c r="V249" s="15"/>
      <c r="W249" s="15"/>
      <c r="X249" s="15"/>
    </row>
    <row r="250" spans="1:24" x14ac:dyDescent="0.35">
      <c r="A250" s="15" t="s">
        <v>1859</v>
      </c>
      <c r="B250" s="15"/>
      <c r="C250" s="15" t="s">
        <v>924</v>
      </c>
      <c r="D250" s="15"/>
      <c r="E250" s="15" t="s">
        <v>2037</v>
      </c>
      <c r="F250" s="15" t="s">
        <v>2038</v>
      </c>
      <c r="G250" s="15">
        <v>35190</v>
      </c>
      <c r="H250" s="15" t="s">
        <v>899</v>
      </c>
      <c r="I250" s="15" t="s">
        <v>2039</v>
      </c>
      <c r="J250" s="16" t="s">
        <v>2040</v>
      </c>
      <c r="K250" s="15" t="s">
        <v>2041</v>
      </c>
      <c r="L250" s="15" t="s">
        <v>2038</v>
      </c>
      <c r="M250" s="15" t="s">
        <v>902</v>
      </c>
      <c r="N250" s="15" t="s">
        <v>2039</v>
      </c>
      <c r="O250" s="16" t="s">
        <v>2040</v>
      </c>
      <c r="P250" s="15" t="s">
        <v>2041</v>
      </c>
      <c r="Q250" s="15" t="s">
        <v>2038</v>
      </c>
      <c r="R250" s="15" t="s">
        <v>383</v>
      </c>
      <c r="S250" s="15" t="s">
        <v>902</v>
      </c>
      <c r="T250" s="15" t="s">
        <v>2039</v>
      </c>
      <c r="U250" s="15"/>
      <c r="V250" s="15"/>
      <c r="W250" s="15"/>
      <c r="X250" s="15"/>
    </row>
    <row r="251" spans="1:24" x14ac:dyDescent="0.35">
      <c r="A251" s="15" t="s">
        <v>1860</v>
      </c>
      <c r="B251" s="15"/>
      <c r="C251" s="15" t="s">
        <v>11</v>
      </c>
      <c r="D251" s="15"/>
      <c r="E251" s="15" t="s">
        <v>2042</v>
      </c>
      <c r="F251" s="15" t="s">
        <v>1149</v>
      </c>
      <c r="G251" s="15">
        <v>35190</v>
      </c>
      <c r="H251" s="15" t="s">
        <v>233</v>
      </c>
      <c r="I251" s="15"/>
      <c r="J251" s="15"/>
      <c r="K251" s="15"/>
      <c r="L251" s="15"/>
      <c r="M251" s="15"/>
      <c r="N251" s="15"/>
      <c r="O251" s="15"/>
      <c r="P251" s="15" t="s">
        <v>2043</v>
      </c>
      <c r="Q251" s="15" t="s">
        <v>1149</v>
      </c>
      <c r="R251" s="15" t="s">
        <v>2044</v>
      </c>
      <c r="S251" s="15" t="s">
        <v>312</v>
      </c>
      <c r="T251" s="15"/>
      <c r="U251" s="15"/>
      <c r="V251" s="15"/>
      <c r="W251" s="15"/>
      <c r="X251" s="15"/>
    </row>
    <row r="252" spans="1:24" x14ac:dyDescent="0.35">
      <c r="A252" s="15" t="s">
        <v>1861</v>
      </c>
      <c r="B252" s="15"/>
      <c r="C252" s="15" t="s">
        <v>11</v>
      </c>
      <c r="D252" s="15" t="s">
        <v>915</v>
      </c>
      <c r="E252" s="15" t="s">
        <v>480</v>
      </c>
      <c r="F252" s="15" t="s">
        <v>1022</v>
      </c>
      <c r="G252" s="15">
        <v>35190</v>
      </c>
      <c r="H252" s="15" t="s">
        <v>1023</v>
      </c>
      <c r="I252" s="15" t="s">
        <v>483</v>
      </c>
      <c r="J252" s="16" t="s">
        <v>482</v>
      </c>
      <c r="K252" s="15" t="s">
        <v>484</v>
      </c>
      <c r="L252" s="15" t="s">
        <v>1565</v>
      </c>
      <c r="M252" s="15" t="s">
        <v>1566</v>
      </c>
      <c r="N252" s="15" t="s">
        <v>483</v>
      </c>
      <c r="O252" s="16" t="s">
        <v>482</v>
      </c>
      <c r="P252" s="15" t="s">
        <v>544</v>
      </c>
      <c r="Q252" s="15" t="s">
        <v>538</v>
      </c>
      <c r="R252" s="15" t="s">
        <v>1480</v>
      </c>
      <c r="S252" s="15" t="s">
        <v>539</v>
      </c>
      <c r="T252" s="15" t="s">
        <v>483</v>
      </c>
      <c r="U252" s="15"/>
      <c r="V252" s="15"/>
      <c r="W252" s="15"/>
      <c r="X252" s="15"/>
    </row>
    <row r="253" spans="1:24" x14ac:dyDescent="0.35">
      <c r="A253" s="15" t="s">
        <v>1862</v>
      </c>
      <c r="B253" s="15"/>
      <c r="C253" s="15" t="s">
        <v>11</v>
      </c>
      <c r="D253" s="15"/>
      <c r="E253" s="15" t="s">
        <v>2045</v>
      </c>
      <c r="F253" s="15" t="s">
        <v>2046</v>
      </c>
      <c r="G253" s="15">
        <v>25870</v>
      </c>
      <c r="H253" s="15" t="s">
        <v>2047</v>
      </c>
      <c r="I253" s="15"/>
      <c r="J253" s="15"/>
      <c r="K253" s="15" t="s">
        <v>2048</v>
      </c>
      <c r="L253" s="15" t="s">
        <v>2046</v>
      </c>
      <c r="M253" s="15" t="s">
        <v>2049</v>
      </c>
      <c r="N253" s="15"/>
      <c r="O253" s="15"/>
      <c r="P253" s="15" t="s">
        <v>544</v>
      </c>
      <c r="Q253" s="15" t="s">
        <v>2050</v>
      </c>
      <c r="R253" s="15" t="s">
        <v>2051</v>
      </c>
      <c r="S253" s="15" t="s">
        <v>273</v>
      </c>
      <c r="T253" s="15"/>
      <c r="U253" s="15"/>
      <c r="V253" s="15"/>
      <c r="W253" s="15"/>
      <c r="X253" s="15"/>
    </row>
    <row r="254" spans="1:24" x14ac:dyDescent="0.35">
      <c r="A254" s="15" t="s">
        <v>1863</v>
      </c>
      <c r="B254" s="15"/>
      <c r="C254" s="15" t="s">
        <v>924</v>
      </c>
      <c r="D254" s="15"/>
      <c r="E254" s="15" t="s">
        <v>2052</v>
      </c>
      <c r="F254" s="15" t="s">
        <v>2055</v>
      </c>
      <c r="G254" s="15">
        <v>35560</v>
      </c>
      <c r="H254" s="15" t="s">
        <v>2056</v>
      </c>
      <c r="I254" s="15" t="s">
        <v>2057</v>
      </c>
      <c r="J254" s="16" t="s">
        <v>2053</v>
      </c>
      <c r="K254" s="15" t="s">
        <v>2054</v>
      </c>
      <c r="L254" s="15" t="s">
        <v>2055</v>
      </c>
      <c r="M254" s="15" t="s">
        <v>2058</v>
      </c>
      <c r="N254" s="15" t="s">
        <v>2057</v>
      </c>
      <c r="O254" s="16" t="s">
        <v>2053</v>
      </c>
      <c r="P254" s="15" t="s">
        <v>2054</v>
      </c>
      <c r="Q254" s="15" t="s">
        <v>2055</v>
      </c>
      <c r="R254" s="15" t="s">
        <v>383</v>
      </c>
      <c r="S254" s="15" t="s">
        <v>2058</v>
      </c>
      <c r="T254" s="15"/>
      <c r="U254" s="15"/>
      <c r="V254" s="15"/>
      <c r="W254" s="15"/>
      <c r="X254" s="15"/>
    </row>
    <row r="255" spans="1:24" x14ac:dyDescent="0.35">
      <c r="A255" s="15" t="s">
        <v>1864</v>
      </c>
      <c r="B255" s="15" t="s">
        <v>1064</v>
      </c>
      <c r="C255" s="15" t="s">
        <v>649</v>
      </c>
      <c r="D255" s="15" t="s">
        <v>553</v>
      </c>
      <c r="E255" s="15" t="s">
        <v>737</v>
      </c>
      <c r="F255" s="15" t="s">
        <v>738</v>
      </c>
      <c r="G255" s="15">
        <v>35310</v>
      </c>
      <c r="H255" s="15" t="s">
        <v>739</v>
      </c>
      <c r="I255" s="15" t="s">
        <v>1075</v>
      </c>
      <c r="J255" s="16" t="s">
        <v>741</v>
      </c>
      <c r="K255" s="15" t="s">
        <v>2059</v>
      </c>
      <c r="L255" s="15" t="s">
        <v>2060</v>
      </c>
      <c r="M255" s="15" t="s">
        <v>2061</v>
      </c>
      <c r="N255" s="15"/>
      <c r="O255" s="15"/>
      <c r="P255" s="15" t="s">
        <v>2062</v>
      </c>
      <c r="Q255" s="15" t="s">
        <v>2063</v>
      </c>
      <c r="R255" s="15" t="s">
        <v>2064</v>
      </c>
      <c r="S255" s="15" t="s">
        <v>1069</v>
      </c>
      <c r="T255" s="15" t="s">
        <v>2065</v>
      </c>
      <c r="U255" s="15"/>
      <c r="V255" s="15"/>
      <c r="W255" s="15"/>
      <c r="X255" s="15"/>
    </row>
    <row r="256" spans="1:24" x14ac:dyDescent="0.35">
      <c r="A256" s="15" t="s">
        <v>1865</v>
      </c>
      <c r="B256" s="15"/>
      <c r="C256" s="15" t="s">
        <v>924</v>
      </c>
      <c r="D256" s="15" t="s">
        <v>2066</v>
      </c>
      <c r="E256" s="15" t="s">
        <v>2067</v>
      </c>
      <c r="F256" s="15" t="s">
        <v>2068</v>
      </c>
      <c r="G256" s="15">
        <v>35000</v>
      </c>
      <c r="H256" s="15" t="s">
        <v>211</v>
      </c>
      <c r="I256" s="15" t="s">
        <v>2069</v>
      </c>
      <c r="J256" s="16" t="s">
        <v>2070</v>
      </c>
      <c r="K256" s="15" t="s">
        <v>2071</v>
      </c>
      <c r="L256" s="15" t="s">
        <v>2068</v>
      </c>
      <c r="M256" s="15" t="s">
        <v>273</v>
      </c>
      <c r="N256" s="15" t="s">
        <v>2069</v>
      </c>
      <c r="O256" s="16" t="s">
        <v>2070</v>
      </c>
      <c r="P256" s="15" t="s">
        <v>2071</v>
      </c>
      <c r="Q256" s="15" t="s">
        <v>2068</v>
      </c>
      <c r="R256" s="15" t="s">
        <v>383</v>
      </c>
      <c r="S256" s="15" t="s">
        <v>273</v>
      </c>
      <c r="T256" s="15" t="s">
        <v>2069</v>
      </c>
      <c r="U256" s="15"/>
      <c r="V256" s="15"/>
      <c r="W256" s="15"/>
      <c r="X256" s="15"/>
    </row>
    <row r="257" spans="1:24" x14ac:dyDescent="0.35">
      <c r="A257" s="15" t="s">
        <v>1866</v>
      </c>
      <c r="B257" s="15" t="s">
        <v>296</v>
      </c>
      <c r="C257" s="15" t="s">
        <v>649</v>
      </c>
      <c r="D257" s="15" t="s">
        <v>553</v>
      </c>
      <c r="E257" s="15" t="s">
        <v>554</v>
      </c>
      <c r="F257" s="15" t="s">
        <v>299</v>
      </c>
      <c r="G257" s="15">
        <v>35000</v>
      </c>
      <c r="H257" s="15" t="s">
        <v>211</v>
      </c>
      <c r="I257" s="15" t="s">
        <v>300</v>
      </c>
      <c r="J257" s="16" t="s">
        <v>301</v>
      </c>
      <c r="K257" s="15" t="s">
        <v>2072</v>
      </c>
      <c r="L257" s="15" t="s">
        <v>2073</v>
      </c>
      <c r="M257" s="15" t="s">
        <v>2074</v>
      </c>
      <c r="N257" s="15"/>
      <c r="O257" s="16" t="s">
        <v>2075</v>
      </c>
      <c r="P257" s="15" t="s">
        <v>544</v>
      </c>
      <c r="Q257" s="15" t="s">
        <v>2076</v>
      </c>
      <c r="R257" s="15" t="s">
        <v>2077</v>
      </c>
      <c r="S257" s="15" t="s">
        <v>273</v>
      </c>
      <c r="T257" s="15"/>
      <c r="U257" s="15"/>
      <c r="V257" s="15"/>
      <c r="W257" s="15"/>
      <c r="X257" s="15"/>
    </row>
    <row r="258" spans="1:24" x14ac:dyDescent="0.35">
      <c r="A258" s="15" t="s">
        <v>1867</v>
      </c>
      <c r="B258" s="15"/>
      <c r="C258" s="15" t="s">
        <v>924</v>
      </c>
      <c r="D258" s="15" t="s">
        <v>1989</v>
      </c>
      <c r="E258" s="15" t="s">
        <v>2078</v>
      </c>
      <c r="F258" s="15" t="s">
        <v>2079</v>
      </c>
      <c r="G258" s="15">
        <v>35700</v>
      </c>
      <c r="H258" s="15" t="s">
        <v>211</v>
      </c>
      <c r="I258" s="15" t="s">
        <v>2080</v>
      </c>
      <c r="J258" s="16" t="s">
        <v>2081</v>
      </c>
      <c r="K258" s="15" t="s">
        <v>2082</v>
      </c>
      <c r="L258" s="15" t="s">
        <v>2079</v>
      </c>
      <c r="M258" s="15" t="s">
        <v>821</v>
      </c>
      <c r="N258" s="15" t="s">
        <v>2080</v>
      </c>
      <c r="O258" s="16" t="s">
        <v>2081</v>
      </c>
      <c r="P258" s="15" t="s">
        <v>2082</v>
      </c>
      <c r="Q258" s="15" t="s">
        <v>2083</v>
      </c>
      <c r="R258" s="15" t="s">
        <v>383</v>
      </c>
      <c r="S258" s="15" t="s">
        <v>1081</v>
      </c>
      <c r="T258" s="15"/>
      <c r="U258" s="15"/>
      <c r="V258" s="15"/>
      <c r="W258" s="15"/>
      <c r="X258" s="15"/>
    </row>
    <row r="259" spans="1:24" x14ac:dyDescent="0.35">
      <c r="A259" s="15" t="s">
        <v>1868</v>
      </c>
      <c r="B259" s="15" t="s">
        <v>296</v>
      </c>
      <c r="C259" s="15" t="s">
        <v>11</v>
      </c>
      <c r="D259" s="15" t="s">
        <v>297</v>
      </c>
      <c r="E259" s="15" t="s">
        <v>298</v>
      </c>
      <c r="F259" s="15" t="s">
        <v>299</v>
      </c>
      <c r="G259" s="15">
        <v>35000</v>
      </c>
      <c r="H259" s="15" t="s">
        <v>211</v>
      </c>
      <c r="I259" s="15" t="s">
        <v>300</v>
      </c>
      <c r="J259" s="16" t="s">
        <v>301</v>
      </c>
      <c r="K259" s="15" t="s">
        <v>2084</v>
      </c>
      <c r="L259" s="15"/>
      <c r="M259" s="15"/>
      <c r="N259" s="15"/>
      <c r="O259" s="15"/>
      <c r="P259" s="15" t="s">
        <v>2085</v>
      </c>
      <c r="Q259" s="15" t="s">
        <v>2086</v>
      </c>
      <c r="R259" s="15" t="s">
        <v>2087</v>
      </c>
      <c r="S259" s="15" t="s">
        <v>273</v>
      </c>
      <c r="T259" s="15"/>
      <c r="U259" s="15"/>
      <c r="V259" s="15"/>
      <c r="W259" s="15"/>
      <c r="X259" s="15"/>
    </row>
    <row r="260" spans="1:24" x14ac:dyDescent="0.35">
      <c r="A260" s="15" t="s">
        <v>1869</v>
      </c>
      <c r="B260" s="15" t="s">
        <v>1658</v>
      </c>
      <c r="C260" s="15" t="s">
        <v>649</v>
      </c>
      <c r="D260" s="15" t="s">
        <v>1966</v>
      </c>
      <c r="E260" s="15" t="s">
        <v>1967</v>
      </c>
      <c r="F260" s="15" t="s">
        <v>1968</v>
      </c>
      <c r="G260" s="15">
        <v>35000</v>
      </c>
      <c r="H260" s="15" t="s">
        <v>211</v>
      </c>
      <c r="I260" s="15" t="s">
        <v>1969</v>
      </c>
      <c r="J260" s="16" t="s">
        <v>1970</v>
      </c>
      <c r="K260" s="15" t="s">
        <v>2088</v>
      </c>
      <c r="L260" s="15"/>
      <c r="M260" s="15"/>
      <c r="N260" s="15"/>
      <c r="O260" s="15"/>
      <c r="P260" s="15" t="s">
        <v>544</v>
      </c>
      <c r="Q260" s="15" t="s">
        <v>2089</v>
      </c>
      <c r="R260" s="15" t="s">
        <v>2090</v>
      </c>
      <c r="S260" s="15" t="s">
        <v>273</v>
      </c>
      <c r="T260" s="15"/>
      <c r="U260" s="15"/>
      <c r="V260" s="15"/>
      <c r="W260" s="15"/>
      <c r="X260" s="15"/>
    </row>
    <row r="261" spans="1:24" x14ac:dyDescent="0.35">
      <c r="A261" s="15" t="s">
        <v>1870</v>
      </c>
      <c r="B261" s="15"/>
      <c r="C261" s="15" t="s">
        <v>12</v>
      </c>
      <c r="D261" s="15" t="s">
        <v>2093</v>
      </c>
      <c r="E261" s="15" t="s">
        <v>2091</v>
      </c>
      <c r="F261" s="15" t="s">
        <v>2092</v>
      </c>
      <c r="G261" s="15">
        <v>22370</v>
      </c>
      <c r="H261" s="15" t="s">
        <v>2094</v>
      </c>
      <c r="I261" s="15" t="s">
        <v>2095</v>
      </c>
      <c r="J261" s="16" t="s">
        <v>2096</v>
      </c>
      <c r="K261" s="15" t="s">
        <v>2097</v>
      </c>
      <c r="L261" s="15" t="s">
        <v>2092</v>
      </c>
      <c r="M261" s="15" t="s">
        <v>2098</v>
      </c>
      <c r="N261" s="15" t="s">
        <v>2095</v>
      </c>
      <c r="O261" s="16" t="s">
        <v>2096</v>
      </c>
      <c r="P261" s="15" t="s">
        <v>544</v>
      </c>
      <c r="Q261" s="15" t="s">
        <v>2099</v>
      </c>
      <c r="R261" s="15" t="s">
        <v>2100</v>
      </c>
      <c r="S261" s="15" t="s">
        <v>273</v>
      </c>
      <c r="T261" s="15"/>
      <c r="U261" s="15"/>
      <c r="V261" s="15"/>
      <c r="W261" s="15"/>
      <c r="X261" s="15"/>
    </row>
    <row r="262" spans="1:24" x14ac:dyDescent="0.35">
      <c r="A262" s="15" t="s">
        <v>1871</v>
      </c>
      <c r="B262" s="15"/>
      <c r="C262" s="15" t="s">
        <v>12</v>
      </c>
      <c r="D262" s="15" t="s">
        <v>2101</v>
      </c>
      <c r="E262" s="15" t="s">
        <v>2105</v>
      </c>
      <c r="F262" s="15" t="s">
        <v>2102</v>
      </c>
      <c r="G262" s="15">
        <v>35190</v>
      </c>
      <c r="H262" s="15" t="s">
        <v>1751</v>
      </c>
      <c r="I262" s="15" t="s">
        <v>2103</v>
      </c>
      <c r="J262" s="16" t="s">
        <v>2104</v>
      </c>
      <c r="K262" s="15" t="s">
        <v>2106</v>
      </c>
      <c r="L262" s="15" t="s">
        <v>2102</v>
      </c>
      <c r="M262" s="15" t="s">
        <v>1755</v>
      </c>
      <c r="N262" s="15" t="s">
        <v>2103</v>
      </c>
      <c r="O262" s="16" t="s">
        <v>2104</v>
      </c>
      <c r="P262" s="15" t="s">
        <v>544</v>
      </c>
      <c r="Q262" s="15" t="s">
        <v>2107</v>
      </c>
      <c r="R262" s="15" t="s">
        <v>383</v>
      </c>
      <c r="S262" s="15" t="s">
        <v>312</v>
      </c>
      <c r="T262" s="15" t="s">
        <v>2103</v>
      </c>
      <c r="U262" s="15"/>
      <c r="V262" s="15"/>
      <c r="W262" s="15"/>
      <c r="X262" s="15"/>
    </row>
    <row r="263" spans="1:24" x14ac:dyDescent="0.35">
      <c r="A263" s="15" t="s">
        <v>1872</v>
      </c>
      <c r="B263" s="15" t="s">
        <v>511</v>
      </c>
      <c r="C263" s="15" t="s">
        <v>11</v>
      </c>
      <c r="D263" s="15" t="s">
        <v>548</v>
      </c>
      <c r="E263" s="15" t="s">
        <v>411</v>
      </c>
      <c r="F263" s="15" t="s">
        <v>512</v>
      </c>
      <c r="G263" s="15">
        <v>35190</v>
      </c>
      <c r="H263" s="15" t="s">
        <v>233</v>
      </c>
      <c r="I263" s="15" t="s">
        <v>568</v>
      </c>
      <c r="J263" s="16" t="s">
        <v>567</v>
      </c>
      <c r="K263" s="15" t="s">
        <v>511</v>
      </c>
      <c r="L263" s="15" t="s">
        <v>512</v>
      </c>
      <c r="M263" s="15" t="s">
        <v>312</v>
      </c>
      <c r="N263" s="15"/>
      <c r="O263" s="15"/>
      <c r="P263" s="15" t="s">
        <v>2109</v>
      </c>
      <c r="Q263" s="15" t="s">
        <v>2108</v>
      </c>
      <c r="R263" s="16" t="s">
        <v>2111</v>
      </c>
      <c r="S263" s="15" t="s">
        <v>312</v>
      </c>
      <c r="T263" s="15" t="s">
        <v>2110</v>
      </c>
      <c r="U263" s="15"/>
      <c r="V263" s="15"/>
      <c r="W263" s="15"/>
      <c r="X263" s="15"/>
    </row>
    <row r="264" spans="1:24" x14ac:dyDescent="0.35">
      <c r="A264" s="15" t="s">
        <v>1873</v>
      </c>
      <c r="B264" s="15" t="s">
        <v>511</v>
      </c>
      <c r="C264" s="15" t="s">
        <v>11</v>
      </c>
      <c r="D264" s="15" t="s">
        <v>548</v>
      </c>
      <c r="E264" s="15" t="s">
        <v>411</v>
      </c>
      <c r="F264" s="15" t="s">
        <v>512</v>
      </c>
      <c r="G264" s="15">
        <v>35190</v>
      </c>
      <c r="H264" s="15" t="s">
        <v>233</v>
      </c>
      <c r="I264" s="15" t="s">
        <v>568</v>
      </c>
      <c r="J264" s="16" t="s">
        <v>567</v>
      </c>
      <c r="K264" s="15" t="s">
        <v>511</v>
      </c>
      <c r="L264" s="15" t="s">
        <v>512</v>
      </c>
      <c r="M264" s="15" t="s">
        <v>312</v>
      </c>
      <c r="N264" s="15"/>
      <c r="O264" s="15"/>
      <c r="P264" s="15" t="s">
        <v>2112</v>
      </c>
      <c r="Q264" s="15"/>
      <c r="R264" s="15"/>
      <c r="S264" s="15" t="s">
        <v>312</v>
      </c>
      <c r="T264" s="15"/>
      <c r="U264" s="15"/>
      <c r="V264" s="15"/>
      <c r="W264" s="15"/>
      <c r="X264" s="15"/>
    </row>
    <row r="265" spans="1:24" x14ac:dyDescent="0.35">
      <c r="A265" s="15" t="s">
        <v>1874</v>
      </c>
      <c r="B265" s="15" t="s">
        <v>2113</v>
      </c>
      <c r="C265" s="15" t="s">
        <v>11</v>
      </c>
      <c r="D265" s="15"/>
      <c r="E265" s="15" t="s">
        <v>2114</v>
      </c>
      <c r="F265" s="15" t="s">
        <v>2115</v>
      </c>
      <c r="G265" s="15">
        <v>35310</v>
      </c>
      <c r="H265" s="15" t="s">
        <v>739</v>
      </c>
      <c r="I265" s="15" t="s">
        <v>2116</v>
      </c>
      <c r="J265" s="16" t="s">
        <v>2118</v>
      </c>
      <c r="K265" s="15" t="s">
        <v>2113</v>
      </c>
      <c r="L265" s="15" t="s">
        <v>2115</v>
      </c>
      <c r="M265" s="15" t="s">
        <v>1069</v>
      </c>
      <c r="N265" s="15" t="s">
        <v>2116</v>
      </c>
      <c r="O265" s="16" t="s">
        <v>2118</v>
      </c>
      <c r="P265" s="15" t="s">
        <v>2113</v>
      </c>
      <c r="Q265" s="15" t="s">
        <v>2115</v>
      </c>
      <c r="R265" s="15" t="s">
        <v>2117</v>
      </c>
      <c r="S265" s="15" t="s">
        <v>1069</v>
      </c>
      <c r="T265" s="15" t="s">
        <v>2116</v>
      </c>
      <c r="U265" s="15"/>
      <c r="V265" s="15"/>
      <c r="W265" s="15"/>
      <c r="X265" s="15"/>
    </row>
    <row r="266" spans="1:24" x14ac:dyDescent="0.35">
      <c r="A266" s="15" t="s">
        <v>1875</v>
      </c>
      <c r="B266" s="15"/>
      <c r="C266" s="15" t="s">
        <v>478</v>
      </c>
      <c r="D266" s="15"/>
      <c r="E266" s="15" t="s">
        <v>2119</v>
      </c>
      <c r="F266" s="15" t="s">
        <v>2120</v>
      </c>
      <c r="G266" s="15">
        <v>35190</v>
      </c>
      <c r="H266" s="15" t="s">
        <v>233</v>
      </c>
      <c r="I266" s="15" t="s">
        <v>2121</v>
      </c>
      <c r="J266" s="16" t="s">
        <v>2122</v>
      </c>
      <c r="K266" s="15" t="s">
        <v>2123</v>
      </c>
      <c r="L266" s="15" t="s">
        <v>2120</v>
      </c>
      <c r="M266" s="15" t="s">
        <v>312</v>
      </c>
      <c r="N266" s="15" t="s">
        <v>2121</v>
      </c>
      <c r="O266" s="16" t="s">
        <v>2122</v>
      </c>
      <c r="P266" s="15" t="s">
        <v>2123</v>
      </c>
      <c r="Q266" s="15" t="s">
        <v>2120</v>
      </c>
      <c r="R266" s="15" t="s">
        <v>383</v>
      </c>
      <c r="S266" s="15" t="s">
        <v>312</v>
      </c>
      <c r="T266" s="15" t="s">
        <v>2121</v>
      </c>
      <c r="U266" s="15"/>
      <c r="V266" s="15"/>
      <c r="W266" s="15"/>
      <c r="X266" s="15"/>
    </row>
    <row r="267" spans="1:24" x14ac:dyDescent="0.35">
      <c r="A267" s="15" t="s">
        <v>1876</v>
      </c>
      <c r="B267" s="15"/>
      <c r="C267" s="15" t="s">
        <v>11</v>
      </c>
      <c r="D267" s="15"/>
      <c r="E267" s="15" t="s">
        <v>2124</v>
      </c>
      <c r="F267" s="15" t="s">
        <v>2125</v>
      </c>
      <c r="G267" s="15">
        <v>35190</v>
      </c>
      <c r="H267" s="15" t="s">
        <v>233</v>
      </c>
      <c r="I267" s="15"/>
      <c r="J267" s="15"/>
      <c r="K267" s="15" t="s">
        <v>2126</v>
      </c>
      <c r="L267" s="15" t="s">
        <v>2125</v>
      </c>
      <c r="M267" s="15" t="s">
        <v>312</v>
      </c>
      <c r="N267" s="15"/>
      <c r="O267" s="15"/>
      <c r="P267" s="15" t="s">
        <v>2126</v>
      </c>
      <c r="Q267" s="15" t="s">
        <v>2125</v>
      </c>
      <c r="R267" s="15" t="s">
        <v>383</v>
      </c>
      <c r="S267" s="15" t="s">
        <v>312</v>
      </c>
      <c r="T267" s="15"/>
      <c r="U267" s="15"/>
      <c r="V267" s="15"/>
      <c r="W267" s="15"/>
      <c r="X267" s="15"/>
    </row>
    <row r="268" spans="1:24" x14ac:dyDescent="0.35">
      <c r="A268" s="15" t="s">
        <v>1877</v>
      </c>
      <c r="B268" s="15"/>
      <c r="C268" s="15" t="s">
        <v>478</v>
      </c>
      <c r="D268" s="15" t="s">
        <v>302</v>
      </c>
      <c r="E268" s="15" t="s">
        <v>2127</v>
      </c>
      <c r="F268" s="15" t="s">
        <v>2128</v>
      </c>
      <c r="G268" s="15">
        <v>35270</v>
      </c>
      <c r="H268" s="15" t="s">
        <v>2129</v>
      </c>
      <c r="I268" s="15" t="s">
        <v>2130</v>
      </c>
      <c r="J268" s="16" t="s">
        <v>2131</v>
      </c>
      <c r="K268" s="15" t="s">
        <v>2132</v>
      </c>
      <c r="L268" s="15" t="s">
        <v>2128</v>
      </c>
      <c r="M268" s="15" t="s">
        <v>2133</v>
      </c>
      <c r="N268" s="15" t="s">
        <v>2130</v>
      </c>
      <c r="O268" s="16" t="s">
        <v>2131</v>
      </c>
      <c r="P268" s="15" t="s">
        <v>2132</v>
      </c>
      <c r="Q268" s="15" t="s">
        <v>2128</v>
      </c>
      <c r="R268" s="15" t="s">
        <v>383</v>
      </c>
      <c r="S268" s="15" t="s">
        <v>2133</v>
      </c>
      <c r="T268" s="15" t="s">
        <v>2130</v>
      </c>
      <c r="U268" s="15"/>
      <c r="V268" s="15"/>
      <c r="W268" s="15"/>
      <c r="X268" s="15"/>
    </row>
    <row r="269" spans="1:24" x14ac:dyDescent="0.35">
      <c r="A269" s="15" t="s">
        <v>1878</v>
      </c>
      <c r="B269" s="15" t="s">
        <v>2134</v>
      </c>
      <c r="C269" s="15" t="s">
        <v>281</v>
      </c>
      <c r="D269" s="15"/>
      <c r="E269" s="15" t="s">
        <v>2135</v>
      </c>
      <c r="F269" s="15" t="s">
        <v>2139</v>
      </c>
      <c r="G269" s="15">
        <v>35190</v>
      </c>
      <c r="H269" s="15" t="s">
        <v>233</v>
      </c>
      <c r="I269" s="15" t="s">
        <v>2136</v>
      </c>
      <c r="J269" s="16" t="s">
        <v>2137</v>
      </c>
      <c r="K269" s="15" t="s">
        <v>2138</v>
      </c>
      <c r="L269" s="15" t="s">
        <v>2139</v>
      </c>
      <c r="M269" s="15" t="s">
        <v>312</v>
      </c>
      <c r="N269" s="15" t="s">
        <v>2136</v>
      </c>
      <c r="O269" s="16" t="s">
        <v>2137</v>
      </c>
      <c r="P269" s="15" t="s">
        <v>2138</v>
      </c>
      <c r="Q269" s="15" t="s">
        <v>2139</v>
      </c>
      <c r="R269" s="15" t="s">
        <v>2134</v>
      </c>
      <c r="S269" s="15" t="s">
        <v>312</v>
      </c>
      <c r="T269" s="15" t="s">
        <v>2136</v>
      </c>
      <c r="U269" s="15"/>
      <c r="V269" s="15"/>
      <c r="W269" s="15"/>
      <c r="X269" s="15"/>
    </row>
    <row r="270" spans="1:24" x14ac:dyDescent="0.35">
      <c r="A270" s="15" t="s">
        <v>1879</v>
      </c>
      <c r="B270" s="15"/>
      <c r="C270" s="15" t="s">
        <v>478</v>
      </c>
      <c r="D270" s="15"/>
      <c r="E270" s="15" t="s">
        <v>2140</v>
      </c>
      <c r="F270" s="15" t="s">
        <v>2141</v>
      </c>
      <c r="G270" s="15">
        <v>35135</v>
      </c>
      <c r="H270" s="15" t="s">
        <v>239</v>
      </c>
      <c r="I270" s="15" t="s">
        <v>2142</v>
      </c>
      <c r="J270" s="16" t="s">
        <v>2143</v>
      </c>
      <c r="K270" s="15" t="s">
        <v>2144</v>
      </c>
      <c r="L270" s="15" t="s">
        <v>2141</v>
      </c>
      <c r="M270" s="15" t="s">
        <v>546</v>
      </c>
      <c r="N270" s="15" t="s">
        <v>2142</v>
      </c>
      <c r="O270" s="16" t="s">
        <v>2143</v>
      </c>
      <c r="P270" s="15" t="s">
        <v>2144</v>
      </c>
      <c r="Q270" s="15" t="s">
        <v>2141</v>
      </c>
      <c r="R270" s="15" t="s">
        <v>383</v>
      </c>
      <c r="S270" s="15" t="s">
        <v>546</v>
      </c>
      <c r="T270" s="15" t="s">
        <v>2142</v>
      </c>
      <c r="U270" s="15"/>
      <c r="V270" s="15"/>
      <c r="W270" s="15"/>
      <c r="X270" s="15"/>
    </row>
    <row r="271" spans="1:24" x14ac:dyDescent="0.35">
      <c r="A271" s="15" t="s">
        <v>1880</v>
      </c>
      <c r="B271" s="15" t="s">
        <v>296</v>
      </c>
      <c r="C271" s="15" t="s">
        <v>649</v>
      </c>
      <c r="D271" s="15" t="s">
        <v>553</v>
      </c>
      <c r="E271" s="15" t="s">
        <v>554</v>
      </c>
      <c r="F271" s="15" t="s">
        <v>299</v>
      </c>
      <c r="G271" s="15">
        <v>35000</v>
      </c>
      <c r="H271" s="15" t="s">
        <v>211</v>
      </c>
      <c r="I271" s="15" t="s">
        <v>300</v>
      </c>
      <c r="J271" s="16" t="s">
        <v>301</v>
      </c>
      <c r="K271" s="15"/>
      <c r="L271" s="15"/>
      <c r="M271" s="15"/>
      <c r="N271" s="15"/>
      <c r="O271" s="15"/>
      <c r="P271" s="15" t="s">
        <v>544</v>
      </c>
      <c r="Q271" s="15" t="s">
        <v>2145</v>
      </c>
      <c r="R271" s="15" t="s">
        <v>2146</v>
      </c>
      <c r="S271" s="15" t="s">
        <v>273</v>
      </c>
      <c r="T271" s="15"/>
      <c r="U271" s="15"/>
      <c r="V271" s="15"/>
      <c r="W271" s="15"/>
      <c r="X271" s="15"/>
    </row>
    <row r="272" spans="1:24" x14ac:dyDescent="0.35">
      <c r="A272" s="15" t="s">
        <v>1881</v>
      </c>
      <c r="B272" s="15"/>
      <c r="C272" s="15" t="s">
        <v>281</v>
      </c>
      <c r="D272" s="15" t="s">
        <v>829</v>
      </c>
      <c r="E272" s="15" t="s">
        <v>828</v>
      </c>
      <c r="F272" s="15" t="s">
        <v>831</v>
      </c>
      <c r="G272" s="15">
        <v>35190</v>
      </c>
      <c r="H272" s="15" t="s">
        <v>233</v>
      </c>
      <c r="I272" s="15" t="s">
        <v>923</v>
      </c>
      <c r="J272" s="16" t="s">
        <v>830</v>
      </c>
      <c r="K272" s="15" t="s">
        <v>832</v>
      </c>
      <c r="L272" s="15" t="s">
        <v>831</v>
      </c>
      <c r="M272" s="15" t="s">
        <v>312</v>
      </c>
      <c r="N272" s="15" t="s">
        <v>923</v>
      </c>
      <c r="O272" s="16" t="s">
        <v>830</v>
      </c>
      <c r="P272" s="15" t="s">
        <v>544</v>
      </c>
      <c r="Q272" s="15" t="s">
        <v>834</v>
      </c>
      <c r="R272" s="15" t="s">
        <v>2147</v>
      </c>
      <c r="S272" s="15" t="s">
        <v>312</v>
      </c>
      <c r="T272" s="15" t="s">
        <v>836</v>
      </c>
      <c r="U272" s="15"/>
      <c r="V272" s="15"/>
      <c r="W272" s="15"/>
      <c r="X272" s="15"/>
    </row>
    <row r="273" spans="1:24" x14ac:dyDescent="0.35">
      <c r="A273" s="15" t="s">
        <v>1882</v>
      </c>
      <c r="B273" s="15"/>
      <c r="C273" s="15" t="s">
        <v>649</v>
      </c>
      <c r="D273" s="15"/>
      <c r="E273" s="15" t="s">
        <v>2148</v>
      </c>
      <c r="F273" s="15" t="s">
        <v>2149</v>
      </c>
      <c r="G273" s="15">
        <v>35800</v>
      </c>
      <c r="H273" s="15" t="s">
        <v>283</v>
      </c>
      <c r="I273" s="15" t="s">
        <v>2150</v>
      </c>
      <c r="J273" s="16" t="s">
        <v>2151</v>
      </c>
      <c r="K273" s="15" t="s">
        <v>2152</v>
      </c>
      <c r="L273" s="15" t="s">
        <v>2149</v>
      </c>
      <c r="M273" s="15" t="s">
        <v>287</v>
      </c>
      <c r="N273" s="15" t="s">
        <v>2150</v>
      </c>
      <c r="O273" s="16" t="s">
        <v>2151</v>
      </c>
      <c r="P273" s="15" t="s">
        <v>2152</v>
      </c>
      <c r="Q273" s="15" t="s">
        <v>2149</v>
      </c>
      <c r="R273" s="15" t="s">
        <v>383</v>
      </c>
      <c r="S273" s="15" t="s">
        <v>287</v>
      </c>
      <c r="T273" s="15" t="s">
        <v>2150</v>
      </c>
      <c r="U273" s="15"/>
      <c r="V273" s="15"/>
      <c r="W273" s="15"/>
      <c r="X273" s="15"/>
    </row>
    <row r="274" spans="1:24" x14ac:dyDescent="0.35">
      <c r="A274" s="15" t="s">
        <v>1883</v>
      </c>
      <c r="B274" s="15" t="s">
        <v>2153</v>
      </c>
      <c r="C274" s="15" t="s">
        <v>11</v>
      </c>
      <c r="D274" s="15"/>
      <c r="E274" s="15" t="s">
        <v>2154</v>
      </c>
      <c r="F274" s="15" t="s">
        <v>2155</v>
      </c>
      <c r="G274" s="15">
        <v>22270</v>
      </c>
      <c r="H274" s="15" t="s">
        <v>2156</v>
      </c>
      <c r="I274" s="15" t="s">
        <v>2157</v>
      </c>
      <c r="J274" s="16" t="s">
        <v>2158</v>
      </c>
      <c r="K274" s="15"/>
      <c r="L274" s="15"/>
      <c r="M274" s="15"/>
      <c r="N274" s="15"/>
      <c r="O274" s="15"/>
      <c r="P274" s="15"/>
      <c r="Q274" s="15"/>
      <c r="R274" s="15" t="s">
        <v>383</v>
      </c>
      <c r="S274" s="15" t="s">
        <v>287</v>
      </c>
      <c r="T274" s="15"/>
      <c r="U274" s="15"/>
      <c r="V274" s="15"/>
      <c r="W274" s="15"/>
      <c r="X274" s="15"/>
    </row>
    <row r="275" spans="1:24" x14ac:dyDescent="0.35">
      <c r="A275" s="15" t="s">
        <v>1884</v>
      </c>
      <c r="B275" s="15" t="s">
        <v>359</v>
      </c>
      <c r="C275" s="15" t="s">
        <v>12</v>
      </c>
      <c r="D275" s="15" t="s">
        <v>1355</v>
      </c>
      <c r="E275" s="15" t="s">
        <v>1356</v>
      </c>
      <c r="F275" s="15" t="s">
        <v>360</v>
      </c>
      <c r="G275" s="15">
        <v>35000</v>
      </c>
      <c r="H275" s="15" t="s">
        <v>211</v>
      </c>
      <c r="I275" s="15" t="s">
        <v>1357</v>
      </c>
      <c r="J275" s="16" t="s">
        <v>1358</v>
      </c>
      <c r="K275" s="143">
        <v>20171003001065</v>
      </c>
      <c r="L275" s="15"/>
      <c r="M275" s="15"/>
      <c r="N275" s="15"/>
      <c r="O275" s="15"/>
      <c r="P275" s="15" t="s">
        <v>2159</v>
      </c>
      <c r="Q275" s="15" t="s">
        <v>2160</v>
      </c>
      <c r="R275" s="15" t="s">
        <v>2161</v>
      </c>
      <c r="S275" s="15" t="s">
        <v>273</v>
      </c>
      <c r="T275" s="15" t="s">
        <v>2162</v>
      </c>
      <c r="U275" s="15"/>
      <c r="V275" s="15"/>
      <c r="W275" s="15"/>
      <c r="X275" s="15"/>
    </row>
    <row r="276" spans="1:24" x14ac:dyDescent="0.35">
      <c r="A276" s="15" t="s">
        <v>1885</v>
      </c>
      <c r="B276" s="15"/>
      <c r="C276" s="15" t="s">
        <v>478</v>
      </c>
      <c r="D276" s="15"/>
      <c r="E276" s="15" t="s">
        <v>1805</v>
      </c>
      <c r="F276" s="15" t="s">
        <v>1803</v>
      </c>
      <c r="G276" s="15">
        <v>35000</v>
      </c>
      <c r="H276" s="15" t="s">
        <v>211</v>
      </c>
      <c r="I276" s="15" t="s">
        <v>1804</v>
      </c>
      <c r="J276" s="16" t="s">
        <v>1806</v>
      </c>
      <c r="K276" s="15" t="s">
        <v>1807</v>
      </c>
      <c r="L276" s="15" t="s">
        <v>1803</v>
      </c>
      <c r="M276" s="15" t="s">
        <v>273</v>
      </c>
      <c r="N276" s="15" t="s">
        <v>1804</v>
      </c>
      <c r="O276" s="16" t="s">
        <v>1806</v>
      </c>
      <c r="P276" s="15" t="s">
        <v>1807</v>
      </c>
      <c r="Q276" s="15" t="s">
        <v>1803</v>
      </c>
      <c r="R276" s="15" t="s">
        <v>1808</v>
      </c>
      <c r="S276" s="15" t="s">
        <v>273</v>
      </c>
      <c r="T276" s="15" t="s">
        <v>1804</v>
      </c>
      <c r="U276" s="15"/>
      <c r="V276" s="15"/>
      <c r="W276" s="15"/>
      <c r="X276" s="15"/>
    </row>
    <row r="277" spans="1:24" x14ac:dyDescent="0.35">
      <c r="A277" s="15" t="s">
        <v>1886</v>
      </c>
      <c r="B277" s="15" t="s">
        <v>296</v>
      </c>
      <c r="C277" s="15" t="s">
        <v>11</v>
      </c>
      <c r="D277" s="15" t="s">
        <v>297</v>
      </c>
      <c r="E277" s="15" t="s">
        <v>298</v>
      </c>
      <c r="F277" s="15" t="s">
        <v>299</v>
      </c>
      <c r="G277" s="15">
        <v>35000</v>
      </c>
      <c r="H277" s="15" t="s">
        <v>211</v>
      </c>
      <c r="I277" s="15" t="s">
        <v>300</v>
      </c>
      <c r="J277" s="16" t="s">
        <v>301</v>
      </c>
      <c r="K277" s="15" t="s">
        <v>2163</v>
      </c>
      <c r="L277" s="15"/>
      <c r="M277" s="15"/>
      <c r="N277" s="15"/>
      <c r="O277" s="15"/>
      <c r="P277" s="15" t="s">
        <v>544</v>
      </c>
      <c r="Q277" s="15" t="s">
        <v>2164</v>
      </c>
      <c r="R277" s="15" t="s">
        <v>2165</v>
      </c>
      <c r="S277" s="15" t="s">
        <v>273</v>
      </c>
      <c r="T277" s="15"/>
      <c r="U277" s="15"/>
      <c r="V277" s="15"/>
      <c r="W277" s="15"/>
      <c r="X277" s="15"/>
    </row>
    <row r="278" spans="1:24" x14ac:dyDescent="0.35">
      <c r="A278" s="15" t="s">
        <v>1887</v>
      </c>
      <c r="B278" s="15"/>
      <c r="C278" s="15" t="s">
        <v>924</v>
      </c>
      <c r="D278" s="15" t="s">
        <v>1546</v>
      </c>
      <c r="E278" s="15" t="s">
        <v>2166</v>
      </c>
      <c r="F278" s="15" t="s">
        <v>2167</v>
      </c>
      <c r="G278" s="15">
        <v>35440</v>
      </c>
      <c r="H278" s="15" t="s">
        <v>1103</v>
      </c>
      <c r="I278" s="15" t="s">
        <v>2168</v>
      </c>
      <c r="J278" s="15"/>
      <c r="K278" s="15" t="s">
        <v>2169</v>
      </c>
      <c r="L278" s="15" t="s">
        <v>2167</v>
      </c>
      <c r="M278" s="15" t="s">
        <v>1061</v>
      </c>
      <c r="N278" s="15" t="s">
        <v>2168</v>
      </c>
      <c r="O278" s="15"/>
      <c r="P278" s="15" t="s">
        <v>2169</v>
      </c>
      <c r="Q278" s="15" t="s">
        <v>2167</v>
      </c>
      <c r="R278" s="15" t="s">
        <v>383</v>
      </c>
      <c r="S278" s="15" t="s">
        <v>1061</v>
      </c>
      <c r="T278" s="15" t="s">
        <v>2168</v>
      </c>
      <c r="U278" s="15"/>
      <c r="V278" s="15"/>
      <c r="W278" s="15"/>
      <c r="X278" s="15"/>
    </row>
    <row r="279" spans="1:24" x14ac:dyDescent="0.35">
      <c r="A279" s="15" t="s">
        <v>1888</v>
      </c>
      <c r="B279" s="15"/>
      <c r="C279" s="15" t="s">
        <v>12</v>
      </c>
      <c r="D279" s="15" t="s">
        <v>1425</v>
      </c>
      <c r="E279" s="15" t="s">
        <v>2166</v>
      </c>
      <c r="F279" s="15" t="s">
        <v>2170</v>
      </c>
      <c r="G279" s="15">
        <v>35440</v>
      </c>
      <c r="H279" s="15" t="s">
        <v>1103</v>
      </c>
      <c r="I279" s="15" t="s">
        <v>2171</v>
      </c>
      <c r="J279" s="16" t="s">
        <v>2172</v>
      </c>
      <c r="K279" s="15" t="s">
        <v>2173</v>
      </c>
      <c r="L279" s="15" t="s">
        <v>2170</v>
      </c>
      <c r="M279" s="15" t="s">
        <v>1061</v>
      </c>
      <c r="N279" s="15" t="s">
        <v>2171</v>
      </c>
      <c r="O279" s="16" t="s">
        <v>2172</v>
      </c>
      <c r="P279" s="15" t="s">
        <v>2173</v>
      </c>
      <c r="Q279" s="15" t="s">
        <v>2170</v>
      </c>
      <c r="R279" s="15" t="s">
        <v>383</v>
      </c>
      <c r="S279" s="15" t="s">
        <v>1061</v>
      </c>
      <c r="T279" s="15" t="s">
        <v>2171</v>
      </c>
      <c r="U279" s="15"/>
      <c r="V279" s="15"/>
      <c r="W279" s="15"/>
      <c r="X279" s="15"/>
    </row>
    <row r="280" spans="1:24" x14ac:dyDescent="0.35">
      <c r="A280" s="15" t="s">
        <v>1889</v>
      </c>
      <c r="B280" s="15"/>
      <c r="C280" s="15" t="s">
        <v>11</v>
      </c>
      <c r="D280" s="15"/>
      <c r="E280" s="15" t="s">
        <v>325</v>
      </c>
      <c r="F280" s="15" t="s">
        <v>2174</v>
      </c>
      <c r="G280" s="15">
        <v>35630</v>
      </c>
      <c r="H280" s="15" t="s">
        <v>2175</v>
      </c>
      <c r="I280" s="15" t="s">
        <v>329</v>
      </c>
      <c r="J280" s="16" t="s">
        <v>569</v>
      </c>
      <c r="K280" s="15" t="s">
        <v>330</v>
      </c>
      <c r="L280" s="15" t="s">
        <v>2174</v>
      </c>
      <c r="M280" s="15" t="s">
        <v>2176</v>
      </c>
      <c r="N280" s="15" t="s">
        <v>329</v>
      </c>
      <c r="O280" s="16" t="s">
        <v>569</v>
      </c>
      <c r="P280" s="15" t="s">
        <v>330</v>
      </c>
      <c r="Q280" s="15" t="s">
        <v>2174</v>
      </c>
      <c r="R280" s="15" t="s">
        <v>383</v>
      </c>
      <c r="S280" s="15" t="s">
        <v>2176</v>
      </c>
      <c r="T280" s="15" t="s">
        <v>329</v>
      </c>
      <c r="U280" s="15"/>
      <c r="V280" s="15"/>
      <c r="W280" s="15"/>
      <c r="X280" s="15"/>
    </row>
    <row r="281" spans="1:24" x14ac:dyDescent="0.35">
      <c r="A281" s="15" t="s">
        <v>1890</v>
      </c>
      <c r="B281" s="15"/>
      <c r="C281" s="15" t="s">
        <v>12</v>
      </c>
      <c r="D281" s="15" t="s">
        <v>2177</v>
      </c>
      <c r="E281" s="15" t="s">
        <v>2178</v>
      </c>
      <c r="F281" s="15" t="s">
        <v>2179</v>
      </c>
      <c r="G281" s="15">
        <v>35720</v>
      </c>
      <c r="H281" s="15" t="s">
        <v>767</v>
      </c>
      <c r="I281" s="15" t="s">
        <v>2180</v>
      </c>
      <c r="J281" s="15"/>
      <c r="K281" s="15" t="s">
        <v>2181</v>
      </c>
      <c r="L281" s="15" t="s">
        <v>2179</v>
      </c>
      <c r="M281" s="15" t="s">
        <v>771</v>
      </c>
      <c r="N281" s="15" t="s">
        <v>2180</v>
      </c>
      <c r="O281" s="15"/>
      <c r="P281" s="15" t="s">
        <v>2181</v>
      </c>
      <c r="Q281" s="15" t="s">
        <v>2179</v>
      </c>
      <c r="R281" s="15" t="s">
        <v>383</v>
      </c>
      <c r="S281" s="15" t="s">
        <v>771</v>
      </c>
      <c r="T281" s="15" t="s">
        <v>2180</v>
      </c>
      <c r="U281" s="15"/>
      <c r="V281" s="15"/>
      <c r="W281" s="15"/>
      <c r="X281" s="15"/>
    </row>
    <row r="282" spans="1:24" x14ac:dyDescent="0.35">
      <c r="A282" s="15" t="s">
        <v>1891</v>
      </c>
      <c r="B282" s="15"/>
      <c r="C282" s="15" t="s">
        <v>281</v>
      </c>
      <c r="D282" s="15"/>
      <c r="E282" s="15" t="s">
        <v>2182</v>
      </c>
      <c r="F282" s="15" t="s">
        <v>2183</v>
      </c>
      <c r="G282" s="15">
        <v>35190</v>
      </c>
      <c r="H282" s="15" t="s">
        <v>1751</v>
      </c>
      <c r="I282" s="15" t="s">
        <v>2184</v>
      </c>
      <c r="J282" s="15"/>
      <c r="K282" s="15" t="s">
        <v>2185</v>
      </c>
      <c r="L282" s="15" t="s">
        <v>2183</v>
      </c>
      <c r="M282" s="15" t="s">
        <v>1755</v>
      </c>
      <c r="N282" s="15" t="s">
        <v>2184</v>
      </c>
      <c r="O282" s="15"/>
      <c r="P282" s="15" t="s">
        <v>2185</v>
      </c>
      <c r="Q282" s="15" t="s">
        <v>2183</v>
      </c>
      <c r="R282" s="15" t="s">
        <v>383</v>
      </c>
      <c r="S282" s="15" t="s">
        <v>1755</v>
      </c>
      <c r="T282" s="15" t="s">
        <v>2184</v>
      </c>
      <c r="U282" s="15"/>
      <c r="V282" s="15"/>
      <c r="W282" s="15"/>
      <c r="X282" s="15"/>
    </row>
    <row r="283" spans="1:24" x14ac:dyDescent="0.35">
      <c r="A283" s="15" t="s">
        <v>1892</v>
      </c>
      <c r="B283" s="15"/>
      <c r="C283" s="15" t="s">
        <v>11</v>
      </c>
      <c r="D283" s="15"/>
      <c r="E283" s="15" t="s">
        <v>2186</v>
      </c>
      <c r="F283" s="15" t="s">
        <v>2187</v>
      </c>
      <c r="G283" s="15">
        <v>35190</v>
      </c>
      <c r="H283" s="15" t="s">
        <v>1023</v>
      </c>
      <c r="I283" s="15" t="s">
        <v>2188</v>
      </c>
      <c r="J283" s="16" t="s">
        <v>2189</v>
      </c>
      <c r="K283" s="15" t="s">
        <v>2190</v>
      </c>
      <c r="L283" s="15" t="s">
        <v>2187</v>
      </c>
      <c r="M283" s="15" t="s">
        <v>409</v>
      </c>
      <c r="N283" s="15" t="s">
        <v>2188</v>
      </c>
      <c r="O283" s="16" t="s">
        <v>2189</v>
      </c>
      <c r="P283" s="15" t="s">
        <v>2190</v>
      </c>
      <c r="Q283" s="15" t="s">
        <v>2187</v>
      </c>
      <c r="R283" s="15" t="s">
        <v>383</v>
      </c>
      <c r="S283" s="15" t="s">
        <v>409</v>
      </c>
      <c r="T283" s="15" t="s">
        <v>2188</v>
      </c>
      <c r="U283" s="15"/>
      <c r="V283" s="15"/>
      <c r="W283" s="15"/>
      <c r="X283" s="15"/>
    </row>
    <row r="284" spans="1:24" x14ac:dyDescent="0.35">
      <c r="A284" s="15" t="s">
        <v>1893</v>
      </c>
      <c r="B284" s="15" t="s">
        <v>296</v>
      </c>
      <c r="C284" s="15" t="s">
        <v>11</v>
      </c>
      <c r="D284" s="15" t="s">
        <v>297</v>
      </c>
      <c r="E284" s="15" t="s">
        <v>298</v>
      </c>
      <c r="F284" s="15" t="s">
        <v>299</v>
      </c>
      <c r="G284" s="15">
        <v>35000</v>
      </c>
      <c r="H284" s="15" t="s">
        <v>211</v>
      </c>
      <c r="I284" s="15" t="s">
        <v>300</v>
      </c>
      <c r="J284" s="16" t="s">
        <v>301</v>
      </c>
      <c r="K284" s="15" t="s">
        <v>2191</v>
      </c>
      <c r="L284" s="15"/>
      <c r="M284" s="15"/>
      <c r="N284" s="15"/>
      <c r="O284" s="15"/>
      <c r="P284" s="15" t="s">
        <v>544</v>
      </c>
      <c r="Q284" s="15" t="s">
        <v>2192</v>
      </c>
      <c r="R284" s="15" t="s">
        <v>2193</v>
      </c>
      <c r="S284" s="15" t="s">
        <v>273</v>
      </c>
      <c r="T284" s="15"/>
      <c r="U284" s="15"/>
      <c r="V284" s="15"/>
      <c r="W284" s="15"/>
      <c r="X284" s="15"/>
    </row>
    <row r="285" spans="1:24" x14ac:dyDescent="0.35">
      <c r="A285" s="15" t="s">
        <v>1894</v>
      </c>
      <c r="B285" s="15" t="s">
        <v>2199</v>
      </c>
      <c r="C285" s="15" t="s">
        <v>281</v>
      </c>
      <c r="D285" s="15"/>
      <c r="E285" s="15" t="s">
        <v>2194</v>
      </c>
      <c r="F285" s="15" t="s">
        <v>2195</v>
      </c>
      <c r="G285" s="15">
        <v>35190</v>
      </c>
      <c r="H285" s="15" t="s">
        <v>2200</v>
      </c>
      <c r="I285" s="15" t="s">
        <v>2196</v>
      </c>
      <c r="J285" s="16" t="s">
        <v>2197</v>
      </c>
      <c r="K285" s="15" t="s">
        <v>2201</v>
      </c>
      <c r="L285" s="15" t="s">
        <v>2195</v>
      </c>
      <c r="M285" s="15" t="s">
        <v>2202</v>
      </c>
      <c r="N285" s="15" t="s">
        <v>2196</v>
      </c>
      <c r="O285" s="16" t="s">
        <v>2197</v>
      </c>
      <c r="P285" s="15" t="s">
        <v>544</v>
      </c>
      <c r="Q285" s="15" t="s">
        <v>2198</v>
      </c>
      <c r="R285" s="15" t="s">
        <v>1719</v>
      </c>
      <c r="S285" s="15" t="s">
        <v>2202</v>
      </c>
      <c r="T285" s="15" t="s">
        <v>2196</v>
      </c>
      <c r="U285" s="15"/>
      <c r="V285" s="15"/>
      <c r="W285" s="15"/>
      <c r="X285" s="15"/>
    </row>
    <row r="286" spans="1:24" x14ac:dyDescent="0.35">
      <c r="A286" s="15" t="s">
        <v>1895</v>
      </c>
      <c r="B286" s="15"/>
      <c r="C286" s="15" t="s">
        <v>924</v>
      </c>
      <c r="D286" s="15" t="s">
        <v>302</v>
      </c>
      <c r="E286" s="15" t="s">
        <v>2256</v>
      </c>
      <c r="F286" s="15" t="s">
        <v>2257</v>
      </c>
      <c r="G286" s="15">
        <v>35800</v>
      </c>
      <c r="H286" s="15" t="s">
        <v>283</v>
      </c>
      <c r="I286" s="15" t="s">
        <v>2259</v>
      </c>
      <c r="J286" s="16" t="s">
        <v>2258</v>
      </c>
      <c r="K286" s="15" t="s">
        <v>2260</v>
      </c>
      <c r="L286" s="15" t="s">
        <v>2257</v>
      </c>
      <c r="M286" s="15" t="s">
        <v>287</v>
      </c>
      <c r="N286" s="15" t="s">
        <v>2259</v>
      </c>
      <c r="O286" s="16" t="s">
        <v>2258</v>
      </c>
      <c r="P286" s="15" t="s">
        <v>2260</v>
      </c>
      <c r="Q286" s="15" t="s">
        <v>2257</v>
      </c>
      <c r="R286" s="15" t="s">
        <v>383</v>
      </c>
      <c r="S286" s="15" t="s">
        <v>287</v>
      </c>
      <c r="T286" s="15" t="s">
        <v>2259</v>
      </c>
      <c r="U286" s="15"/>
      <c r="V286" s="15"/>
      <c r="W286" s="15"/>
      <c r="X286" s="15"/>
    </row>
    <row r="287" spans="1:24" x14ac:dyDescent="0.35">
      <c r="A287" s="15" t="s">
        <v>1896</v>
      </c>
      <c r="B287" s="15" t="s">
        <v>296</v>
      </c>
      <c r="C287" s="15" t="s">
        <v>11</v>
      </c>
      <c r="D287" s="15" t="s">
        <v>297</v>
      </c>
      <c r="E287" s="15" t="s">
        <v>298</v>
      </c>
      <c r="F287" s="15" t="s">
        <v>299</v>
      </c>
      <c r="G287" s="15">
        <v>35000</v>
      </c>
      <c r="H287" s="15" t="s">
        <v>211</v>
      </c>
      <c r="I287" s="15" t="s">
        <v>300</v>
      </c>
      <c r="J287" s="16" t="s">
        <v>301</v>
      </c>
      <c r="K287" s="15" t="s">
        <v>2261</v>
      </c>
      <c r="L287" s="15"/>
      <c r="M287" s="15"/>
      <c r="N287" s="15"/>
      <c r="O287" s="15"/>
      <c r="P287" s="15" t="s">
        <v>544</v>
      </c>
      <c r="Q287" s="15" t="s">
        <v>2262</v>
      </c>
      <c r="R287" s="15" t="s">
        <v>2263</v>
      </c>
      <c r="S287" s="15" t="s">
        <v>539</v>
      </c>
      <c r="T287" s="15"/>
      <c r="U287" s="15"/>
      <c r="V287" s="15"/>
      <c r="W287" s="15"/>
      <c r="X287" s="15"/>
    </row>
    <row r="288" spans="1:24" x14ac:dyDescent="0.35">
      <c r="A288" s="15" t="s">
        <v>1897</v>
      </c>
      <c r="B288" s="15" t="s">
        <v>1327</v>
      </c>
      <c r="C288" s="15" t="s">
        <v>11</v>
      </c>
      <c r="D288" s="15" t="s">
        <v>1328</v>
      </c>
      <c r="E288" s="15" t="s">
        <v>1329</v>
      </c>
      <c r="F288" s="15" t="s">
        <v>1333</v>
      </c>
      <c r="G288" s="15">
        <v>35190</v>
      </c>
      <c r="H288" s="15" t="s">
        <v>1330</v>
      </c>
      <c r="I288" s="15" t="s">
        <v>1331</v>
      </c>
      <c r="J288" s="16" t="s">
        <v>1332</v>
      </c>
      <c r="K288" s="15" t="s">
        <v>2264</v>
      </c>
      <c r="L288" s="15" t="s">
        <v>2265</v>
      </c>
      <c r="M288" s="15" t="s">
        <v>1334</v>
      </c>
      <c r="N288" s="15" t="s">
        <v>1331</v>
      </c>
      <c r="O288" s="15"/>
      <c r="P288" s="15" t="s">
        <v>2264</v>
      </c>
      <c r="Q288" s="15" t="s">
        <v>2265</v>
      </c>
      <c r="R288" s="15" t="s">
        <v>607</v>
      </c>
      <c r="S288" s="15" t="s">
        <v>1334</v>
      </c>
      <c r="T288" s="15" t="s">
        <v>1331</v>
      </c>
      <c r="U288" s="15"/>
      <c r="V288" s="15"/>
      <c r="W288" s="15"/>
      <c r="X288" s="15"/>
    </row>
    <row r="289" spans="1:24" x14ac:dyDescent="0.35">
      <c r="A289" s="15" t="s">
        <v>1898</v>
      </c>
      <c r="B289" s="15"/>
      <c r="C289" s="15" t="s">
        <v>11</v>
      </c>
      <c r="D289" s="15" t="s">
        <v>915</v>
      </c>
      <c r="E289" s="15" t="s">
        <v>480</v>
      </c>
      <c r="F289" s="15" t="s">
        <v>1022</v>
      </c>
      <c r="G289" s="15">
        <v>35190</v>
      </c>
      <c r="H289" s="15" t="s">
        <v>1023</v>
      </c>
      <c r="I289" s="15" t="s">
        <v>483</v>
      </c>
      <c r="J289" s="16" t="s">
        <v>482</v>
      </c>
      <c r="K289" s="15" t="s">
        <v>484</v>
      </c>
      <c r="L289" s="15" t="s">
        <v>1022</v>
      </c>
      <c r="M289" s="15" t="s">
        <v>409</v>
      </c>
      <c r="N289" s="15" t="s">
        <v>483</v>
      </c>
      <c r="O289" s="16" t="s">
        <v>482</v>
      </c>
      <c r="P289" s="15" t="s">
        <v>544</v>
      </c>
      <c r="Q289" s="15" t="s">
        <v>2266</v>
      </c>
      <c r="R289" s="15" t="s">
        <v>383</v>
      </c>
      <c r="S289" s="15" t="s">
        <v>312</v>
      </c>
      <c r="T289" s="15" t="s">
        <v>483</v>
      </c>
      <c r="U289" s="15"/>
      <c r="V289" s="15"/>
      <c r="W289" s="15"/>
      <c r="X289" s="15"/>
    </row>
    <row r="290" spans="1:24" x14ac:dyDescent="0.35">
      <c r="A290" s="15" t="s">
        <v>1899</v>
      </c>
      <c r="B290" t="s">
        <v>2267</v>
      </c>
      <c r="C290" s="15" t="s">
        <v>281</v>
      </c>
      <c r="D290" s="15" t="s">
        <v>2277</v>
      </c>
      <c r="E290" s="15" t="s">
        <v>2278</v>
      </c>
      <c r="F290" t="s">
        <v>2268</v>
      </c>
      <c r="G290" s="15">
        <v>35720</v>
      </c>
      <c r="H290" s="15" t="s">
        <v>2269</v>
      </c>
      <c r="I290" s="15" t="s">
        <v>2270</v>
      </c>
      <c r="J290" s="16" t="s">
        <v>2271</v>
      </c>
      <c r="K290" t="s">
        <v>2267</v>
      </c>
      <c r="L290" t="s">
        <v>2268</v>
      </c>
      <c r="M290" s="15" t="s">
        <v>2272</v>
      </c>
      <c r="N290" s="15" t="s">
        <v>2270</v>
      </c>
      <c r="O290" s="16" t="s">
        <v>2271</v>
      </c>
      <c r="P290" s="15" t="s">
        <v>2273</v>
      </c>
      <c r="Q290" s="15" t="s">
        <v>2274</v>
      </c>
      <c r="R290" s="15" t="s">
        <v>383</v>
      </c>
      <c r="S290" s="15" t="s">
        <v>2275</v>
      </c>
      <c r="T290" t="s">
        <v>2276</v>
      </c>
      <c r="U290" s="15"/>
      <c r="V290" s="15"/>
      <c r="W290" s="15"/>
      <c r="X290" s="15"/>
    </row>
    <row r="291" spans="1:24" x14ac:dyDescent="0.35">
      <c r="A291" s="15" t="s">
        <v>1900</v>
      </c>
      <c r="B291" s="15" t="s">
        <v>1064</v>
      </c>
      <c r="C291" s="15" t="s">
        <v>649</v>
      </c>
      <c r="D291" s="15" t="s">
        <v>553</v>
      </c>
      <c r="E291" s="15" t="s">
        <v>737</v>
      </c>
      <c r="F291" s="15" t="s">
        <v>738</v>
      </c>
      <c r="G291" s="15">
        <v>35310</v>
      </c>
      <c r="H291" s="15" t="s">
        <v>739</v>
      </c>
      <c r="I291" s="15" t="s">
        <v>1075</v>
      </c>
      <c r="J291" s="16" t="s">
        <v>741</v>
      </c>
      <c r="K291" s="15" t="s">
        <v>2279</v>
      </c>
      <c r="L291" s="15"/>
      <c r="M291" s="15"/>
      <c r="N291" s="15"/>
      <c r="O291" s="15"/>
      <c r="P291" s="15" t="s">
        <v>2280</v>
      </c>
      <c r="Q291" s="15" t="s">
        <v>2281</v>
      </c>
      <c r="R291" s="15" t="s">
        <v>1522</v>
      </c>
      <c r="S291" s="15" t="s">
        <v>2282</v>
      </c>
      <c r="T291" s="15" t="s">
        <v>2283</v>
      </c>
      <c r="U291" s="15"/>
      <c r="V291" s="15"/>
      <c r="W291" s="15"/>
      <c r="X291" s="15"/>
    </row>
    <row r="292" spans="1:24" x14ac:dyDescent="0.35">
      <c r="A292" s="15" t="s">
        <v>1901</v>
      </c>
      <c r="B292" s="15" t="s">
        <v>209</v>
      </c>
      <c r="C292" s="15" t="s">
        <v>11</v>
      </c>
      <c r="D292" s="15" t="s">
        <v>447</v>
      </c>
      <c r="E292" s="15" t="s">
        <v>446</v>
      </c>
      <c r="F292" s="15" t="s">
        <v>210</v>
      </c>
      <c r="G292" s="15">
        <v>35000</v>
      </c>
      <c r="H292" s="15" t="s">
        <v>211</v>
      </c>
      <c r="I292" s="15" t="s">
        <v>448</v>
      </c>
      <c r="J292" s="16" t="s">
        <v>449</v>
      </c>
      <c r="K292" s="15" t="s">
        <v>209</v>
      </c>
      <c r="L292" s="15" t="s">
        <v>210</v>
      </c>
      <c r="M292" s="15" t="s">
        <v>273</v>
      </c>
      <c r="N292" s="15" t="s">
        <v>448</v>
      </c>
      <c r="O292" s="16" t="s">
        <v>449</v>
      </c>
      <c r="P292" s="15" t="s">
        <v>209</v>
      </c>
      <c r="Q292" s="15" t="s">
        <v>210</v>
      </c>
      <c r="R292" s="15" t="s">
        <v>2284</v>
      </c>
      <c r="S292" s="15" t="s">
        <v>273</v>
      </c>
      <c r="T292" s="15" t="s">
        <v>448</v>
      </c>
      <c r="U292" s="15"/>
      <c r="V292" s="15"/>
      <c r="W292" s="15"/>
      <c r="X292" s="15"/>
    </row>
    <row r="293" spans="1:24" x14ac:dyDescent="0.35">
      <c r="A293" s="15" t="s">
        <v>1902</v>
      </c>
      <c r="B293" s="15" t="s">
        <v>209</v>
      </c>
      <c r="C293" s="15" t="s">
        <v>11</v>
      </c>
      <c r="D293" s="15" t="s">
        <v>447</v>
      </c>
      <c r="E293" s="15" t="s">
        <v>446</v>
      </c>
      <c r="F293" s="15" t="s">
        <v>210</v>
      </c>
      <c r="G293" s="15">
        <v>35000</v>
      </c>
      <c r="H293" s="15" t="s">
        <v>211</v>
      </c>
      <c r="I293" s="15" t="s">
        <v>448</v>
      </c>
      <c r="J293" s="16" t="s">
        <v>449</v>
      </c>
      <c r="K293" s="15"/>
      <c r="L293" s="15"/>
      <c r="M293" s="15"/>
      <c r="N293" s="15"/>
      <c r="O293" s="16"/>
      <c r="P293" s="15" t="s">
        <v>2285</v>
      </c>
      <c r="Q293" s="15" t="s">
        <v>2286</v>
      </c>
      <c r="R293" s="15" t="s">
        <v>2287</v>
      </c>
      <c r="S293" s="15" t="s">
        <v>273</v>
      </c>
      <c r="T293" s="15" t="s">
        <v>2288</v>
      </c>
      <c r="U293" s="15"/>
      <c r="V293" s="15"/>
      <c r="W293" s="15"/>
      <c r="X293" s="15"/>
    </row>
    <row r="294" spans="1:24" x14ac:dyDescent="0.35">
      <c r="A294" s="15" t="s">
        <v>1903</v>
      </c>
      <c r="B294" s="15"/>
      <c r="C294" s="15" t="s">
        <v>12</v>
      </c>
      <c r="D294" s="15" t="s">
        <v>553</v>
      </c>
      <c r="E294" s="15" t="s">
        <v>2289</v>
      </c>
      <c r="F294" s="15"/>
      <c r="G294" s="15"/>
      <c r="H294" s="15"/>
      <c r="I294" s="15"/>
      <c r="J294" s="16" t="s">
        <v>2290</v>
      </c>
      <c r="K294" s="15" t="s">
        <v>2291</v>
      </c>
      <c r="L294" s="15"/>
      <c r="M294" s="15"/>
      <c r="N294" s="15"/>
      <c r="O294" s="15"/>
      <c r="P294" s="15" t="s">
        <v>544</v>
      </c>
      <c r="Q294" s="15" t="s">
        <v>2292</v>
      </c>
      <c r="R294" s="15" t="s">
        <v>960</v>
      </c>
      <c r="S294" s="15" t="s">
        <v>539</v>
      </c>
      <c r="T294" s="15"/>
      <c r="U294" s="15"/>
      <c r="V294" s="15"/>
      <c r="W294" s="15"/>
      <c r="X294" s="15"/>
    </row>
    <row r="295" spans="1:24" x14ac:dyDescent="0.35">
      <c r="A295" s="15" t="s">
        <v>1904</v>
      </c>
      <c r="B295" s="15"/>
      <c r="C295" s="15" t="s">
        <v>924</v>
      </c>
      <c r="D295" s="15"/>
      <c r="E295" s="15" t="s">
        <v>2293</v>
      </c>
      <c r="F295" s="15" t="s">
        <v>2295</v>
      </c>
      <c r="G295" s="15">
        <v>35520</v>
      </c>
      <c r="H295" s="15" t="s">
        <v>1576</v>
      </c>
      <c r="I295" s="15" t="s">
        <v>2296</v>
      </c>
      <c r="J295" s="16" t="s">
        <v>2294</v>
      </c>
      <c r="K295" s="15" t="s">
        <v>2297</v>
      </c>
      <c r="L295" s="15" t="s">
        <v>2295</v>
      </c>
      <c r="M295" s="15" t="s">
        <v>1580</v>
      </c>
      <c r="N295" s="15" t="s">
        <v>2296</v>
      </c>
      <c r="O295" s="16" t="s">
        <v>2294</v>
      </c>
      <c r="P295" s="15" t="s">
        <v>2297</v>
      </c>
      <c r="Q295" s="15" t="s">
        <v>2295</v>
      </c>
      <c r="R295" s="15" t="s">
        <v>383</v>
      </c>
      <c r="S295" s="15" t="s">
        <v>1580</v>
      </c>
      <c r="T295" s="15" t="s">
        <v>2296</v>
      </c>
      <c r="U295" s="15"/>
      <c r="V295" s="15"/>
      <c r="W295" s="15"/>
      <c r="X295" s="15"/>
    </row>
    <row r="296" spans="1:24" x14ac:dyDescent="0.35">
      <c r="A296" s="15" t="s">
        <v>1905</v>
      </c>
      <c r="B296" s="15"/>
      <c r="C296" s="15" t="s">
        <v>11</v>
      </c>
      <c r="D296" s="15"/>
      <c r="E296" s="15" t="s">
        <v>2298</v>
      </c>
      <c r="F296" s="15" t="s">
        <v>2299</v>
      </c>
      <c r="G296" s="15">
        <v>35190</v>
      </c>
      <c r="H296" s="15" t="s">
        <v>233</v>
      </c>
      <c r="I296" s="15" t="s">
        <v>2300</v>
      </c>
      <c r="J296" s="15"/>
      <c r="K296" s="15" t="s">
        <v>2301</v>
      </c>
      <c r="L296" s="15" t="s">
        <v>2299</v>
      </c>
      <c r="M296" s="15" t="s">
        <v>312</v>
      </c>
      <c r="N296" s="15" t="s">
        <v>2300</v>
      </c>
      <c r="O296" s="15"/>
      <c r="P296" s="15" t="s">
        <v>2301</v>
      </c>
      <c r="Q296" s="15" t="s">
        <v>2299</v>
      </c>
      <c r="R296" s="15" t="s">
        <v>383</v>
      </c>
      <c r="S296" s="15" t="s">
        <v>312</v>
      </c>
      <c r="T296" s="15" t="s">
        <v>2300</v>
      </c>
      <c r="U296" s="15"/>
      <c r="V296" s="15"/>
      <c r="W296" s="15"/>
      <c r="X296" s="15"/>
    </row>
    <row r="297" spans="1:24" x14ac:dyDescent="0.35">
      <c r="A297" s="15" t="s">
        <v>1906</v>
      </c>
      <c r="B297" s="15" t="s">
        <v>2305</v>
      </c>
      <c r="C297" s="15" t="s">
        <v>281</v>
      </c>
      <c r="D297" s="15" t="s">
        <v>764</v>
      </c>
      <c r="E297" s="15" t="s">
        <v>2302</v>
      </c>
      <c r="F297" s="15" t="s">
        <v>244</v>
      </c>
      <c r="G297" s="15">
        <v>35120</v>
      </c>
      <c r="H297" s="15" t="s">
        <v>2303</v>
      </c>
      <c r="I297" s="15" t="s">
        <v>783</v>
      </c>
      <c r="J297" s="16" t="s">
        <v>2304</v>
      </c>
      <c r="K297" s="15" t="s">
        <v>2305</v>
      </c>
      <c r="L297" s="15" t="s">
        <v>244</v>
      </c>
      <c r="M297" s="15" t="s">
        <v>258</v>
      </c>
      <c r="N297" s="15" t="s">
        <v>783</v>
      </c>
      <c r="O297" s="16" t="s">
        <v>2304</v>
      </c>
      <c r="P297" s="15" t="s">
        <v>2305</v>
      </c>
      <c r="Q297" s="15" t="s">
        <v>244</v>
      </c>
      <c r="R297" s="15" t="s">
        <v>2306</v>
      </c>
      <c r="S297" s="15" t="s">
        <v>258</v>
      </c>
      <c r="T297" s="15" t="s">
        <v>783</v>
      </c>
      <c r="U297" s="15"/>
      <c r="V297" s="15"/>
      <c r="W297" s="15"/>
      <c r="X297" s="15"/>
    </row>
    <row r="298" spans="1:24" x14ac:dyDescent="0.35">
      <c r="A298" s="15" t="s">
        <v>1907</v>
      </c>
      <c r="B298" s="15"/>
      <c r="C298" s="15" t="s">
        <v>924</v>
      </c>
      <c r="D298" s="15" t="s">
        <v>2307</v>
      </c>
      <c r="E298" s="15" t="s">
        <v>1133</v>
      </c>
      <c r="F298" s="15" t="s">
        <v>2308</v>
      </c>
      <c r="G298" s="15">
        <v>35000</v>
      </c>
      <c r="H298" s="15" t="s">
        <v>211</v>
      </c>
      <c r="I298" s="15" t="s">
        <v>2309</v>
      </c>
      <c r="J298" s="16" t="s">
        <v>2310</v>
      </c>
      <c r="K298" s="15" t="s">
        <v>2311</v>
      </c>
      <c r="L298" s="15" t="s">
        <v>2308</v>
      </c>
      <c r="M298" s="15" t="s">
        <v>273</v>
      </c>
      <c r="N298" s="15" t="s">
        <v>2309</v>
      </c>
      <c r="O298" s="16" t="s">
        <v>2310</v>
      </c>
      <c r="P298" s="15" t="s">
        <v>2311</v>
      </c>
      <c r="Q298" s="15" t="s">
        <v>2308</v>
      </c>
      <c r="R298" s="15" t="s">
        <v>2312</v>
      </c>
      <c r="S298" s="15" t="s">
        <v>273</v>
      </c>
      <c r="T298" s="15" t="s">
        <v>2309</v>
      </c>
      <c r="U298" s="15"/>
      <c r="V298" s="15"/>
      <c r="W298" s="15"/>
      <c r="X298" s="15"/>
    </row>
    <row r="299" spans="1:24" x14ac:dyDescent="0.35">
      <c r="A299" s="15" t="s">
        <v>1908</v>
      </c>
      <c r="B299" s="15"/>
      <c r="C299" s="15" t="s">
        <v>649</v>
      </c>
      <c r="D299" s="15" t="s">
        <v>2314</v>
      </c>
      <c r="E299" s="15" t="s">
        <v>2313</v>
      </c>
      <c r="F299" s="15" t="s">
        <v>2315</v>
      </c>
      <c r="G299" s="15">
        <v>35000</v>
      </c>
      <c r="H299" s="15" t="s">
        <v>211</v>
      </c>
      <c r="I299" s="15" t="s">
        <v>2316</v>
      </c>
      <c r="J299" s="16" t="s">
        <v>2317</v>
      </c>
      <c r="K299" s="15" t="s">
        <v>2318</v>
      </c>
      <c r="L299" s="15" t="s">
        <v>2315</v>
      </c>
      <c r="M299" s="15" t="s">
        <v>273</v>
      </c>
      <c r="N299" s="15" t="s">
        <v>2316</v>
      </c>
      <c r="O299" s="16" t="s">
        <v>2317</v>
      </c>
      <c r="P299" s="15" t="s">
        <v>2318</v>
      </c>
      <c r="Q299" s="15"/>
      <c r="R299" s="15" t="s">
        <v>383</v>
      </c>
      <c r="S299" s="15" t="s">
        <v>273</v>
      </c>
      <c r="T299" s="15" t="s">
        <v>2316</v>
      </c>
      <c r="U299" s="15"/>
      <c r="V299" s="15"/>
      <c r="W299" s="15"/>
      <c r="X299" s="15"/>
    </row>
    <row r="300" spans="1:24" x14ac:dyDescent="0.35">
      <c r="A300" s="15" t="s">
        <v>1909</v>
      </c>
      <c r="B300" s="15"/>
      <c r="C300" s="15" t="s">
        <v>924</v>
      </c>
      <c r="D300" s="15" t="s">
        <v>2319</v>
      </c>
      <c r="E300" s="15" t="s">
        <v>2320</v>
      </c>
      <c r="F300" s="15" t="s">
        <v>2321</v>
      </c>
      <c r="G300" s="15">
        <v>35440</v>
      </c>
      <c r="H300" s="15" t="s">
        <v>1103</v>
      </c>
      <c r="I300" s="15"/>
      <c r="J300" s="15"/>
      <c r="K300" s="15" t="s">
        <v>2322</v>
      </c>
      <c r="L300" s="15" t="s">
        <v>2321</v>
      </c>
      <c r="M300" s="15" t="s">
        <v>1061</v>
      </c>
      <c r="N300" s="15"/>
      <c r="O300" s="15"/>
      <c r="P300" s="15" t="s">
        <v>2322</v>
      </c>
      <c r="Q300" s="15" t="s">
        <v>2321</v>
      </c>
      <c r="R300" s="15" t="s">
        <v>383</v>
      </c>
      <c r="S300" s="15" t="s">
        <v>1061</v>
      </c>
      <c r="T300" s="15"/>
      <c r="U300" s="15"/>
      <c r="V300" s="15"/>
      <c r="W300" s="15"/>
      <c r="X300" s="15"/>
    </row>
    <row r="301" spans="1:24" x14ac:dyDescent="0.35">
      <c r="A301" s="15" t="s">
        <v>2206</v>
      </c>
      <c r="B301" s="15"/>
      <c r="C301" s="15" t="s">
        <v>924</v>
      </c>
      <c r="D301" s="15" t="s">
        <v>2323</v>
      </c>
      <c r="E301" s="15" t="s">
        <v>2324</v>
      </c>
      <c r="F301" s="15" t="s">
        <v>2325</v>
      </c>
      <c r="G301" s="15">
        <v>35440</v>
      </c>
      <c r="H301" s="15" t="s">
        <v>1103</v>
      </c>
      <c r="I301" s="15" t="s">
        <v>2326</v>
      </c>
      <c r="J301" s="16" t="s">
        <v>2327</v>
      </c>
      <c r="K301" s="15" t="s">
        <v>2328</v>
      </c>
      <c r="L301" s="15" t="s">
        <v>2325</v>
      </c>
      <c r="M301" s="15" t="s">
        <v>1061</v>
      </c>
      <c r="N301" s="15" t="s">
        <v>2326</v>
      </c>
      <c r="O301" s="16" t="s">
        <v>2327</v>
      </c>
      <c r="P301" s="15" t="s">
        <v>2328</v>
      </c>
      <c r="Q301" s="15" t="s">
        <v>2325</v>
      </c>
      <c r="R301" s="15" t="s">
        <v>383</v>
      </c>
      <c r="S301" s="15" t="s">
        <v>1061</v>
      </c>
      <c r="T301" s="15" t="s">
        <v>2326</v>
      </c>
      <c r="U301" s="15"/>
      <c r="V301" s="15"/>
      <c r="W301" s="15"/>
      <c r="X301" s="15"/>
    </row>
    <row r="302" spans="1:24" x14ac:dyDescent="0.35">
      <c r="A302" s="15" t="s">
        <v>2207</v>
      </c>
      <c r="B302" s="15"/>
      <c r="C302" s="15" t="s">
        <v>281</v>
      </c>
      <c r="D302" s="15" t="s">
        <v>2329</v>
      </c>
      <c r="E302" s="15" t="s">
        <v>847</v>
      </c>
      <c r="F302" s="15" t="s">
        <v>2330</v>
      </c>
      <c r="G302" s="15">
        <v>35000</v>
      </c>
      <c r="H302" s="15" t="s">
        <v>211</v>
      </c>
      <c r="I302" s="15" t="s">
        <v>2331</v>
      </c>
      <c r="J302" s="16" t="s">
        <v>2332</v>
      </c>
      <c r="K302" s="15" t="s">
        <v>852</v>
      </c>
      <c r="L302" s="15" t="s">
        <v>2330</v>
      </c>
      <c r="M302" s="15" t="s">
        <v>273</v>
      </c>
      <c r="N302" s="15" t="s">
        <v>2331</v>
      </c>
      <c r="O302" s="16" t="s">
        <v>2332</v>
      </c>
      <c r="P302" s="15" t="s">
        <v>852</v>
      </c>
      <c r="Q302" s="15" t="s">
        <v>2330</v>
      </c>
      <c r="R302" s="15" t="s">
        <v>2333</v>
      </c>
      <c r="S302" s="15" t="s">
        <v>273</v>
      </c>
      <c r="T302" s="15" t="s">
        <v>2331</v>
      </c>
      <c r="U302" s="15"/>
      <c r="V302" s="15"/>
      <c r="W302" s="15"/>
      <c r="X302" s="15"/>
    </row>
    <row r="303" spans="1:24" x14ac:dyDescent="0.35">
      <c r="A303" s="15" t="s">
        <v>2208</v>
      </c>
      <c r="B303" s="15"/>
      <c r="C303" s="15" t="s">
        <v>12</v>
      </c>
      <c r="D303" s="15"/>
      <c r="E303" s="15" t="s">
        <v>2334</v>
      </c>
      <c r="F303" s="15" t="s">
        <v>2335</v>
      </c>
      <c r="G303" s="15">
        <v>35630</v>
      </c>
      <c r="H303" s="15" t="s">
        <v>328</v>
      </c>
      <c r="I303" s="15" t="s">
        <v>2336</v>
      </c>
      <c r="J303" s="16" t="s">
        <v>2337</v>
      </c>
      <c r="K303" s="15" t="s">
        <v>2338</v>
      </c>
      <c r="L303" s="15" t="s">
        <v>2335</v>
      </c>
      <c r="M303" s="15" t="s">
        <v>331</v>
      </c>
      <c r="N303" s="15" t="s">
        <v>2336</v>
      </c>
      <c r="O303" s="16" t="s">
        <v>2337</v>
      </c>
      <c r="P303" s="15" t="s">
        <v>2338</v>
      </c>
      <c r="Q303" s="15" t="s">
        <v>2335</v>
      </c>
      <c r="R303" s="15" t="s">
        <v>1335</v>
      </c>
      <c r="S303" s="15" t="s">
        <v>331</v>
      </c>
      <c r="T303" s="15" t="s">
        <v>2336</v>
      </c>
      <c r="U303" s="15"/>
      <c r="V303" s="15"/>
      <c r="W303" s="15"/>
      <c r="X303" s="15"/>
    </row>
    <row r="304" spans="1:24" x14ac:dyDescent="0.35">
      <c r="A304" s="15" t="s">
        <v>2209</v>
      </c>
      <c r="B304" s="15"/>
      <c r="C304" s="15" t="s">
        <v>281</v>
      </c>
      <c r="D304" s="15" t="s">
        <v>2339</v>
      </c>
      <c r="E304" s="15" t="s">
        <v>2340</v>
      </c>
      <c r="F304" s="15" t="s">
        <v>2341</v>
      </c>
      <c r="G304" s="15">
        <v>35410</v>
      </c>
      <c r="H304" s="15" t="s">
        <v>1452</v>
      </c>
      <c r="I304" s="15" t="s">
        <v>2342</v>
      </c>
      <c r="J304" s="15"/>
      <c r="K304" s="15" t="s">
        <v>2343</v>
      </c>
      <c r="L304" s="15" t="s">
        <v>2341</v>
      </c>
      <c r="M304" s="15" t="s">
        <v>1454</v>
      </c>
      <c r="N304" s="15" t="s">
        <v>2342</v>
      </c>
      <c r="O304" s="15"/>
      <c r="P304" s="15" t="s">
        <v>2343</v>
      </c>
      <c r="Q304" s="15" t="s">
        <v>2341</v>
      </c>
      <c r="R304" s="15" t="s">
        <v>383</v>
      </c>
      <c r="S304" s="15" t="s">
        <v>1454</v>
      </c>
      <c r="T304" s="15" t="s">
        <v>2342</v>
      </c>
      <c r="U304" s="15"/>
      <c r="V304" s="15"/>
      <c r="W304" s="15"/>
      <c r="X304" s="15"/>
    </row>
    <row r="305" spans="1:24" x14ac:dyDescent="0.35">
      <c r="A305" s="15" t="s">
        <v>2210</v>
      </c>
      <c r="B305" s="15"/>
      <c r="C305" s="15" t="s">
        <v>12</v>
      </c>
      <c r="D305" s="15"/>
      <c r="E305" s="15" t="s">
        <v>1679</v>
      </c>
      <c r="F305" s="15" t="s">
        <v>2344</v>
      </c>
      <c r="G305" s="15">
        <v>35630</v>
      </c>
      <c r="H305" s="15" t="s">
        <v>1653</v>
      </c>
      <c r="I305" s="15" t="s">
        <v>2346</v>
      </c>
      <c r="J305" s="15"/>
      <c r="K305" s="15" t="s">
        <v>2345</v>
      </c>
      <c r="L305" s="15" t="s">
        <v>2344</v>
      </c>
      <c r="M305" s="15" t="s">
        <v>1654</v>
      </c>
      <c r="N305" s="15" t="s">
        <v>2346</v>
      </c>
      <c r="O305" s="15"/>
      <c r="P305" s="15" t="s">
        <v>2345</v>
      </c>
      <c r="Q305" s="15" t="s">
        <v>2344</v>
      </c>
      <c r="R305" s="15" t="s">
        <v>383</v>
      </c>
      <c r="S305" s="15" t="s">
        <v>1654</v>
      </c>
      <c r="T305" s="15" t="s">
        <v>2346</v>
      </c>
      <c r="U305" s="15"/>
      <c r="V305" s="15"/>
      <c r="W305" s="15"/>
      <c r="X305" s="15"/>
    </row>
    <row r="306" spans="1:24" x14ac:dyDescent="0.35">
      <c r="A306" s="15" t="s">
        <v>2211</v>
      </c>
      <c r="B306" s="15"/>
      <c r="C306" s="15" t="s">
        <v>924</v>
      </c>
      <c r="D306" s="15" t="s">
        <v>2348</v>
      </c>
      <c r="E306" s="15" t="s">
        <v>2347</v>
      </c>
      <c r="F306" s="15" t="s">
        <v>2349</v>
      </c>
      <c r="G306" s="15">
        <v>35136</v>
      </c>
      <c r="H306" s="15" t="s">
        <v>2350</v>
      </c>
      <c r="I306" s="15" t="s">
        <v>2351</v>
      </c>
      <c r="J306" s="16" t="s">
        <v>2352</v>
      </c>
      <c r="K306" s="15" t="s">
        <v>2353</v>
      </c>
      <c r="L306" s="15" t="s">
        <v>2349</v>
      </c>
      <c r="M306" s="15" t="s">
        <v>2354</v>
      </c>
      <c r="N306" s="15" t="s">
        <v>2351</v>
      </c>
      <c r="O306" s="16" t="s">
        <v>2352</v>
      </c>
      <c r="P306" s="15" t="s">
        <v>2353</v>
      </c>
      <c r="Q306" s="15" t="s">
        <v>2349</v>
      </c>
      <c r="R306" s="15" t="s">
        <v>383</v>
      </c>
      <c r="S306" s="15" t="s">
        <v>2354</v>
      </c>
      <c r="T306" s="15" t="s">
        <v>2351</v>
      </c>
      <c r="U306" s="15"/>
      <c r="V306" s="15"/>
      <c r="W306" s="15"/>
      <c r="X306" s="15"/>
    </row>
    <row r="307" spans="1:24" x14ac:dyDescent="0.35">
      <c r="A307" s="15" t="s">
        <v>2212</v>
      </c>
      <c r="B307" s="15"/>
      <c r="C307" s="15" t="s">
        <v>924</v>
      </c>
      <c r="D307" s="15" t="s">
        <v>2357</v>
      </c>
      <c r="E307" s="15" t="s">
        <v>2355</v>
      </c>
      <c r="F307" s="15" t="s">
        <v>2356</v>
      </c>
      <c r="G307" s="15">
        <v>35270</v>
      </c>
      <c r="H307" s="15" t="s">
        <v>929</v>
      </c>
      <c r="I307" s="15" t="s">
        <v>2358</v>
      </c>
      <c r="J307" s="16" t="s">
        <v>2359</v>
      </c>
      <c r="K307" s="15" t="s">
        <v>2360</v>
      </c>
      <c r="L307" s="15" t="s">
        <v>2356</v>
      </c>
      <c r="M307" s="15" t="s">
        <v>931</v>
      </c>
      <c r="N307" s="15" t="s">
        <v>2358</v>
      </c>
      <c r="O307" s="16" t="s">
        <v>2359</v>
      </c>
      <c r="P307" s="15" t="s">
        <v>2360</v>
      </c>
      <c r="Q307" s="15" t="s">
        <v>2356</v>
      </c>
      <c r="R307" s="15" t="s">
        <v>383</v>
      </c>
      <c r="S307" s="15" t="s">
        <v>931</v>
      </c>
      <c r="T307" s="15" t="s">
        <v>2358</v>
      </c>
      <c r="U307" s="15"/>
      <c r="V307" s="15"/>
      <c r="W307" s="15"/>
      <c r="X307" s="15"/>
    </row>
    <row r="308" spans="1:24" x14ac:dyDescent="0.35">
      <c r="A308" s="15" t="s">
        <v>2213</v>
      </c>
      <c r="B308" s="15" t="s">
        <v>296</v>
      </c>
      <c r="C308" s="15" t="s">
        <v>12</v>
      </c>
      <c r="D308" s="15" t="s">
        <v>390</v>
      </c>
      <c r="E308" s="15" t="s">
        <v>488</v>
      </c>
      <c r="F308" s="15" t="s">
        <v>299</v>
      </c>
      <c r="G308" s="15">
        <v>35000</v>
      </c>
      <c r="H308" s="15" t="s">
        <v>211</v>
      </c>
      <c r="I308" s="15" t="s">
        <v>300</v>
      </c>
      <c r="J308" s="16" t="s">
        <v>301</v>
      </c>
      <c r="K308" s="15" t="s">
        <v>2361</v>
      </c>
      <c r="L308" s="15" t="s">
        <v>2362</v>
      </c>
      <c r="M308" s="15" t="s">
        <v>2363</v>
      </c>
      <c r="N308" s="15"/>
      <c r="O308" s="15"/>
      <c r="P308" s="15" t="s">
        <v>2364</v>
      </c>
      <c r="Q308" s="15" t="s">
        <v>2365</v>
      </c>
      <c r="R308" s="15" t="s">
        <v>2366</v>
      </c>
      <c r="S308" s="15" t="s">
        <v>273</v>
      </c>
      <c r="T308" s="15" t="s">
        <v>2367</v>
      </c>
      <c r="U308" s="15"/>
      <c r="V308" s="15"/>
      <c r="W308" s="15"/>
      <c r="X308" s="15"/>
    </row>
    <row r="309" spans="1:24" x14ac:dyDescent="0.35">
      <c r="A309" s="15" t="s">
        <v>2214</v>
      </c>
      <c r="B309" s="15"/>
      <c r="C309" s="15" t="s">
        <v>924</v>
      </c>
      <c r="D309" s="15" t="s">
        <v>2369</v>
      </c>
      <c r="E309" s="15" t="s">
        <v>2368</v>
      </c>
      <c r="F309" s="15" t="s">
        <v>2370</v>
      </c>
      <c r="G309" s="15">
        <v>35000</v>
      </c>
      <c r="H309" s="15" t="s">
        <v>211</v>
      </c>
      <c r="I309" s="15" t="s">
        <v>2371</v>
      </c>
      <c r="J309" s="16" t="s">
        <v>2372</v>
      </c>
      <c r="K309" s="15" t="s">
        <v>2373</v>
      </c>
      <c r="L309" s="15" t="s">
        <v>2370</v>
      </c>
      <c r="M309" s="15" t="s">
        <v>273</v>
      </c>
      <c r="N309" s="15" t="s">
        <v>2371</v>
      </c>
      <c r="O309" s="16" t="s">
        <v>2372</v>
      </c>
      <c r="P309" s="15" t="s">
        <v>2373</v>
      </c>
      <c r="Q309" s="15" t="s">
        <v>2370</v>
      </c>
      <c r="R309" s="15" t="s">
        <v>383</v>
      </c>
      <c r="S309" s="15" t="s">
        <v>273</v>
      </c>
      <c r="T309" s="15" t="s">
        <v>2371</v>
      </c>
      <c r="U309" s="15"/>
      <c r="V309" s="15"/>
      <c r="W309" s="15"/>
      <c r="X309" s="15"/>
    </row>
    <row r="310" spans="1:24" x14ac:dyDescent="0.35">
      <c r="A310" s="15" t="s">
        <v>2215</v>
      </c>
      <c r="B310" s="15"/>
      <c r="C310" s="15" t="s">
        <v>924</v>
      </c>
      <c r="D310" s="15" t="s">
        <v>1450</v>
      </c>
      <c r="E310" s="15" t="s">
        <v>2374</v>
      </c>
      <c r="F310" s="15" t="s">
        <v>2375</v>
      </c>
      <c r="G310" s="15">
        <v>35000</v>
      </c>
      <c r="H310" s="15" t="s">
        <v>211</v>
      </c>
      <c r="I310" s="15" t="s">
        <v>2376</v>
      </c>
      <c r="J310" s="16" t="s">
        <v>2377</v>
      </c>
      <c r="K310" s="15" t="s">
        <v>2378</v>
      </c>
      <c r="L310" s="15" t="s">
        <v>2375</v>
      </c>
      <c r="M310" s="15" t="s">
        <v>273</v>
      </c>
      <c r="N310" s="15" t="s">
        <v>2376</v>
      </c>
      <c r="O310" s="16" t="s">
        <v>2377</v>
      </c>
      <c r="P310" s="15" t="s">
        <v>2378</v>
      </c>
      <c r="Q310" s="15" t="s">
        <v>2375</v>
      </c>
      <c r="R310" s="15" t="s">
        <v>2379</v>
      </c>
      <c r="S310" s="15" t="s">
        <v>273</v>
      </c>
      <c r="T310" s="15" t="s">
        <v>2376</v>
      </c>
      <c r="U310" s="15"/>
      <c r="V310" s="15"/>
      <c r="W310" s="15"/>
      <c r="X310" s="15"/>
    </row>
    <row r="311" spans="1:24" x14ac:dyDescent="0.35">
      <c r="A311" s="15" t="s">
        <v>2216</v>
      </c>
      <c r="B311" s="15"/>
      <c r="C311" s="15" t="s">
        <v>12</v>
      </c>
      <c r="D311" s="15" t="s">
        <v>2380</v>
      </c>
      <c r="E311" s="15" t="s">
        <v>1838</v>
      </c>
      <c r="F311" s="15" t="s">
        <v>2385</v>
      </c>
      <c r="G311" s="15">
        <v>35120</v>
      </c>
      <c r="H311" s="15" t="s">
        <v>2381</v>
      </c>
      <c r="I311" s="15" t="s">
        <v>2382</v>
      </c>
      <c r="J311" s="16" t="s">
        <v>2383</v>
      </c>
      <c r="K311" s="15" t="s">
        <v>2384</v>
      </c>
      <c r="L311" s="15" t="s">
        <v>2385</v>
      </c>
      <c r="M311" s="15" t="s">
        <v>2386</v>
      </c>
      <c r="N311" s="15" t="s">
        <v>2382</v>
      </c>
      <c r="O311" s="16" t="s">
        <v>2383</v>
      </c>
      <c r="P311" s="15" t="s">
        <v>2384</v>
      </c>
      <c r="Q311" s="15" t="s">
        <v>2385</v>
      </c>
      <c r="R311" s="15" t="s">
        <v>383</v>
      </c>
      <c r="S311" s="15" t="s">
        <v>2386</v>
      </c>
      <c r="T311" s="15" t="s">
        <v>2382</v>
      </c>
      <c r="U311" s="15"/>
      <c r="V311" s="15"/>
      <c r="W311" s="15"/>
      <c r="X311" s="15"/>
    </row>
    <row r="312" spans="1:24" x14ac:dyDescent="0.35">
      <c r="A312" s="15" t="s">
        <v>2217</v>
      </c>
      <c r="B312" s="15"/>
      <c r="C312" s="15" t="s">
        <v>281</v>
      </c>
      <c r="D312" s="15"/>
      <c r="E312" s="15" t="s">
        <v>2387</v>
      </c>
      <c r="F312" s="15" t="s">
        <v>2388</v>
      </c>
      <c r="G312" s="15">
        <v>56000</v>
      </c>
      <c r="H312" s="15" t="s">
        <v>870</v>
      </c>
      <c r="I312" s="15" t="s">
        <v>2389</v>
      </c>
      <c r="J312" s="16" t="s">
        <v>2390</v>
      </c>
      <c r="K312" s="15" t="s">
        <v>2391</v>
      </c>
      <c r="L312" s="15" t="s">
        <v>2388</v>
      </c>
      <c r="M312" s="15" t="s">
        <v>874</v>
      </c>
      <c r="N312" s="15" t="s">
        <v>2389</v>
      </c>
      <c r="O312" s="16" t="s">
        <v>2390</v>
      </c>
      <c r="P312" s="15" t="s">
        <v>544</v>
      </c>
      <c r="Q312" s="15" t="s">
        <v>1820</v>
      </c>
      <c r="R312" s="15" t="s">
        <v>1821</v>
      </c>
      <c r="S312" s="15" t="s">
        <v>273</v>
      </c>
      <c r="T312" s="15" t="s">
        <v>2389</v>
      </c>
      <c r="U312" s="15"/>
      <c r="V312" s="15"/>
      <c r="W312" s="15"/>
      <c r="X312" s="15"/>
    </row>
    <row r="313" spans="1:24" x14ac:dyDescent="0.35">
      <c r="A313" s="15" t="s">
        <v>2218</v>
      </c>
      <c r="B313" s="15"/>
      <c r="C313" s="15" t="s">
        <v>12</v>
      </c>
      <c r="D313" s="15" t="s">
        <v>2392</v>
      </c>
      <c r="E313" s="15" t="s">
        <v>2393</v>
      </c>
      <c r="F313" s="15" t="s">
        <v>2394</v>
      </c>
      <c r="G313" s="15">
        <v>35800</v>
      </c>
      <c r="H313" s="15" t="s">
        <v>283</v>
      </c>
      <c r="I313" s="15" t="s">
        <v>2395</v>
      </c>
      <c r="J313" s="16" t="s">
        <v>2396</v>
      </c>
      <c r="K313" s="15" t="s">
        <v>2397</v>
      </c>
      <c r="L313" s="15" t="s">
        <v>2394</v>
      </c>
      <c r="M313" s="15" t="s">
        <v>287</v>
      </c>
      <c r="N313" s="15" t="s">
        <v>2395</v>
      </c>
      <c r="O313" s="16" t="s">
        <v>2396</v>
      </c>
      <c r="P313" s="15" t="s">
        <v>2397</v>
      </c>
      <c r="Q313" s="15" t="s">
        <v>2394</v>
      </c>
      <c r="R313" s="15" t="s">
        <v>383</v>
      </c>
      <c r="S313" s="15" t="s">
        <v>287</v>
      </c>
      <c r="T313" s="15" t="s">
        <v>2395</v>
      </c>
      <c r="U313" s="15"/>
      <c r="V313" s="15"/>
      <c r="W313" s="15"/>
      <c r="X313" s="15"/>
    </row>
    <row r="314" spans="1:24" x14ac:dyDescent="0.35">
      <c r="A314" s="15" t="s">
        <v>2219</v>
      </c>
      <c r="B314" s="15"/>
      <c r="C314" s="15" t="s">
        <v>11</v>
      </c>
      <c r="D314" s="15" t="s">
        <v>2398</v>
      </c>
      <c r="E314" s="15" t="s">
        <v>2399</v>
      </c>
      <c r="F314" s="15" t="s">
        <v>2400</v>
      </c>
      <c r="G314" s="15">
        <v>35000</v>
      </c>
      <c r="H314" s="15" t="s">
        <v>211</v>
      </c>
      <c r="I314" s="15" t="s">
        <v>2401</v>
      </c>
      <c r="J314" s="16" t="s">
        <v>2402</v>
      </c>
      <c r="K314" s="15" t="s">
        <v>2403</v>
      </c>
      <c r="L314" s="15" t="s">
        <v>2400</v>
      </c>
      <c r="M314" s="15" t="s">
        <v>273</v>
      </c>
      <c r="N314" s="15" t="s">
        <v>2401</v>
      </c>
      <c r="O314" s="16" t="s">
        <v>2402</v>
      </c>
      <c r="P314" s="15" t="s">
        <v>2403</v>
      </c>
      <c r="Q314" s="15" t="s">
        <v>2400</v>
      </c>
      <c r="R314" s="15" t="s">
        <v>2404</v>
      </c>
      <c r="S314" s="15" t="s">
        <v>273</v>
      </c>
      <c r="T314" s="15" t="s">
        <v>2401</v>
      </c>
      <c r="U314" s="15"/>
      <c r="V314" s="15"/>
      <c r="W314" s="15"/>
      <c r="X314" s="15"/>
    </row>
    <row r="315" spans="1:24" x14ac:dyDescent="0.35">
      <c r="A315" s="15" t="s">
        <v>2220</v>
      </c>
      <c r="B315" s="15"/>
      <c r="C315" s="15" t="s">
        <v>12</v>
      </c>
      <c r="D315" s="15" t="s">
        <v>2405</v>
      </c>
      <c r="E315" s="15" t="s">
        <v>2406</v>
      </c>
      <c r="F315" s="15" t="s">
        <v>2407</v>
      </c>
      <c r="G315" s="15">
        <v>35190</v>
      </c>
      <c r="H315" s="15" t="s">
        <v>1751</v>
      </c>
      <c r="I315" s="15" t="s">
        <v>2408</v>
      </c>
      <c r="J315" s="16" t="s">
        <v>2409</v>
      </c>
      <c r="K315" s="15" t="s">
        <v>2410</v>
      </c>
      <c r="L315" s="15" t="s">
        <v>2407</v>
      </c>
      <c r="M315" s="15" t="s">
        <v>1755</v>
      </c>
      <c r="N315" s="15" t="s">
        <v>2408</v>
      </c>
      <c r="O315" s="16" t="s">
        <v>2409</v>
      </c>
      <c r="P315" s="15" t="s">
        <v>2410</v>
      </c>
      <c r="Q315" s="15" t="s">
        <v>2407</v>
      </c>
      <c r="R315" s="15" t="s">
        <v>383</v>
      </c>
      <c r="S315" s="15" t="s">
        <v>1755</v>
      </c>
      <c r="T315" s="15" t="s">
        <v>2408</v>
      </c>
      <c r="U315" s="15"/>
      <c r="V315" s="15"/>
      <c r="W315" s="15"/>
      <c r="X315" s="15"/>
    </row>
    <row r="316" spans="1:24" x14ac:dyDescent="0.35">
      <c r="A316" s="15" t="s">
        <v>2221</v>
      </c>
      <c r="B316" s="15"/>
      <c r="C316" s="15" t="s">
        <v>924</v>
      </c>
      <c r="D316" s="15" t="s">
        <v>2277</v>
      </c>
      <c r="E316" s="15" t="s">
        <v>2415</v>
      </c>
      <c r="F316" s="15" t="s">
        <v>2411</v>
      </c>
      <c r="G316" s="15">
        <v>35230</v>
      </c>
      <c r="H316" s="15" t="s">
        <v>1798</v>
      </c>
      <c r="I316" s="15" t="s">
        <v>2412</v>
      </c>
      <c r="J316" s="16" t="s">
        <v>2413</v>
      </c>
      <c r="K316" s="15" t="s">
        <v>2414</v>
      </c>
      <c r="L316" s="15" t="s">
        <v>2411</v>
      </c>
      <c r="M316" s="15" t="s">
        <v>1802</v>
      </c>
      <c r="N316" s="15" t="s">
        <v>2412</v>
      </c>
      <c r="O316" s="16" t="s">
        <v>2413</v>
      </c>
      <c r="P316" s="15" t="s">
        <v>2414</v>
      </c>
      <c r="Q316" s="15" t="s">
        <v>2411</v>
      </c>
      <c r="R316" s="15" t="s">
        <v>383</v>
      </c>
      <c r="S316" s="15" t="s">
        <v>1802</v>
      </c>
      <c r="T316" s="15" t="s">
        <v>2412</v>
      </c>
      <c r="U316" s="15"/>
      <c r="V316" s="15"/>
      <c r="W316" s="15"/>
      <c r="X316" s="15"/>
    </row>
    <row r="317" spans="1:24" x14ac:dyDescent="0.35">
      <c r="A317" s="15" t="s">
        <v>2222</v>
      </c>
      <c r="B317" s="15" t="s">
        <v>209</v>
      </c>
      <c r="C317" s="15" t="s">
        <v>11</v>
      </c>
      <c r="D317" s="15" t="s">
        <v>447</v>
      </c>
      <c r="E317" s="15" t="s">
        <v>446</v>
      </c>
      <c r="F317" s="15" t="s">
        <v>210</v>
      </c>
      <c r="G317" s="15">
        <v>35000</v>
      </c>
      <c r="H317" s="15" t="s">
        <v>211</v>
      </c>
      <c r="I317" s="15" t="s">
        <v>448</v>
      </c>
      <c r="J317" s="16" t="s">
        <v>449</v>
      </c>
      <c r="K317" s="15" t="s">
        <v>2416</v>
      </c>
      <c r="L317" s="15" t="s">
        <v>2417</v>
      </c>
      <c r="M317" s="15" t="s">
        <v>2418</v>
      </c>
      <c r="N317" s="15"/>
      <c r="O317" s="15"/>
      <c r="P317" s="15" t="s">
        <v>2419</v>
      </c>
      <c r="Q317" s="15" t="s">
        <v>2420</v>
      </c>
      <c r="R317" s="15" t="s">
        <v>2421</v>
      </c>
      <c r="S317" s="15" t="s">
        <v>273</v>
      </c>
      <c r="T317" s="15" t="s">
        <v>2422</v>
      </c>
      <c r="U317" s="15"/>
      <c r="V317" s="15"/>
      <c r="W317" s="15"/>
      <c r="X317" s="15"/>
    </row>
    <row r="318" spans="1:24" x14ac:dyDescent="0.35">
      <c r="A318" s="15" t="s">
        <v>2223</v>
      </c>
      <c r="B318" s="15"/>
      <c r="C318" s="15" t="s">
        <v>924</v>
      </c>
      <c r="D318" s="15" t="s">
        <v>2423</v>
      </c>
      <c r="E318" s="15" t="s">
        <v>2424</v>
      </c>
      <c r="F318" s="15" t="s">
        <v>2425</v>
      </c>
      <c r="G318" s="15">
        <v>35190</v>
      </c>
      <c r="H318" s="15" t="s">
        <v>1751</v>
      </c>
      <c r="I318" s="15" t="s">
        <v>2426</v>
      </c>
      <c r="J318" s="16" t="s">
        <v>2427</v>
      </c>
      <c r="K318" s="15" t="s">
        <v>2428</v>
      </c>
      <c r="L318" s="15" t="s">
        <v>2425</v>
      </c>
      <c r="M318" s="15" t="s">
        <v>1755</v>
      </c>
      <c r="N318" s="15" t="s">
        <v>2426</v>
      </c>
      <c r="O318" s="16" t="s">
        <v>2427</v>
      </c>
      <c r="P318" s="15" t="s">
        <v>2428</v>
      </c>
      <c r="Q318" s="15" t="s">
        <v>2425</v>
      </c>
      <c r="R318" s="15" t="s">
        <v>383</v>
      </c>
      <c r="S318" s="15" t="s">
        <v>1755</v>
      </c>
      <c r="T318" s="15" t="s">
        <v>2426</v>
      </c>
      <c r="U318" s="15"/>
      <c r="V318" s="15"/>
      <c r="W318" s="15"/>
      <c r="X318" s="15"/>
    </row>
    <row r="319" spans="1:24" x14ac:dyDescent="0.35">
      <c r="A319" s="15" t="s">
        <v>2224</v>
      </c>
      <c r="B319" s="15"/>
      <c r="C319" s="15" t="s">
        <v>924</v>
      </c>
      <c r="D319" s="15"/>
      <c r="E319" s="15" t="s">
        <v>1396</v>
      </c>
      <c r="F319" s="15" t="s">
        <v>2429</v>
      </c>
      <c r="G319" s="15">
        <v>35630</v>
      </c>
      <c r="H319" s="15" t="s">
        <v>328</v>
      </c>
      <c r="I319" s="15" t="s">
        <v>2430</v>
      </c>
      <c r="J319" s="16" t="s">
        <v>2431</v>
      </c>
      <c r="K319" s="15" t="s">
        <v>2432</v>
      </c>
      <c r="L319" s="15" t="s">
        <v>2429</v>
      </c>
      <c r="M319" s="15" t="s">
        <v>331</v>
      </c>
      <c r="N319" s="15" t="s">
        <v>2430</v>
      </c>
      <c r="O319" s="16" t="s">
        <v>2431</v>
      </c>
      <c r="P319" s="15"/>
      <c r="Q319" s="15" t="s">
        <v>2429</v>
      </c>
      <c r="R319" s="15" t="s">
        <v>383</v>
      </c>
      <c r="S319" s="15" t="s">
        <v>331</v>
      </c>
      <c r="T319" s="15" t="s">
        <v>2430</v>
      </c>
      <c r="U319" s="15"/>
      <c r="V319" s="15"/>
      <c r="W319" s="15"/>
      <c r="X319" s="15"/>
    </row>
    <row r="320" spans="1:24" x14ac:dyDescent="0.35">
      <c r="A320" s="15" t="s">
        <v>2225</v>
      </c>
      <c r="B320" s="15"/>
      <c r="C320" s="15" t="s">
        <v>924</v>
      </c>
      <c r="D320" s="15" t="s">
        <v>2433</v>
      </c>
      <c r="E320" s="15" t="s">
        <v>1734</v>
      </c>
      <c r="F320" s="15" t="s">
        <v>2437</v>
      </c>
      <c r="G320" s="15">
        <v>35310</v>
      </c>
      <c r="H320" s="15" t="s">
        <v>739</v>
      </c>
      <c r="I320" s="15" t="s">
        <v>2434</v>
      </c>
      <c r="J320" s="16" t="s">
        <v>2435</v>
      </c>
      <c r="K320" s="15" t="s">
        <v>2436</v>
      </c>
      <c r="L320" s="15" t="s">
        <v>2437</v>
      </c>
      <c r="M320" s="15" t="s">
        <v>1069</v>
      </c>
      <c r="N320" s="15" t="s">
        <v>2434</v>
      </c>
      <c r="O320" s="16" t="s">
        <v>2435</v>
      </c>
      <c r="P320" s="15" t="s">
        <v>2436</v>
      </c>
      <c r="Q320" s="15" t="s">
        <v>2437</v>
      </c>
      <c r="R320" s="15" t="s">
        <v>383</v>
      </c>
      <c r="S320" s="15" t="s">
        <v>1069</v>
      </c>
      <c r="T320" s="15" t="s">
        <v>2434</v>
      </c>
      <c r="U320" s="15"/>
      <c r="V320" s="15"/>
      <c r="W320" s="15"/>
      <c r="X320" s="15"/>
    </row>
    <row r="321" spans="1:24" x14ac:dyDescent="0.35">
      <c r="A321" s="15" t="s">
        <v>2226</v>
      </c>
      <c r="B321" s="15"/>
      <c r="C321" s="15" t="s">
        <v>12</v>
      </c>
      <c r="D321" s="15"/>
      <c r="E321" s="15" t="s">
        <v>2438</v>
      </c>
      <c r="F321" s="15" t="s">
        <v>2439</v>
      </c>
      <c r="G321" s="15">
        <v>35190</v>
      </c>
      <c r="H321" s="15" t="s">
        <v>1023</v>
      </c>
      <c r="I321" s="15" t="s">
        <v>2440</v>
      </c>
      <c r="J321" s="15"/>
      <c r="K321" s="15" t="s">
        <v>2441</v>
      </c>
      <c r="L321" s="15" t="s">
        <v>2439</v>
      </c>
      <c r="M321" s="15" t="s">
        <v>409</v>
      </c>
      <c r="N321" s="15" t="s">
        <v>2440</v>
      </c>
      <c r="O321" s="15"/>
      <c r="P321" s="15" t="s">
        <v>2441</v>
      </c>
      <c r="Q321" s="15" t="s">
        <v>2439</v>
      </c>
      <c r="R321" s="15" t="s">
        <v>383</v>
      </c>
      <c r="S321" s="15" t="s">
        <v>409</v>
      </c>
      <c r="T321" s="15" t="s">
        <v>2440</v>
      </c>
      <c r="U321" s="15"/>
      <c r="V321" s="15"/>
      <c r="W321" s="15"/>
      <c r="X321" s="15"/>
    </row>
    <row r="322" spans="1:24" x14ac:dyDescent="0.35">
      <c r="A322" s="15" t="s">
        <v>2227</v>
      </c>
      <c r="B322" s="15" t="s">
        <v>1658</v>
      </c>
      <c r="C322" s="15" t="s">
        <v>12</v>
      </c>
      <c r="D322" s="15" t="s">
        <v>1671</v>
      </c>
      <c r="E322" s="15" t="s">
        <v>1672</v>
      </c>
      <c r="F322" s="15" t="s">
        <v>360</v>
      </c>
      <c r="G322" s="15">
        <v>35000</v>
      </c>
      <c r="H322" s="15" t="s">
        <v>211</v>
      </c>
      <c r="I322" s="15" t="s">
        <v>1357</v>
      </c>
      <c r="J322" s="16" t="s">
        <v>1673</v>
      </c>
      <c r="K322" s="76">
        <v>20180511001559</v>
      </c>
      <c r="L322" s="15"/>
      <c r="M322" s="15"/>
      <c r="N322" s="15"/>
      <c r="O322" s="15"/>
      <c r="P322" s="15" t="s">
        <v>2442</v>
      </c>
      <c r="Q322" s="15" t="s">
        <v>2443</v>
      </c>
      <c r="R322" s="15" t="s">
        <v>2444</v>
      </c>
      <c r="S322" s="15" t="s">
        <v>273</v>
      </c>
      <c r="T322" s="15" t="s">
        <v>2445</v>
      </c>
      <c r="U322" s="15"/>
      <c r="V322" s="15"/>
      <c r="W322" s="15"/>
      <c r="X322" s="15"/>
    </row>
    <row r="323" spans="1:24" x14ac:dyDescent="0.35">
      <c r="A323" s="15" t="s">
        <v>2228</v>
      </c>
      <c r="B323" s="15" t="s">
        <v>209</v>
      </c>
      <c r="C323" s="15" t="s">
        <v>11</v>
      </c>
      <c r="D323" s="15" t="s">
        <v>447</v>
      </c>
      <c r="E323" s="15" t="s">
        <v>446</v>
      </c>
      <c r="F323" s="15" t="s">
        <v>210</v>
      </c>
      <c r="G323" s="15">
        <v>35000</v>
      </c>
      <c r="H323" s="15" t="s">
        <v>211</v>
      </c>
      <c r="I323" s="15" t="s">
        <v>448</v>
      </c>
      <c r="J323" s="16" t="s">
        <v>449</v>
      </c>
      <c r="K323" s="15" t="s">
        <v>2446</v>
      </c>
      <c r="L323" s="15" t="s">
        <v>2447</v>
      </c>
      <c r="M323" s="15" t="s">
        <v>2448</v>
      </c>
      <c r="N323" s="15"/>
      <c r="O323" s="15"/>
      <c r="P323" s="15" t="s">
        <v>544</v>
      </c>
      <c r="Q323" s="15" t="s">
        <v>2449</v>
      </c>
      <c r="R323" s="15" t="s">
        <v>2450</v>
      </c>
      <c r="S323" s="15" t="s">
        <v>273</v>
      </c>
      <c r="T323" s="15"/>
      <c r="U323" s="15"/>
      <c r="V323" s="15"/>
      <c r="W323" s="15"/>
      <c r="X323" s="15"/>
    </row>
    <row r="324" spans="1:24" x14ac:dyDescent="0.35">
      <c r="A324" s="15" t="s">
        <v>2229</v>
      </c>
      <c r="B324" s="15"/>
      <c r="C324" s="15" t="s">
        <v>924</v>
      </c>
      <c r="D324" s="15"/>
      <c r="E324" s="15" t="s">
        <v>2451</v>
      </c>
      <c r="F324" s="15" t="s">
        <v>2453</v>
      </c>
      <c r="G324" s="15">
        <v>35190</v>
      </c>
      <c r="H324" s="15" t="s">
        <v>747</v>
      </c>
      <c r="I324" s="15" t="s">
        <v>2454</v>
      </c>
      <c r="J324" s="16" t="s">
        <v>2452</v>
      </c>
      <c r="K324" s="15" t="s">
        <v>2455</v>
      </c>
      <c r="L324" s="15" t="s">
        <v>2453</v>
      </c>
      <c r="M324" s="15" t="s">
        <v>749</v>
      </c>
      <c r="N324" s="15" t="s">
        <v>2454</v>
      </c>
      <c r="O324" s="16" t="s">
        <v>2452</v>
      </c>
      <c r="P324" s="15" t="s">
        <v>2455</v>
      </c>
      <c r="Q324" s="15" t="s">
        <v>2453</v>
      </c>
      <c r="R324" s="15" t="s">
        <v>383</v>
      </c>
      <c r="S324" s="15" t="s">
        <v>749</v>
      </c>
      <c r="T324" s="15" t="s">
        <v>2454</v>
      </c>
      <c r="U324" s="15"/>
      <c r="V324" s="15"/>
      <c r="W324" s="15"/>
      <c r="X324" s="15"/>
    </row>
    <row r="325" spans="1:24" x14ac:dyDescent="0.35">
      <c r="A325" s="15" t="s">
        <v>2230</v>
      </c>
      <c r="B325" s="15" t="s">
        <v>1658</v>
      </c>
      <c r="C325" s="15" t="s">
        <v>12</v>
      </c>
      <c r="D325" s="15" t="s">
        <v>1659</v>
      </c>
      <c r="E325" s="15" t="s">
        <v>1660</v>
      </c>
      <c r="F325" s="15" t="s">
        <v>1661</v>
      </c>
      <c r="G325" s="15">
        <v>35650</v>
      </c>
      <c r="H325" s="15" t="s">
        <v>1662</v>
      </c>
      <c r="I325" t="s">
        <v>1663</v>
      </c>
      <c r="J325" s="16" t="s">
        <v>1664</v>
      </c>
      <c r="K325" s="15" t="s">
        <v>2456</v>
      </c>
      <c r="L325" s="15" t="s">
        <v>2457</v>
      </c>
      <c r="M325" s="15" t="s">
        <v>2458</v>
      </c>
      <c r="N325" s="15"/>
      <c r="O325" s="15"/>
      <c r="P325" s="15" t="s">
        <v>2459</v>
      </c>
      <c r="Q325" t="s">
        <v>2460</v>
      </c>
      <c r="R325" s="15" t="s">
        <v>2461</v>
      </c>
      <c r="S325" s="15" t="s">
        <v>1670</v>
      </c>
      <c r="T325" s="15" t="s">
        <v>2462</v>
      </c>
      <c r="U325" s="15"/>
      <c r="V325" s="15"/>
      <c r="W325" s="15"/>
      <c r="X325" s="15"/>
    </row>
    <row r="326" spans="1:24" x14ac:dyDescent="0.35">
      <c r="A326" s="15" t="s">
        <v>2231</v>
      </c>
      <c r="B326" s="15"/>
      <c r="C326" s="15" t="s">
        <v>924</v>
      </c>
      <c r="D326" s="15"/>
      <c r="E326" s="15" t="s">
        <v>2463</v>
      </c>
      <c r="F326" s="15" t="s">
        <v>2464</v>
      </c>
      <c r="G326" s="15">
        <v>35230</v>
      </c>
      <c r="H326" s="15" t="s">
        <v>2465</v>
      </c>
      <c r="I326" s="15" t="s">
        <v>2466</v>
      </c>
      <c r="J326" s="16" t="s">
        <v>2467</v>
      </c>
      <c r="K326" s="15" t="s">
        <v>2468</v>
      </c>
      <c r="L326" s="15" t="s">
        <v>2464</v>
      </c>
      <c r="M326" s="15" t="s">
        <v>2469</v>
      </c>
      <c r="N326" s="15" t="s">
        <v>2466</v>
      </c>
      <c r="O326" s="16" t="s">
        <v>2467</v>
      </c>
      <c r="P326" s="15" t="s">
        <v>2468</v>
      </c>
      <c r="Q326" s="15" t="s">
        <v>2464</v>
      </c>
      <c r="R326" s="15" t="s">
        <v>383</v>
      </c>
      <c r="S326" s="15" t="s">
        <v>2469</v>
      </c>
      <c r="T326" s="15" t="s">
        <v>2466</v>
      </c>
      <c r="U326" s="15"/>
      <c r="V326" s="15"/>
      <c r="W326" s="15"/>
      <c r="X326" s="15"/>
    </row>
    <row r="327" spans="1:24" x14ac:dyDescent="0.35">
      <c r="A327" s="15" t="s">
        <v>2232</v>
      </c>
      <c r="B327" s="15" t="s">
        <v>2470</v>
      </c>
      <c r="C327" s="15" t="s">
        <v>281</v>
      </c>
      <c r="D327" s="15"/>
      <c r="E327" s="15" t="s">
        <v>2471</v>
      </c>
      <c r="F327" s="15" t="s">
        <v>2476</v>
      </c>
      <c r="G327" s="15">
        <v>35540</v>
      </c>
      <c r="H327" s="15" t="s">
        <v>1643</v>
      </c>
      <c r="I327" s="15" t="s">
        <v>2472</v>
      </c>
      <c r="J327" s="16" t="s">
        <v>2473</v>
      </c>
      <c r="K327" s="15" t="s">
        <v>2470</v>
      </c>
      <c r="L327" s="15" t="s">
        <v>2476</v>
      </c>
      <c r="M327" s="15" t="s">
        <v>1647</v>
      </c>
      <c r="N327" s="15" t="s">
        <v>2472</v>
      </c>
      <c r="O327" s="16" t="s">
        <v>2473</v>
      </c>
      <c r="P327" s="15" t="s">
        <v>2470</v>
      </c>
      <c r="Q327" s="15" t="s">
        <v>2474</v>
      </c>
      <c r="R327" s="15" t="s">
        <v>2475</v>
      </c>
      <c r="S327" s="15" t="s">
        <v>312</v>
      </c>
      <c r="T327" s="15" t="s">
        <v>2472</v>
      </c>
      <c r="U327" s="15"/>
      <c r="V327" s="15"/>
      <c r="W327" s="15"/>
      <c r="X327" s="15"/>
    </row>
    <row r="328" spans="1:24" x14ac:dyDescent="0.35">
      <c r="A328" s="15" t="s">
        <v>2233</v>
      </c>
      <c r="B328" s="15" t="s">
        <v>1658</v>
      </c>
      <c r="C328" s="15" t="s">
        <v>12</v>
      </c>
      <c r="D328" s="15" t="s">
        <v>1659</v>
      </c>
      <c r="E328" s="15" t="s">
        <v>1660</v>
      </c>
      <c r="F328" s="15" t="s">
        <v>1661</v>
      </c>
      <c r="G328" s="15">
        <v>35650</v>
      </c>
      <c r="H328" s="15" t="s">
        <v>1662</v>
      </c>
      <c r="I328" t="s">
        <v>1663</v>
      </c>
      <c r="J328" s="16" t="s">
        <v>1664</v>
      </c>
      <c r="K328" s="15" t="s">
        <v>2477</v>
      </c>
      <c r="L328" s="15" t="s">
        <v>2478</v>
      </c>
      <c r="M328" s="15" t="s">
        <v>1128</v>
      </c>
      <c r="N328" s="15"/>
      <c r="O328" s="15"/>
      <c r="P328" s="15" t="s">
        <v>2479</v>
      </c>
      <c r="Q328" s="15" t="s">
        <v>2480</v>
      </c>
      <c r="R328" s="15" t="s">
        <v>1764</v>
      </c>
      <c r="S328" s="15" t="s">
        <v>1670</v>
      </c>
      <c r="T328" s="15" t="s">
        <v>2481</v>
      </c>
      <c r="U328" s="15"/>
      <c r="V328" s="15"/>
      <c r="W328" s="15"/>
      <c r="X328" s="15"/>
    </row>
    <row r="329" spans="1:24" x14ac:dyDescent="0.35">
      <c r="A329" s="15" t="s">
        <v>2234</v>
      </c>
      <c r="B329" s="15"/>
      <c r="C329" s="15" t="s">
        <v>373</v>
      </c>
      <c r="D329" s="15" t="s">
        <v>374</v>
      </c>
      <c r="E329" s="15" t="s">
        <v>375</v>
      </c>
      <c r="F329" s="15" t="s">
        <v>376</v>
      </c>
      <c r="G329" s="15">
        <v>35190</v>
      </c>
      <c r="H329" s="15" t="s">
        <v>233</v>
      </c>
      <c r="I329" s="15" t="s">
        <v>700</v>
      </c>
      <c r="J329" s="15"/>
      <c r="K329" s="15" t="s">
        <v>377</v>
      </c>
      <c r="L329" s="15" t="s">
        <v>376</v>
      </c>
      <c r="M329" s="15" t="s">
        <v>312</v>
      </c>
      <c r="N329" s="15" t="s">
        <v>700</v>
      </c>
      <c r="O329" s="15"/>
      <c r="P329" s="15" t="s">
        <v>2482</v>
      </c>
      <c r="Q329" s="15" t="s">
        <v>2483</v>
      </c>
      <c r="R329" s="15" t="s">
        <v>605</v>
      </c>
      <c r="S329" s="15" t="s">
        <v>312</v>
      </c>
      <c r="T329" s="15" t="s">
        <v>2484</v>
      </c>
      <c r="U329" s="15"/>
      <c r="V329" s="15"/>
      <c r="W329" s="15"/>
      <c r="X329" s="15"/>
    </row>
    <row r="330" spans="1:24" x14ac:dyDescent="0.35">
      <c r="A330" s="15" t="s">
        <v>2235</v>
      </c>
      <c r="B330" s="15"/>
      <c r="C330" s="15" t="s">
        <v>373</v>
      </c>
      <c r="D330" s="15" t="s">
        <v>2488</v>
      </c>
      <c r="E330" s="15" t="s">
        <v>2485</v>
      </c>
      <c r="F330" s="15" t="s">
        <v>2486</v>
      </c>
      <c r="G330" s="15">
        <v>35250</v>
      </c>
      <c r="H330" s="15" t="s">
        <v>858</v>
      </c>
      <c r="I330" s="15" t="s">
        <v>2487</v>
      </c>
      <c r="J330" s="16" t="s">
        <v>2489</v>
      </c>
      <c r="K330" s="15" t="s">
        <v>2279</v>
      </c>
      <c r="L330" s="15" t="s">
        <v>2486</v>
      </c>
      <c r="M330" s="15" t="s">
        <v>2490</v>
      </c>
      <c r="N330" s="15" t="s">
        <v>2487</v>
      </c>
      <c r="O330" s="16" t="s">
        <v>2489</v>
      </c>
      <c r="P330" s="15" t="s">
        <v>2279</v>
      </c>
      <c r="Q330" s="15" t="s">
        <v>2486</v>
      </c>
      <c r="R330" s="15" t="s">
        <v>383</v>
      </c>
      <c r="S330" s="15" t="s">
        <v>2490</v>
      </c>
      <c r="T330" s="15" t="s">
        <v>2487</v>
      </c>
      <c r="U330" s="15"/>
      <c r="V330" s="15"/>
      <c r="W330" s="15"/>
      <c r="X330" s="15"/>
    </row>
    <row r="331" spans="1:24" x14ac:dyDescent="0.35">
      <c r="A331" s="15" t="s">
        <v>2236</v>
      </c>
      <c r="B331" s="15"/>
      <c r="C331" s="15" t="s">
        <v>12</v>
      </c>
      <c r="D331" s="15" t="s">
        <v>2494</v>
      </c>
      <c r="E331" s="15" t="s">
        <v>2496</v>
      </c>
      <c r="F331" s="15" t="s">
        <v>2491</v>
      </c>
      <c r="G331" s="15">
        <v>35190</v>
      </c>
      <c r="H331" s="15" t="s">
        <v>2492</v>
      </c>
      <c r="I331" s="15" t="s">
        <v>2493</v>
      </c>
      <c r="J331" s="16" t="s">
        <v>2497</v>
      </c>
      <c r="K331" s="15" t="s">
        <v>2498</v>
      </c>
      <c r="L331" s="15" t="s">
        <v>2491</v>
      </c>
      <c r="M331" s="15" t="s">
        <v>2495</v>
      </c>
      <c r="N331" s="15" t="s">
        <v>2493</v>
      </c>
      <c r="O331" s="16" t="s">
        <v>2497</v>
      </c>
      <c r="P331" s="15" t="s">
        <v>2498</v>
      </c>
      <c r="Q331" s="15" t="s">
        <v>2491</v>
      </c>
      <c r="R331" s="15" t="s">
        <v>383</v>
      </c>
      <c r="S331" s="15" t="s">
        <v>2495</v>
      </c>
      <c r="T331" s="15" t="s">
        <v>2493</v>
      </c>
      <c r="U331" s="15"/>
      <c r="V331" s="15"/>
      <c r="W331" s="15"/>
      <c r="X331" s="15"/>
    </row>
    <row r="332" spans="1:24" x14ac:dyDescent="0.35">
      <c r="A332" s="15" t="s">
        <v>2237</v>
      </c>
      <c r="B332" s="15"/>
      <c r="C332" s="15" t="s">
        <v>373</v>
      </c>
      <c r="D332" s="15" t="s">
        <v>2499</v>
      </c>
      <c r="E332" s="15" t="s">
        <v>2500</v>
      </c>
      <c r="F332" s="15" t="s">
        <v>2501</v>
      </c>
      <c r="G332" s="15">
        <v>35360</v>
      </c>
      <c r="H332" s="15" t="s">
        <v>347</v>
      </c>
      <c r="I332" s="15" t="s">
        <v>2502</v>
      </c>
      <c r="J332" s="16" t="s">
        <v>2503</v>
      </c>
      <c r="K332" s="15" t="s">
        <v>2504</v>
      </c>
      <c r="L332" s="15" t="s">
        <v>2501</v>
      </c>
      <c r="M332" s="15" t="s">
        <v>2505</v>
      </c>
      <c r="N332" s="15" t="s">
        <v>2502</v>
      </c>
      <c r="O332" s="16" t="s">
        <v>2503</v>
      </c>
      <c r="P332" s="15" t="s">
        <v>2504</v>
      </c>
      <c r="Q332" s="15" t="s">
        <v>2501</v>
      </c>
      <c r="R332" s="15" t="s">
        <v>383</v>
      </c>
      <c r="S332" s="15" t="s">
        <v>2505</v>
      </c>
      <c r="T332" s="15" t="s">
        <v>2502</v>
      </c>
      <c r="U332" s="15"/>
      <c r="V332" s="15"/>
      <c r="W332" s="15"/>
      <c r="X332" s="15"/>
    </row>
    <row r="333" spans="1:24" x14ac:dyDescent="0.35">
      <c r="A333" s="15" t="s">
        <v>2238</v>
      </c>
      <c r="B333" s="15"/>
      <c r="C333" s="15" t="s">
        <v>373</v>
      </c>
      <c r="D333" s="15"/>
      <c r="E333" s="15" t="s">
        <v>2509</v>
      </c>
      <c r="F333" s="15" t="s">
        <v>2510</v>
      </c>
      <c r="G333" s="15">
        <v>35000</v>
      </c>
      <c r="H333" s="15" t="s">
        <v>211</v>
      </c>
      <c r="I333" s="15" t="s">
        <v>2511</v>
      </c>
      <c r="J333" s="16" t="s">
        <v>2512</v>
      </c>
      <c r="K333" s="15" t="s">
        <v>2513</v>
      </c>
      <c r="L333" s="15" t="s">
        <v>2510</v>
      </c>
      <c r="M333" s="15" t="s">
        <v>273</v>
      </c>
      <c r="N333" s="15" t="s">
        <v>2511</v>
      </c>
      <c r="O333" s="16" t="s">
        <v>2512</v>
      </c>
      <c r="P333" s="15"/>
      <c r="Q333" s="15" t="s">
        <v>2510</v>
      </c>
      <c r="R333" s="15" t="s">
        <v>2514</v>
      </c>
      <c r="S333" s="15" t="s">
        <v>273</v>
      </c>
      <c r="T333" s="15" t="s">
        <v>2511</v>
      </c>
      <c r="U333" s="15"/>
      <c r="V333" s="15"/>
      <c r="W333" s="15"/>
      <c r="X333" s="15"/>
    </row>
    <row r="334" spans="1:24" x14ac:dyDescent="0.35">
      <c r="A334" s="15" t="s">
        <v>2239</v>
      </c>
      <c r="B334" s="15"/>
      <c r="C334" s="15" t="s">
        <v>281</v>
      </c>
      <c r="D334" s="15" t="s">
        <v>2515</v>
      </c>
      <c r="E334" s="15" t="s">
        <v>2516</v>
      </c>
      <c r="F334" s="15" t="s">
        <v>2517</v>
      </c>
      <c r="G334" s="15">
        <v>35000</v>
      </c>
      <c r="H334" s="15" t="s">
        <v>211</v>
      </c>
      <c r="I334" s="15" t="s">
        <v>2518</v>
      </c>
      <c r="J334" s="16" t="s">
        <v>2520</v>
      </c>
      <c r="K334" s="15" t="s">
        <v>2519</v>
      </c>
      <c r="L334" s="15" t="s">
        <v>2517</v>
      </c>
      <c r="M334" s="15" t="s">
        <v>273</v>
      </c>
      <c r="N334" s="15" t="s">
        <v>2518</v>
      </c>
      <c r="O334" s="16" t="s">
        <v>2520</v>
      </c>
      <c r="P334" s="15" t="s">
        <v>2519</v>
      </c>
      <c r="Q334" s="15" t="s">
        <v>2517</v>
      </c>
      <c r="R334" s="15" t="s">
        <v>2100</v>
      </c>
      <c r="S334" s="15" t="s">
        <v>273</v>
      </c>
      <c r="T334" s="15" t="s">
        <v>2518</v>
      </c>
      <c r="U334" s="15"/>
      <c r="V334" s="15"/>
      <c r="W334" s="15"/>
      <c r="X334" s="15"/>
    </row>
    <row r="335" spans="1:24" x14ac:dyDescent="0.35">
      <c r="A335" s="15" t="s">
        <v>2240</v>
      </c>
      <c r="B335" s="15"/>
      <c r="C335" s="15" t="s">
        <v>12</v>
      </c>
      <c r="D335" s="15" t="s">
        <v>2521</v>
      </c>
      <c r="E335" s="15" t="s">
        <v>2522</v>
      </c>
      <c r="F335" s="15" t="s">
        <v>2523</v>
      </c>
      <c r="G335" s="15">
        <v>35770</v>
      </c>
      <c r="H335" s="15" t="s">
        <v>2524</v>
      </c>
      <c r="I335" s="15" t="s">
        <v>2525</v>
      </c>
      <c r="J335" s="16" t="s">
        <v>2526</v>
      </c>
      <c r="K335" s="15" t="s">
        <v>2527</v>
      </c>
      <c r="L335" s="15" t="s">
        <v>2523</v>
      </c>
      <c r="M335" s="15" t="s">
        <v>2528</v>
      </c>
      <c r="N335" s="15" t="s">
        <v>2525</v>
      </c>
      <c r="O335" s="16" t="s">
        <v>2526</v>
      </c>
      <c r="P335" s="15" t="s">
        <v>2527</v>
      </c>
      <c r="Q335" s="15" t="s">
        <v>2523</v>
      </c>
      <c r="R335" s="15" t="s">
        <v>383</v>
      </c>
      <c r="S335" s="15" t="s">
        <v>2528</v>
      </c>
      <c r="T335" s="15" t="s">
        <v>2525</v>
      </c>
      <c r="U335" s="15"/>
      <c r="V335" s="15"/>
      <c r="W335" s="15"/>
      <c r="X335" s="15"/>
    </row>
    <row r="336" spans="1:24" x14ac:dyDescent="0.35">
      <c r="A336" s="15" t="s">
        <v>2241</v>
      </c>
      <c r="B336" s="15" t="s">
        <v>2529</v>
      </c>
      <c r="C336" s="15" t="s">
        <v>12</v>
      </c>
      <c r="D336" s="15" t="s">
        <v>650</v>
      </c>
      <c r="E336" s="15" t="s">
        <v>2530</v>
      </c>
      <c r="F336" s="15" t="s">
        <v>2531</v>
      </c>
      <c r="G336" s="15">
        <v>35510</v>
      </c>
      <c r="H336" s="15" t="s">
        <v>418</v>
      </c>
      <c r="I336" s="15" t="s">
        <v>2532</v>
      </c>
      <c r="J336" s="16" t="s">
        <v>2533</v>
      </c>
      <c r="K336" s="15" t="s">
        <v>2534</v>
      </c>
      <c r="L336" s="15" t="s">
        <v>2531</v>
      </c>
      <c r="M336" s="15" t="s">
        <v>420</v>
      </c>
      <c r="N336" s="15" t="s">
        <v>2532</v>
      </c>
      <c r="O336" s="16" t="s">
        <v>2535</v>
      </c>
      <c r="P336" s="15" t="s">
        <v>2536</v>
      </c>
      <c r="Q336" s="15" t="s">
        <v>2537</v>
      </c>
      <c r="R336" s="15" t="s">
        <v>2538</v>
      </c>
      <c r="S336" s="15" t="s">
        <v>420</v>
      </c>
      <c r="T336" s="15" t="s">
        <v>2532</v>
      </c>
      <c r="U336" s="15"/>
      <c r="V336" s="15"/>
      <c r="W336" s="15"/>
      <c r="X336" s="15"/>
    </row>
    <row r="337" spans="1:24" x14ac:dyDescent="0.35">
      <c r="A337" s="15" t="s">
        <v>2242</v>
      </c>
      <c r="B337" s="15"/>
      <c r="C337" s="15" t="s">
        <v>373</v>
      </c>
      <c r="D337" s="15" t="s">
        <v>231</v>
      </c>
      <c r="E337" s="15" t="s">
        <v>2539</v>
      </c>
      <c r="F337" s="15" t="s">
        <v>2540</v>
      </c>
      <c r="G337" s="15">
        <v>64990</v>
      </c>
      <c r="H337" s="15" t="s">
        <v>2545</v>
      </c>
      <c r="I337" s="15" t="s">
        <v>2541</v>
      </c>
      <c r="J337" s="16" t="s">
        <v>2542</v>
      </c>
      <c r="K337" s="15" t="s">
        <v>2543</v>
      </c>
      <c r="L337" s="15" t="s">
        <v>2540</v>
      </c>
      <c r="M337" s="15" t="s">
        <v>2544</v>
      </c>
      <c r="N337" s="15" t="s">
        <v>2541</v>
      </c>
      <c r="O337" s="16" t="s">
        <v>2542</v>
      </c>
      <c r="P337" s="15" t="s">
        <v>2543</v>
      </c>
      <c r="Q337" s="15" t="s">
        <v>2546</v>
      </c>
      <c r="R337" s="15" t="s">
        <v>383</v>
      </c>
      <c r="S337" s="15" t="s">
        <v>771</v>
      </c>
      <c r="T337" s="15" t="s">
        <v>2541</v>
      </c>
      <c r="U337" s="15"/>
      <c r="V337" s="15"/>
      <c r="W337" s="15"/>
      <c r="X337" s="15"/>
    </row>
    <row r="338" spans="1:24" x14ac:dyDescent="0.35">
      <c r="A338" s="15" t="s">
        <v>2243</v>
      </c>
      <c r="B338" s="15" t="s">
        <v>209</v>
      </c>
      <c r="C338" s="15" t="s">
        <v>11</v>
      </c>
      <c r="D338" s="15" t="s">
        <v>447</v>
      </c>
      <c r="E338" s="15" t="s">
        <v>446</v>
      </c>
      <c r="F338" s="15" t="s">
        <v>210</v>
      </c>
      <c r="G338" s="15">
        <v>35000</v>
      </c>
      <c r="H338" s="15" t="s">
        <v>211</v>
      </c>
      <c r="I338" s="15" t="s">
        <v>448</v>
      </c>
      <c r="J338" s="16" t="s">
        <v>449</v>
      </c>
      <c r="K338" s="15"/>
      <c r="L338" s="15"/>
      <c r="M338" s="15"/>
      <c r="N338" s="15"/>
      <c r="O338" s="15"/>
      <c r="P338" s="15" t="s">
        <v>2547</v>
      </c>
      <c r="Q338" s="15" t="s">
        <v>2549</v>
      </c>
      <c r="R338" s="15" t="s">
        <v>2548</v>
      </c>
      <c r="S338" s="15" t="s">
        <v>273</v>
      </c>
      <c r="T338" s="15"/>
      <c r="U338" s="15"/>
      <c r="V338" s="15"/>
      <c r="W338" s="15"/>
      <c r="X338" s="15"/>
    </row>
    <row r="339" spans="1:24" x14ac:dyDescent="0.35">
      <c r="A339" s="15" t="s">
        <v>2244</v>
      </c>
      <c r="B339" s="15" t="s">
        <v>1658</v>
      </c>
      <c r="C339" s="15" t="s">
        <v>12</v>
      </c>
      <c r="D339" s="15" t="s">
        <v>1671</v>
      </c>
      <c r="E339" s="15" t="s">
        <v>1672</v>
      </c>
      <c r="F339" s="15" t="s">
        <v>360</v>
      </c>
      <c r="G339" s="15">
        <v>35000</v>
      </c>
      <c r="H339" s="15" t="s">
        <v>211</v>
      </c>
      <c r="I339" s="15" t="s">
        <v>1357</v>
      </c>
      <c r="J339" s="16" t="s">
        <v>1673</v>
      </c>
      <c r="K339" s="76">
        <v>20180613001647</v>
      </c>
      <c r="L339" s="15"/>
      <c r="M339" s="15"/>
      <c r="N339" s="15"/>
      <c r="O339" s="15"/>
      <c r="P339" s="15" t="s">
        <v>544</v>
      </c>
      <c r="Q339" s="15" t="s">
        <v>2550</v>
      </c>
      <c r="R339" s="15" t="s">
        <v>2551</v>
      </c>
      <c r="S339" s="15" t="s">
        <v>273</v>
      </c>
      <c r="T339" s="15"/>
      <c r="U339" s="15"/>
      <c r="V339" s="15"/>
      <c r="W339" s="15"/>
      <c r="X339" s="15"/>
    </row>
    <row r="340" spans="1:24" x14ac:dyDescent="0.35">
      <c r="A340" s="15" t="s">
        <v>2245</v>
      </c>
      <c r="B340" s="15"/>
      <c r="C340" s="15" t="s">
        <v>12</v>
      </c>
      <c r="D340" s="15"/>
      <c r="E340" s="15" t="s">
        <v>1432</v>
      </c>
      <c r="F340" s="15" t="s">
        <v>2552</v>
      </c>
      <c r="G340" s="15">
        <v>35190</v>
      </c>
      <c r="H340" s="15" t="s">
        <v>233</v>
      </c>
      <c r="I340" s="15" t="s">
        <v>2553</v>
      </c>
      <c r="J340" s="15"/>
      <c r="K340" s="15" t="s">
        <v>2554</v>
      </c>
      <c r="L340" s="15" t="s">
        <v>2552</v>
      </c>
      <c r="M340" s="15" t="s">
        <v>312</v>
      </c>
      <c r="N340" s="15" t="s">
        <v>2553</v>
      </c>
      <c r="O340" s="15"/>
      <c r="P340" s="15" t="s">
        <v>2554</v>
      </c>
      <c r="Q340" s="15" t="s">
        <v>2552</v>
      </c>
      <c r="R340" s="15" t="s">
        <v>383</v>
      </c>
      <c r="S340" s="15" t="s">
        <v>312</v>
      </c>
      <c r="T340" s="15" t="s">
        <v>2553</v>
      </c>
      <c r="U340" s="15"/>
      <c r="V340" s="15"/>
      <c r="W340" s="15"/>
      <c r="X340" s="15"/>
    </row>
    <row r="341" spans="1:24" x14ac:dyDescent="0.35">
      <c r="A341" s="15" t="s">
        <v>2246</v>
      </c>
      <c r="B341" s="15"/>
      <c r="C341" s="15" t="s">
        <v>373</v>
      </c>
      <c r="D341" s="15"/>
      <c r="E341" s="15" t="s">
        <v>2600</v>
      </c>
      <c r="F341" s="15" t="s">
        <v>2601</v>
      </c>
      <c r="G341" s="15">
        <v>35190</v>
      </c>
      <c r="H341" s="15" t="s">
        <v>1023</v>
      </c>
      <c r="I341" s="15" t="s">
        <v>2602</v>
      </c>
      <c r="J341" s="15"/>
      <c r="K341" s="15" t="s">
        <v>2603</v>
      </c>
      <c r="L341" s="15" t="s">
        <v>2601</v>
      </c>
      <c r="M341" s="15" t="s">
        <v>409</v>
      </c>
      <c r="N341" s="15" t="s">
        <v>2602</v>
      </c>
      <c r="O341" s="15"/>
      <c r="P341" s="15" t="s">
        <v>2603</v>
      </c>
      <c r="Q341" s="15" t="s">
        <v>2601</v>
      </c>
      <c r="R341" s="15" t="s">
        <v>383</v>
      </c>
      <c r="S341" s="15" t="s">
        <v>409</v>
      </c>
      <c r="T341" s="15" t="s">
        <v>2602</v>
      </c>
      <c r="U341" s="15"/>
      <c r="V341" s="15"/>
      <c r="W341" s="15"/>
      <c r="X341" s="15"/>
    </row>
    <row r="342" spans="1:24" x14ac:dyDescent="0.35">
      <c r="A342" s="15" t="s">
        <v>2247</v>
      </c>
      <c r="B342" s="15"/>
      <c r="C342" s="15" t="s">
        <v>373</v>
      </c>
      <c r="D342" s="15" t="s">
        <v>2339</v>
      </c>
      <c r="E342" s="15" t="s">
        <v>2604</v>
      </c>
      <c r="F342" s="15"/>
      <c r="G342" s="15"/>
      <c r="H342" s="15"/>
      <c r="I342" s="15" t="s">
        <v>2607</v>
      </c>
      <c r="J342" s="16" t="s">
        <v>2605</v>
      </c>
      <c r="K342" s="15" t="s">
        <v>2606</v>
      </c>
      <c r="L342" s="15"/>
      <c r="M342" s="15"/>
      <c r="N342" s="15" t="s">
        <v>2607</v>
      </c>
      <c r="O342" s="16" t="s">
        <v>2605</v>
      </c>
      <c r="P342" s="15" t="s">
        <v>2606</v>
      </c>
      <c r="Q342" s="15"/>
      <c r="R342" s="15" t="s">
        <v>383</v>
      </c>
      <c r="S342" s="15" t="s">
        <v>1959</v>
      </c>
      <c r="T342" s="15" t="s">
        <v>2607</v>
      </c>
      <c r="U342" s="15"/>
      <c r="V342" s="15"/>
      <c r="W342" s="15"/>
      <c r="X342" s="15"/>
    </row>
    <row r="343" spans="1:24" x14ac:dyDescent="0.35">
      <c r="A343" s="15" t="s">
        <v>2248</v>
      </c>
      <c r="B343" s="15"/>
      <c r="C343" s="15" t="s">
        <v>12</v>
      </c>
      <c r="D343" s="15"/>
      <c r="E343" s="15" t="s">
        <v>2608</v>
      </c>
      <c r="F343" s="15" t="s">
        <v>2609</v>
      </c>
      <c r="G343" s="15">
        <v>35190</v>
      </c>
      <c r="H343" s="15" t="s">
        <v>1023</v>
      </c>
      <c r="I343" s="15" t="s">
        <v>2610</v>
      </c>
      <c r="J343" s="16" t="s">
        <v>2611</v>
      </c>
      <c r="K343" s="15" t="s">
        <v>2612</v>
      </c>
      <c r="L343" s="15" t="s">
        <v>2609</v>
      </c>
      <c r="M343" s="15" t="s">
        <v>409</v>
      </c>
      <c r="N343" s="15" t="s">
        <v>2610</v>
      </c>
      <c r="O343" s="16" t="s">
        <v>2611</v>
      </c>
      <c r="P343" s="15" t="s">
        <v>544</v>
      </c>
      <c r="Q343" s="15" t="s">
        <v>2613</v>
      </c>
      <c r="R343" s="15" t="s">
        <v>383</v>
      </c>
      <c r="S343" s="15" t="s">
        <v>312</v>
      </c>
      <c r="T343" s="15" t="s">
        <v>2610</v>
      </c>
      <c r="U343" s="15"/>
      <c r="V343" s="15"/>
      <c r="W343" s="15"/>
      <c r="X343" s="15"/>
    </row>
    <row r="344" spans="1:24" x14ac:dyDescent="0.35">
      <c r="A344" s="15" t="s">
        <v>2249</v>
      </c>
      <c r="B344" s="15"/>
      <c r="C344" s="15" t="s">
        <v>11</v>
      </c>
      <c r="D344" s="15" t="s">
        <v>2614</v>
      </c>
      <c r="E344" s="15" t="s">
        <v>2615</v>
      </c>
      <c r="F344" s="15" t="s">
        <v>2616</v>
      </c>
      <c r="G344" s="15">
        <v>35140</v>
      </c>
      <c r="H344" s="15" t="s">
        <v>2617</v>
      </c>
      <c r="I344" s="15" t="s">
        <v>2618</v>
      </c>
      <c r="J344" s="16" t="s">
        <v>2619</v>
      </c>
      <c r="K344" s="15" t="s">
        <v>2620</v>
      </c>
      <c r="L344" s="15" t="s">
        <v>2616</v>
      </c>
      <c r="M344" s="15" t="s">
        <v>2621</v>
      </c>
      <c r="N344" s="15" t="s">
        <v>2618</v>
      </c>
      <c r="O344" s="16" t="s">
        <v>2619</v>
      </c>
      <c r="P344" s="15" t="s">
        <v>544</v>
      </c>
      <c r="Q344" s="15" t="s">
        <v>2622</v>
      </c>
      <c r="R344" s="15" t="s">
        <v>383</v>
      </c>
      <c r="S344" s="15" t="s">
        <v>2623</v>
      </c>
      <c r="T344" s="15" t="s">
        <v>2618</v>
      </c>
      <c r="U344" s="15"/>
      <c r="V344" s="15"/>
      <c r="W344" s="15"/>
      <c r="X344" s="15"/>
    </row>
    <row r="345" spans="1:24" x14ac:dyDescent="0.35">
      <c r="A345" s="15" t="s">
        <v>2250</v>
      </c>
      <c r="B345" s="15" t="s">
        <v>359</v>
      </c>
      <c r="C345" s="15" t="s">
        <v>12</v>
      </c>
      <c r="D345" s="15" t="s">
        <v>1355</v>
      </c>
      <c r="E345" s="15" t="s">
        <v>1356</v>
      </c>
      <c r="F345" s="15" t="s">
        <v>360</v>
      </c>
      <c r="G345" s="15">
        <v>35000</v>
      </c>
      <c r="H345" s="15" t="s">
        <v>211</v>
      </c>
      <c r="I345" s="15" t="s">
        <v>1357</v>
      </c>
      <c r="J345" s="16" t="s">
        <v>1358</v>
      </c>
      <c r="K345" s="76">
        <v>20180622001677</v>
      </c>
      <c r="L345" s="15"/>
      <c r="M345" s="15"/>
      <c r="N345" s="15"/>
      <c r="O345" s="15"/>
      <c r="P345" s="15" t="s">
        <v>2624</v>
      </c>
      <c r="Q345" s="15" t="s">
        <v>2625</v>
      </c>
      <c r="R345" s="15" t="s">
        <v>2626</v>
      </c>
      <c r="S345" s="15" t="s">
        <v>273</v>
      </c>
      <c r="T345" s="15" t="s">
        <v>2627</v>
      </c>
      <c r="U345" s="15"/>
      <c r="V345" s="15"/>
      <c r="W345" s="15"/>
      <c r="X345" s="15"/>
    </row>
    <row r="346" spans="1:24" x14ac:dyDescent="0.35">
      <c r="A346" s="15" t="s">
        <v>2251</v>
      </c>
      <c r="B346" s="15"/>
      <c r="C346" s="15" t="s">
        <v>11</v>
      </c>
      <c r="D346" s="15" t="s">
        <v>2628</v>
      </c>
      <c r="E346" s="15" t="s">
        <v>502</v>
      </c>
      <c r="F346" s="15" t="s">
        <v>2629</v>
      </c>
      <c r="G346" s="15">
        <v>35742</v>
      </c>
      <c r="H346" s="15" t="s">
        <v>1123</v>
      </c>
      <c r="I346" s="15" t="s">
        <v>2630</v>
      </c>
      <c r="J346" s="16" t="s">
        <v>2631</v>
      </c>
      <c r="K346" s="15" t="s">
        <v>2632</v>
      </c>
      <c r="L346" s="15" t="s">
        <v>2629</v>
      </c>
      <c r="M346" s="15" t="s">
        <v>2633</v>
      </c>
      <c r="N346" s="15" t="s">
        <v>2630</v>
      </c>
      <c r="O346" s="16" t="s">
        <v>2631</v>
      </c>
      <c r="P346" s="15" t="s">
        <v>544</v>
      </c>
      <c r="Q346" s="15" t="s">
        <v>2634</v>
      </c>
      <c r="R346" s="15" t="s">
        <v>2635</v>
      </c>
      <c r="S346" s="15" t="s">
        <v>273</v>
      </c>
      <c r="T346" s="15" t="s">
        <v>2630</v>
      </c>
      <c r="U346" s="15"/>
      <c r="V346" s="15"/>
      <c r="W346" s="15"/>
      <c r="X346" s="15"/>
    </row>
    <row r="347" spans="1:24" x14ac:dyDescent="0.35">
      <c r="A347" s="15" t="s">
        <v>2252</v>
      </c>
      <c r="B347" s="15"/>
      <c r="C347" s="15" t="s">
        <v>12</v>
      </c>
      <c r="D347" s="15"/>
      <c r="E347" s="15" t="s">
        <v>2636</v>
      </c>
      <c r="F347" s="15" t="s">
        <v>2637</v>
      </c>
      <c r="G347" s="15">
        <v>35800</v>
      </c>
      <c r="H347" s="15" t="s">
        <v>283</v>
      </c>
      <c r="I347" s="15" t="s">
        <v>2638</v>
      </c>
      <c r="J347" s="15"/>
      <c r="K347" s="15" t="s">
        <v>2639</v>
      </c>
      <c r="L347" s="15" t="s">
        <v>2637</v>
      </c>
      <c r="M347" s="15" t="s">
        <v>287</v>
      </c>
      <c r="N347" s="15" t="s">
        <v>2638</v>
      </c>
      <c r="O347" s="15"/>
      <c r="P347" s="15" t="s">
        <v>2639</v>
      </c>
      <c r="Q347" s="15" t="s">
        <v>2637</v>
      </c>
      <c r="R347" s="15" t="s">
        <v>383</v>
      </c>
      <c r="S347" s="15" t="s">
        <v>287</v>
      </c>
      <c r="T347" s="15" t="s">
        <v>2638</v>
      </c>
      <c r="U347" s="15"/>
      <c r="V347" s="15"/>
      <c r="W347" s="15"/>
      <c r="X347" s="15"/>
    </row>
    <row r="348" spans="1:24" x14ac:dyDescent="0.35">
      <c r="A348" s="15" t="s">
        <v>2253</v>
      </c>
      <c r="B348" s="15" t="s">
        <v>209</v>
      </c>
      <c r="C348" s="15" t="s">
        <v>11</v>
      </c>
      <c r="D348" s="15" t="s">
        <v>447</v>
      </c>
      <c r="E348" s="15" t="s">
        <v>446</v>
      </c>
      <c r="F348" s="15" t="s">
        <v>210</v>
      </c>
      <c r="G348" s="15">
        <v>35000</v>
      </c>
      <c r="H348" s="15" t="s">
        <v>211</v>
      </c>
      <c r="I348" s="15" t="s">
        <v>448</v>
      </c>
      <c r="J348" s="16" t="s">
        <v>449</v>
      </c>
      <c r="K348" s="15" t="s">
        <v>2640</v>
      </c>
      <c r="L348" s="15"/>
      <c r="M348" s="15"/>
      <c r="N348" s="15"/>
      <c r="O348" s="15"/>
      <c r="P348" s="15"/>
      <c r="Q348" s="15" t="s">
        <v>2641</v>
      </c>
      <c r="R348" s="15" t="s">
        <v>2642</v>
      </c>
      <c r="S348" s="15" t="s">
        <v>273</v>
      </c>
      <c r="T348" s="15"/>
      <c r="U348" s="15"/>
      <c r="V348" s="15"/>
      <c r="W348" s="15"/>
      <c r="X348" s="15"/>
    </row>
    <row r="349" spans="1:24" x14ac:dyDescent="0.35">
      <c r="A349" s="15" t="s">
        <v>2254</v>
      </c>
      <c r="B349" s="15"/>
      <c r="C349" s="15" t="s">
        <v>11</v>
      </c>
      <c r="D349" s="15" t="s">
        <v>2644</v>
      </c>
      <c r="E349" s="15" t="s">
        <v>2643</v>
      </c>
      <c r="F349" s="15" t="s">
        <v>2645</v>
      </c>
      <c r="G349" s="15">
        <v>35000</v>
      </c>
      <c r="H349" s="15" t="s">
        <v>211</v>
      </c>
      <c r="I349" s="15" t="s">
        <v>2646</v>
      </c>
      <c r="J349" s="16" t="s">
        <v>2647</v>
      </c>
      <c r="K349" s="15" t="s">
        <v>2648</v>
      </c>
      <c r="L349" s="15" t="s">
        <v>2645</v>
      </c>
      <c r="M349" s="15" t="s">
        <v>273</v>
      </c>
      <c r="N349" s="15" t="s">
        <v>2646</v>
      </c>
      <c r="O349" s="16" t="s">
        <v>2647</v>
      </c>
      <c r="P349" s="15" t="s">
        <v>2648</v>
      </c>
      <c r="Q349" s="15" t="s">
        <v>2645</v>
      </c>
      <c r="R349" s="15" t="s">
        <v>2649</v>
      </c>
      <c r="S349" s="15" t="s">
        <v>273</v>
      </c>
      <c r="T349" s="15"/>
      <c r="U349" s="15"/>
      <c r="V349" s="15"/>
      <c r="W349" s="15"/>
      <c r="X349" s="15"/>
    </row>
    <row r="350" spans="1:24" x14ac:dyDescent="0.35">
      <c r="A350" s="15" t="s">
        <v>2255</v>
      </c>
      <c r="B350" s="15" t="s">
        <v>511</v>
      </c>
      <c r="C350" s="15" t="s">
        <v>11</v>
      </c>
      <c r="D350" s="15" t="s">
        <v>548</v>
      </c>
      <c r="E350" s="15" t="s">
        <v>411</v>
      </c>
      <c r="F350" s="15" t="s">
        <v>512</v>
      </c>
      <c r="G350" s="15">
        <v>35190</v>
      </c>
      <c r="H350" s="15" t="s">
        <v>233</v>
      </c>
      <c r="I350" s="15" t="s">
        <v>568</v>
      </c>
      <c r="J350" s="16" t="s">
        <v>567</v>
      </c>
      <c r="K350" s="15" t="s">
        <v>511</v>
      </c>
      <c r="L350" s="15" t="s">
        <v>512</v>
      </c>
      <c r="M350" s="15" t="s">
        <v>312</v>
      </c>
      <c r="N350" s="15"/>
      <c r="O350" s="15"/>
      <c r="P350" s="15" t="s">
        <v>511</v>
      </c>
      <c r="Q350" s="15" t="s">
        <v>512</v>
      </c>
      <c r="R350" s="15" t="s">
        <v>2650</v>
      </c>
      <c r="S350" s="15" t="s">
        <v>312</v>
      </c>
      <c r="T350" s="15" t="s">
        <v>609</v>
      </c>
      <c r="U350" s="15"/>
      <c r="V350" s="15"/>
      <c r="W350" s="15"/>
      <c r="X350" s="15"/>
    </row>
    <row r="351" spans="1:24" x14ac:dyDescent="0.35">
      <c r="A351" s="15" t="s">
        <v>2555</v>
      </c>
      <c r="B351" s="15" t="s">
        <v>511</v>
      </c>
      <c r="C351" s="15" t="s">
        <v>11</v>
      </c>
      <c r="D351" s="15" t="s">
        <v>548</v>
      </c>
      <c r="E351" s="15" t="s">
        <v>411</v>
      </c>
      <c r="F351" s="15" t="s">
        <v>512</v>
      </c>
      <c r="G351" s="15">
        <v>35190</v>
      </c>
      <c r="H351" s="15" t="s">
        <v>233</v>
      </c>
      <c r="I351" s="15" t="s">
        <v>568</v>
      </c>
      <c r="J351" s="16" t="s">
        <v>567</v>
      </c>
      <c r="K351" s="15" t="s">
        <v>511</v>
      </c>
      <c r="L351" s="15" t="s">
        <v>512</v>
      </c>
      <c r="M351" s="15" t="s">
        <v>312</v>
      </c>
      <c r="N351" s="15"/>
      <c r="O351" s="15"/>
      <c r="P351" s="15" t="s">
        <v>2651</v>
      </c>
      <c r="Q351" s="15" t="s">
        <v>2653</v>
      </c>
      <c r="R351" s="15" t="s">
        <v>2652</v>
      </c>
      <c r="S351" s="15" t="s">
        <v>312</v>
      </c>
      <c r="T351" s="15" t="s">
        <v>609</v>
      </c>
      <c r="U351" s="15"/>
      <c r="V351" s="15"/>
      <c r="W351" s="15"/>
      <c r="X351" s="15"/>
    </row>
    <row r="352" spans="1:24" x14ac:dyDescent="0.35">
      <c r="A352" s="15" t="s">
        <v>2556</v>
      </c>
      <c r="B352" s="15"/>
      <c r="C352" s="15" t="s">
        <v>12</v>
      </c>
      <c r="D352" s="15"/>
      <c r="E352" s="15" t="s">
        <v>1396</v>
      </c>
      <c r="F352" s="15" t="s">
        <v>2654</v>
      </c>
      <c r="G352" s="15">
        <v>35440</v>
      </c>
      <c r="H352" s="15" t="s">
        <v>2655</v>
      </c>
      <c r="I352" s="15" t="s">
        <v>2656</v>
      </c>
      <c r="J352" s="15"/>
      <c r="K352" s="15" t="s">
        <v>2657</v>
      </c>
      <c r="L352" s="15" t="s">
        <v>2654</v>
      </c>
      <c r="M352" s="15" t="s">
        <v>2658</v>
      </c>
      <c r="N352" s="15" t="s">
        <v>2656</v>
      </c>
      <c r="O352" s="15"/>
      <c r="P352" s="15" t="s">
        <v>2657</v>
      </c>
      <c r="Q352" s="15" t="s">
        <v>2654</v>
      </c>
      <c r="R352" s="15" t="s">
        <v>2659</v>
      </c>
      <c r="S352" s="15" t="s">
        <v>2658</v>
      </c>
      <c r="T352" s="15" t="s">
        <v>2656</v>
      </c>
      <c r="U352" s="15"/>
      <c r="V352" s="15"/>
      <c r="W352" s="15"/>
      <c r="X352" s="15"/>
    </row>
    <row r="353" spans="1:24" x14ac:dyDescent="0.35">
      <c r="A353" s="15" t="s">
        <v>2557</v>
      </c>
      <c r="B353" s="15" t="s">
        <v>2660</v>
      </c>
      <c r="C353" s="15" t="s">
        <v>11</v>
      </c>
      <c r="D353" s="15" t="s">
        <v>324</v>
      </c>
      <c r="E353" s="15" t="s">
        <v>2661</v>
      </c>
      <c r="F353" s="15" t="s">
        <v>1661</v>
      </c>
      <c r="G353" s="15">
        <v>35650</v>
      </c>
      <c r="H353" s="15" t="s">
        <v>1662</v>
      </c>
      <c r="I353" s="15" t="s">
        <v>2662</v>
      </c>
      <c r="J353" s="16" t="s">
        <v>2663</v>
      </c>
      <c r="K353" s="15" t="s">
        <v>2664</v>
      </c>
      <c r="L353" s="15" t="s">
        <v>2665</v>
      </c>
      <c r="M353" s="15" t="s">
        <v>2666</v>
      </c>
      <c r="N353" s="15" t="s">
        <v>2667</v>
      </c>
      <c r="O353" s="16" t="s">
        <v>2668</v>
      </c>
      <c r="P353" s="15" t="s">
        <v>544</v>
      </c>
      <c r="Q353" s="15" t="s">
        <v>2669</v>
      </c>
      <c r="R353" s="15" t="s">
        <v>1746</v>
      </c>
      <c r="S353" s="15" t="s">
        <v>1670</v>
      </c>
      <c r="T353" s="15" t="s">
        <v>2667</v>
      </c>
      <c r="U353" s="15"/>
      <c r="V353" s="15"/>
      <c r="W353" s="15"/>
      <c r="X353" s="15"/>
    </row>
    <row r="354" spans="1:24" x14ac:dyDescent="0.35">
      <c r="A354" s="15" t="s">
        <v>2558</v>
      </c>
      <c r="B354" s="15"/>
      <c r="C354" s="15" t="s">
        <v>373</v>
      </c>
      <c r="D354" s="15" t="s">
        <v>2671</v>
      </c>
      <c r="E354" s="15" t="s">
        <v>2670</v>
      </c>
      <c r="F354" s="15" t="s">
        <v>2672</v>
      </c>
      <c r="G354" s="15">
        <v>35190</v>
      </c>
      <c r="H354" s="15" t="s">
        <v>1751</v>
      </c>
      <c r="I354" s="15" t="s">
        <v>2673</v>
      </c>
      <c r="J354" s="16" t="s">
        <v>2674</v>
      </c>
      <c r="K354" s="15" t="s">
        <v>2675</v>
      </c>
      <c r="L354" s="15" t="s">
        <v>2672</v>
      </c>
      <c r="M354" s="15" t="s">
        <v>1755</v>
      </c>
      <c r="N354" s="15" t="s">
        <v>2673</v>
      </c>
      <c r="O354" s="16" t="s">
        <v>2674</v>
      </c>
      <c r="P354" s="15" t="s">
        <v>2675</v>
      </c>
      <c r="Q354" s="15" t="s">
        <v>2672</v>
      </c>
      <c r="R354" s="15" t="s">
        <v>383</v>
      </c>
      <c r="S354" s="15" t="s">
        <v>1755</v>
      </c>
      <c r="T354" s="15" t="s">
        <v>2673</v>
      </c>
      <c r="U354" s="15"/>
      <c r="V354" s="15"/>
      <c r="W354" s="15"/>
      <c r="X354" s="15"/>
    </row>
    <row r="355" spans="1:24" x14ac:dyDescent="0.35">
      <c r="A355" s="15" t="s">
        <v>2559</v>
      </c>
      <c r="B355" s="15"/>
      <c r="C355" s="15" t="s">
        <v>373</v>
      </c>
      <c r="D355" s="15"/>
      <c r="E355" s="15" t="s">
        <v>2676</v>
      </c>
      <c r="F355" s="15" t="s">
        <v>2677</v>
      </c>
      <c r="G355" s="15">
        <v>35650</v>
      </c>
      <c r="H355" s="15" t="s">
        <v>1662</v>
      </c>
      <c r="I355" s="15" t="s">
        <v>2678</v>
      </c>
      <c r="J355" s="16" t="s">
        <v>2679</v>
      </c>
      <c r="K355" s="15" t="s">
        <v>2680</v>
      </c>
      <c r="L355" s="15" t="s">
        <v>2677</v>
      </c>
      <c r="M355" s="15" t="s">
        <v>1670</v>
      </c>
      <c r="N355" s="15" t="s">
        <v>2678</v>
      </c>
      <c r="O355" s="16" t="s">
        <v>2679</v>
      </c>
      <c r="P355" s="15" t="s">
        <v>544</v>
      </c>
      <c r="Q355" s="15" t="s">
        <v>2677</v>
      </c>
      <c r="R355" s="15" t="s">
        <v>2681</v>
      </c>
      <c r="S355" s="15" t="s">
        <v>1670</v>
      </c>
      <c r="T355" s="15" t="s">
        <v>2678</v>
      </c>
      <c r="U355" s="15"/>
      <c r="V355" s="15"/>
      <c r="W355" s="15"/>
      <c r="X355" s="15"/>
    </row>
    <row r="356" spans="1:24" x14ac:dyDescent="0.35">
      <c r="A356" s="15" t="s">
        <v>2560</v>
      </c>
      <c r="B356" s="15"/>
      <c r="C356" s="15" t="s">
        <v>373</v>
      </c>
      <c r="D356" s="15"/>
      <c r="E356" s="15" t="s">
        <v>1782</v>
      </c>
      <c r="F356" s="15" t="s">
        <v>2682</v>
      </c>
      <c r="G356" s="15">
        <v>35360</v>
      </c>
      <c r="H356" s="15" t="s">
        <v>347</v>
      </c>
      <c r="I356" s="15" t="s">
        <v>2684</v>
      </c>
      <c r="J356" s="15"/>
      <c r="K356" s="15" t="s">
        <v>2683</v>
      </c>
      <c r="L356" s="15" t="s">
        <v>2682</v>
      </c>
      <c r="M356" s="15" t="s">
        <v>2505</v>
      </c>
      <c r="N356" s="15" t="s">
        <v>2684</v>
      </c>
      <c r="O356" s="15"/>
      <c r="P356" s="15" t="s">
        <v>544</v>
      </c>
      <c r="Q356" s="15" t="s">
        <v>2685</v>
      </c>
      <c r="R356" s="15" t="s">
        <v>2686</v>
      </c>
      <c r="S356" s="15" t="s">
        <v>273</v>
      </c>
      <c r="T356" s="15" t="s">
        <v>2684</v>
      </c>
      <c r="U356" s="15"/>
      <c r="V356" s="15"/>
      <c r="W356" s="15"/>
      <c r="X356" s="15"/>
    </row>
    <row r="357" spans="1:24" x14ac:dyDescent="0.35">
      <c r="A357" s="15" t="s">
        <v>2561</v>
      </c>
      <c r="B357" s="15"/>
      <c r="C357" s="15" t="s">
        <v>11</v>
      </c>
      <c r="D357" s="15" t="s">
        <v>2688</v>
      </c>
      <c r="E357" s="15" t="s">
        <v>2687</v>
      </c>
      <c r="F357" s="15" t="s">
        <v>2689</v>
      </c>
      <c r="G357" s="15">
        <v>35410</v>
      </c>
      <c r="H357" s="15" t="s">
        <v>1452</v>
      </c>
      <c r="I357" s="15" t="s">
        <v>2690</v>
      </c>
      <c r="J357" s="16" t="s">
        <v>2691</v>
      </c>
      <c r="K357" s="15" t="s">
        <v>2692</v>
      </c>
      <c r="L357" s="15" t="s">
        <v>2689</v>
      </c>
      <c r="M357" s="15" t="s">
        <v>1454</v>
      </c>
      <c r="N357" s="15" t="s">
        <v>2690</v>
      </c>
      <c r="O357" s="16" t="s">
        <v>2691</v>
      </c>
      <c r="P357" s="15" t="s">
        <v>2692</v>
      </c>
      <c r="Q357" s="15" t="s">
        <v>2689</v>
      </c>
      <c r="R357" s="15" t="s">
        <v>383</v>
      </c>
      <c r="S357" s="15" t="s">
        <v>1454</v>
      </c>
      <c r="T357" s="15" t="s">
        <v>2690</v>
      </c>
      <c r="U357" s="15"/>
      <c r="V357" s="15"/>
      <c r="W357" s="15"/>
      <c r="X357" s="15"/>
    </row>
    <row r="358" spans="1:24" x14ac:dyDescent="0.35">
      <c r="A358" s="15" t="s">
        <v>2562</v>
      </c>
      <c r="B358" s="15"/>
      <c r="C358" s="15" t="s">
        <v>373</v>
      </c>
      <c r="D358" s="15"/>
      <c r="E358" s="15" t="s">
        <v>2693</v>
      </c>
      <c r="F358" s="15" t="s">
        <v>2694</v>
      </c>
      <c r="G358" s="15">
        <v>35630</v>
      </c>
      <c r="H358" s="15" t="s">
        <v>2695</v>
      </c>
      <c r="I358" s="15" t="s">
        <v>2696</v>
      </c>
      <c r="J358" s="16" t="s">
        <v>2697</v>
      </c>
      <c r="K358" s="15" t="s">
        <v>2698</v>
      </c>
      <c r="L358" s="15" t="s">
        <v>2694</v>
      </c>
      <c r="M358" s="15" t="s">
        <v>2699</v>
      </c>
      <c r="N358" s="15" t="s">
        <v>2696</v>
      </c>
      <c r="O358" s="16" t="s">
        <v>2697</v>
      </c>
      <c r="P358" s="15" t="s">
        <v>2698</v>
      </c>
      <c r="Q358" s="15" t="s">
        <v>2694</v>
      </c>
      <c r="R358" s="15" t="s">
        <v>383</v>
      </c>
      <c r="S358" s="15" t="s">
        <v>2699</v>
      </c>
      <c r="T358" s="15" t="s">
        <v>2696</v>
      </c>
      <c r="U358" s="15"/>
      <c r="V358" s="15"/>
      <c r="W358" s="15"/>
      <c r="X358" s="15"/>
    </row>
    <row r="359" spans="1:24" x14ac:dyDescent="0.35">
      <c r="A359" s="15" t="s">
        <v>2563</v>
      </c>
      <c r="B359" s="15" t="s">
        <v>511</v>
      </c>
      <c r="C359" s="15" t="s">
        <v>11</v>
      </c>
      <c r="D359" s="15" t="s">
        <v>548</v>
      </c>
      <c r="E359" s="15" t="s">
        <v>411</v>
      </c>
      <c r="F359" s="15" t="s">
        <v>512</v>
      </c>
      <c r="G359" s="15">
        <v>35190</v>
      </c>
      <c r="H359" s="15" t="s">
        <v>233</v>
      </c>
      <c r="I359" s="15" t="s">
        <v>568</v>
      </c>
      <c r="J359" s="16" t="s">
        <v>567</v>
      </c>
      <c r="K359" s="15" t="s">
        <v>511</v>
      </c>
      <c r="L359" s="15" t="s">
        <v>512</v>
      </c>
      <c r="M359" s="15" t="s">
        <v>312</v>
      </c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</row>
    <row r="360" spans="1:24" x14ac:dyDescent="0.35">
      <c r="A360" s="15" t="s">
        <v>2564</v>
      </c>
      <c r="B360" s="15" t="s">
        <v>359</v>
      </c>
      <c r="C360" s="15" t="s">
        <v>12</v>
      </c>
      <c r="D360" s="15" t="s">
        <v>1355</v>
      </c>
      <c r="E360" s="15" t="s">
        <v>1356</v>
      </c>
      <c r="F360" s="15" t="s">
        <v>360</v>
      </c>
      <c r="G360" s="15">
        <v>35000</v>
      </c>
      <c r="H360" s="15" t="s">
        <v>211</v>
      </c>
      <c r="I360" s="15" t="s">
        <v>1357</v>
      </c>
      <c r="J360" s="16" t="s">
        <v>1358</v>
      </c>
      <c r="K360" s="76">
        <v>20180711001711</v>
      </c>
      <c r="L360" s="15"/>
      <c r="M360" s="15"/>
      <c r="N360" s="15"/>
      <c r="O360" s="15"/>
      <c r="P360" s="15" t="s">
        <v>544</v>
      </c>
      <c r="Q360" s="15" t="s">
        <v>2700</v>
      </c>
      <c r="R360" s="15" t="s">
        <v>2701</v>
      </c>
      <c r="S360" s="15" t="s">
        <v>273</v>
      </c>
      <c r="T360" s="15"/>
      <c r="U360" s="15"/>
      <c r="V360" s="15"/>
      <c r="W360" s="15"/>
      <c r="X360" s="15"/>
    </row>
    <row r="361" spans="1:24" x14ac:dyDescent="0.35">
      <c r="A361" s="15" t="s">
        <v>2565</v>
      </c>
      <c r="B361" s="15"/>
      <c r="C361" s="15" t="s">
        <v>281</v>
      </c>
      <c r="D361" s="15" t="s">
        <v>1796</v>
      </c>
      <c r="E361" s="15" t="s">
        <v>2702</v>
      </c>
      <c r="F361" s="15" t="s">
        <v>2703</v>
      </c>
      <c r="G361" s="15">
        <v>35000</v>
      </c>
      <c r="H361" s="15" t="s">
        <v>211</v>
      </c>
      <c r="I361" s="15" t="s">
        <v>2704</v>
      </c>
      <c r="J361" s="16" t="s">
        <v>2705</v>
      </c>
      <c r="K361" s="15" t="s">
        <v>2706</v>
      </c>
      <c r="L361" s="15" t="s">
        <v>2703</v>
      </c>
      <c r="M361" s="15" t="s">
        <v>273</v>
      </c>
      <c r="N361" s="15" t="s">
        <v>2704</v>
      </c>
      <c r="O361" s="16" t="s">
        <v>2705</v>
      </c>
      <c r="P361" s="15" t="s">
        <v>544</v>
      </c>
      <c r="Q361" s="15" t="s">
        <v>2703</v>
      </c>
      <c r="R361" s="15" t="s">
        <v>2707</v>
      </c>
      <c r="S361" s="15" t="s">
        <v>273</v>
      </c>
      <c r="T361" s="15" t="s">
        <v>2704</v>
      </c>
      <c r="U361" s="15"/>
      <c r="V361" s="15"/>
      <c r="W361" s="15"/>
      <c r="X361" s="15"/>
    </row>
    <row r="362" spans="1:24" x14ac:dyDescent="0.35">
      <c r="A362" s="15" t="s">
        <v>2566</v>
      </c>
      <c r="B362" s="15"/>
      <c r="C362" s="15" t="s">
        <v>12</v>
      </c>
      <c r="D362" s="15" t="s">
        <v>2708</v>
      </c>
      <c r="E362" s="15" t="s">
        <v>2709</v>
      </c>
      <c r="F362" s="15" t="s">
        <v>2710</v>
      </c>
      <c r="G362" s="15">
        <v>22250</v>
      </c>
      <c r="H362" s="15" t="s">
        <v>2711</v>
      </c>
      <c r="I362" s="15" t="s">
        <v>2712</v>
      </c>
      <c r="J362" s="16" t="s">
        <v>2713</v>
      </c>
      <c r="K362" s="15" t="s">
        <v>2714</v>
      </c>
      <c r="L362" s="15" t="s">
        <v>2710</v>
      </c>
      <c r="M362" s="15" t="s">
        <v>2715</v>
      </c>
      <c r="N362" s="15" t="s">
        <v>2712</v>
      </c>
      <c r="O362" s="16" t="s">
        <v>2713</v>
      </c>
      <c r="P362" s="15" t="s">
        <v>544</v>
      </c>
      <c r="Q362" s="15" t="s">
        <v>2710</v>
      </c>
      <c r="R362" s="15" t="s">
        <v>383</v>
      </c>
      <c r="S362" s="15" t="s">
        <v>2715</v>
      </c>
      <c r="T362" s="15" t="s">
        <v>2712</v>
      </c>
      <c r="U362" s="15"/>
      <c r="V362" s="15"/>
      <c r="W362" s="15"/>
      <c r="X362" s="15"/>
    </row>
    <row r="363" spans="1:24" x14ac:dyDescent="0.35">
      <c r="A363" s="15" t="s">
        <v>2567</v>
      </c>
      <c r="B363" s="15"/>
      <c r="C363" s="15" t="s">
        <v>12</v>
      </c>
      <c r="D363" s="15"/>
      <c r="E363" s="15" t="s">
        <v>2716</v>
      </c>
      <c r="F363" s="15" t="s">
        <v>2717</v>
      </c>
      <c r="G363" s="15">
        <v>35190</v>
      </c>
      <c r="H363" s="15" t="s">
        <v>233</v>
      </c>
      <c r="I363" s="15" t="s">
        <v>2718</v>
      </c>
      <c r="J363" s="16" t="s">
        <v>2719</v>
      </c>
      <c r="K363" s="15" t="s">
        <v>2720</v>
      </c>
      <c r="L363" s="15" t="s">
        <v>2717</v>
      </c>
      <c r="M363" s="15" t="s">
        <v>312</v>
      </c>
      <c r="N363" s="15" t="s">
        <v>2718</v>
      </c>
      <c r="O363" s="16" t="s">
        <v>2719</v>
      </c>
      <c r="P363" s="15" t="s">
        <v>2720</v>
      </c>
      <c r="Q363" s="15" t="s">
        <v>2717</v>
      </c>
      <c r="R363" s="15" t="s">
        <v>383</v>
      </c>
      <c r="S363" s="15" t="s">
        <v>312</v>
      </c>
      <c r="T363" s="15" t="s">
        <v>2718</v>
      </c>
      <c r="U363" s="15"/>
      <c r="V363" s="15"/>
      <c r="W363" s="15"/>
      <c r="X363" s="15"/>
    </row>
    <row r="364" spans="1:24" x14ac:dyDescent="0.35">
      <c r="A364" s="15" t="s">
        <v>2568</v>
      </c>
      <c r="B364" s="15"/>
      <c r="C364" s="15" t="s">
        <v>478</v>
      </c>
      <c r="D364" s="15" t="s">
        <v>2721</v>
      </c>
      <c r="E364" s="15" t="s">
        <v>2722</v>
      </c>
      <c r="F364" s="15" t="s">
        <v>2723</v>
      </c>
      <c r="G364" s="15">
        <v>35760</v>
      </c>
      <c r="H364" s="15" t="s">
        <v>219</v>
      </c>
      <c r="I364" s="15" t="s">
        <v>2724</v>
      </c>
      <c r="J364" s="16" t="s">
        <v>2725</v>
      </c>
      <c r="K364" s="15" t="s">
        <v>2726</v>
      </c>
      <c r="L364" s="15" t="s">
        <v>2723</v>
      </c>
      <c r="M364" s="15" t="s">
        <v>1199</v>
      </c>
      <c r="N364" s="15" t="s">
        <v>2724</v>
      </c>
      <c r="O364" s="16" t="s">
        <v>2725</v>
      </c>
      <c r="P364" s="15" t="s">
        <v>2726</v>
      </c>
      <c r="Q364" s="15" t="s">
        <v>2723</v>
      </c>
      <c r="R364" s="15" t="s">
        <v>383</v>
      </c>
      <c r="S364" s="15" t="s">
        <v>1199</v>
      </c>
      <c r="T364" s="15" t="s">
        <v>2724</v>
      </c>
      <c r="U364" s="15"/>
      <c r="V364" s="15"/>
      <c r="W364" s="15"/>
      <c r="X364" s="15"/>
    </row>
    <row r="365" spans="1:24" x14ac:dyDescent="0.35">
      <c r="A365" s="15" t="s">
        <v>2569</v>
      </c>
      <c r="B365" s="15" t="s">
        <v>359</v>
      </c>
      <c r="C365" s="15" t="s">
        <v>12</v>
      </c>
      <c r="D365" s="15" t="s">
        <v>1355</v>
      </c>
      <c r="E365" s="15" t="s">
        <v>1356</v>
      </c>
      <c r="F365" s="15" t="s">
        <v>360</v>
      </c>
      <c r="G365" s="15">
        <v>35000</v>
      </c>
      <c r="H365" s="15" t="s">
        <v>211</v>
      </c>
      <c r="I365" s="15" t="s">
        <v>1357</v>
      </c>
      <c r="J365" s="16" t="s">
        <v>1358</v>
      </c>
      <c r="K365" s="76">
        <v>20180719001731</v>
      </c>
      <c r="L365" s="15"/>
      <c r="M365" s="15"/>
      <c r="N365" s="15"/>
      <c r="O365" s="15"/>
      <c r="P365" s="15" t="s">
        <v>2727</v>
      </c>
      <c r="Q365" s="15" t="s">
        <v>542</v>
      </c>
      <c r="R365" s="15" t="s">
        <v>2728</v>
      </c>
      <c r="S365" s="15" t="s">
        <v>2729</v>
      </c>
      <c r="T365" s="15" t="s">
        <v>2730</v>
      </c>
      <c r="U365" s="15"/>
      <c r="V365" s="15"/>
      <c r="W365" s="15"/>
      <c r="X365" s="15"/>
    </row>
    <row r="366" spans="1:24" x14ac:dyDescent="0.35">
      <c r="A366" s="15" t="s">
        <v>2570</v>
      </c>
      <c r="B366" s="15" t="s">
        <v>2731</v>
      </c>
      <c r="C366" s="15" t="s">
        <v>11</v>
      </c>
      <c r="D366" s="15" t="s">
        <v>2732</v>
      </c>
      <c r="E366" s="15" t="s">
        <v>2733</v>
      </c>
      <c r="F366" s="15" t="s">
        <v>2734</v>
      </c>
      <c r="G366" s="15">
        <v>35190</v>
      </c>
      <c r="H366" s="15" t="s">
        <v>747</v>
      </c>
      <c r="I366" s="15" t="s">
        <v>2735</v>
      </c>
      <c r="J366" s="16" t="s">
        <v>2736</v>
      </c>
      <c r="K366" s="15" t="s">
        <v>2737</v>
      </c>
      <c r="L366" s="15" t="s">
        <v>2734</v>
      </c>
      <c r="M366" s="15" t="s">
        <v>749</v>
      </c>
      <c r="N366" s="15" t="s">
        <v>2735</v>
      </c>
      <c r="O366" s="16" t="s">
        <v>2736</v>
      </c>
      <c r="P366" s="15" t="s">
        <v>544</v>
      </c>
      <c r="Q366" s="15" t="s">
        <v>2738</v>
      </c>
      <c r="R366" s="15" t="s">
        <v>1719</v>
      </c>
      <c r="S366" s="15" t="s">
        <v>749</v>
      </c>
      <c r="T366" s="15" t="s">
        <v>2735</v>
      </c>
      <c r="U366" s="15"/>
      <c r="V366" s="15"/>
      <c r="W366" s="15"/>
      <c r="X366" s="15"/>
    </row>
    <row r="367" spans="1:24" x14ac:dyDescent="0.35">
      <c r="A367" s="15" t="s">
        <v>2571</v>
      </c>
      <c r="B367" s="15" t="s">
        <v>2153</v>
      </c>
      <c r="C367" s="15" t="s">
        <v>11</v>
      </c>
      <c r="D367" s="15" t="s">
        <v>878</v>
      </c>
      <c r="E367" s="15" t="s">
        <v>2154</v>
      </c>
      <c r="F367" s="15" t="s">
        <v>2155</v>
      </c>
      <c r="G367" s="15">
        <v>22270</v>
      </c>
      <c r="H367" s="15" t="s">
        <v>2156</v>
      </c>
      <c r="I367" s="15" t="s">
        <v>2157</v>
      </c>
      <c r="J367" s="16" t="s">
        <v>2158</v>
      </c>
      <c r="K367" s="15" t="s">
        <v>2153</v>
      </c>
      <c r="L367" s="15" t="s">
        <v>2155</v>
      </c>
      <c r="M367" s="15" t="s">
        <v>2739</v>
      </c>
      <c r="N367" s="15" t="s">
        <v>2157</v>
      </c>
      <c r="O367" s="16" t="s">
        <v>2158</v>
      </c>
      <c r="P367" s="15" t="s">
        <v>2153</v>
      </c>
      <c r="Q367" s="15" t="s">
        <v>2155</v>
      </c>
      <c r="R367" s="15" t="s">
        <v>2740</v>
      </c>
      <c r="S367" s="15" t="s">
        <v>2739</v>
      </c>
      <c r="T367" s="15" t="s">
        <v>2157</v>
      </c>
      <c r="U367" s="15"/>
      <c r="V367" s="15"/>
      <c r="W367" s="15"/>
      <c r="X367" s="15"/>
    </row>
    <row r="368" spans="1:24" x14ac:dyDescent="0.35">
      <c r="A368" s="15" t="s">
        <v>2572</v>
      </c>
      <c r="B368" s="15"/>
      <c r="C368" s="15" t="s">
        <v>478</v>
      </c>
      <c r="D368" s="15"/>
      <c r="E368" s="15" t="s">
        <v>2741</v>
      </c>
      <c r="F368" s="15" t="s">
        <v>2742</v>
      </c>
      <c r="G368" s="15">
        <v>35000</v>
      </c>
      <c r="H368" s="15" t="s">
        <v>211</v>
      </c>
      <c r="I368" s="15" t="s">
        <v>2743</v>
      </c>
      <c r="J368" s="16" t="s">
        <v>2744</v>
      </c>
      <c r="K368" s="15" t="s">
        <v>2745</v>
      </c>
      <c r="L368" s="15" t="s">
        <v>2742</v>
      </c>
      <c r="M368" s="15" t="s">
        <v>273</v>
      </c>
      <c r="N368" s="15" t="s">
        <v>2743</v>
      </c>
      <c r="O368" s="16" t="s">
        <v>2744</v>
      </c>
      <c r="P368" s="15" t="s">
        <v>2745</v>
      </c>
      <c r="Q368" s="15" t="s">
        <v>2742</v>
      </c>
      <c r="R368" s="15" t="s">
        <v>383</v>
      </c>
      <c r="S368" s="15" t="s">
        <v>273</v>
      </c>
      <c r="T368" s="15" t="s">
        <v>2743</v>
      </c>
      <c r="U368" s="15"/>
      <c r="V368" s="15"/>
      <c r="W368" s="15"/>
      <c r="X368" s="15"/>
    </row>
    <row r="369" spans="1:24" x14ac:dyDescent="0.35">
      <c r="A369" s="15" t="s">
        <v>2573</v>
      </c>
      <c r="B369" s="15"/>
      <c r="C369" s="15" t="s">
        <v>478</v>
      </c>
      <c r="D369" s="15" t="s">
        <v>2746</v>
      </c>
      <c r="E369" s="15" t="s">
        <v>2747</v>
      </c>
      <c r="F369" s="15" t="s">
        <v>2748</v>
      </c>
      <c r="G369" s="15">
        <v>35000</v>
      </c>
      <c r="H369" s="15" t="s">
        <v>211</v>
      </c>
      <c r="I369" s="15" t="s">
        <v>2749</v>
      </c>
      <c r="J369" s="16" t="s">
        <v>2750</v>
      </c>
      <c r="K369" s="15" t="s">
        <v>2751</v>
      </c>
      <c r="L369" s="15" t="s">
        <v>2748</v>
      </c>
      <c r="M369" s="15" t="s">
        <v>273</v>
      </c>
      <c r="N369" s="15" t="s">
        <v>2749</v>
      </c>
      <c r="O369" s="16" t="s">
        <v>2750</v>
      </c>
      <c r="P369" s="15" t="s">
        <v>2751</v>
      </c>
      <c r="Q369" s="15" t="s">
        <v>2748</v>
      </c>
      <c r="R369" s="15" t="s">
        <v>2752</v>
      </c>
      <c r="S369" s="15" t="s">
        <v>273</v>
      </c>
      <c r="T369" s="15" t="s">
        <v>2749</v>
      </c>
      <c r="U369" s="15"/>
      <c r="V369" s="15"/>
      <c r="W369" s="15"/>
      <c r="X369" s="15"/>
    </row>
    <row r="370" spans="1:24" x14ac:dyDescent="0.35">
      <c r="A370" s="15" t="s">
        <v>2574</v>
      </c>
      <c r="B370" s="15" t="s">
        <v>2753</v>
      </c>
      <c r="C370" s="15" t="s">
        <v>12</v>
      </c>
      <c r="D370" s="15" t="s">
        <v>2754</v>
      </c>
      <c r="E370" s="15" t="s">
        <v>2755</v>
      </c>
      <c r="F370" s="15" t="s">
        <v>2756</v>
      </c>
      <c r="G370" s="15">
        <v>35208</v>
      </c>
      <c r="H370" s="15" t="s">
        <v>211</v>
      </c>
      <c r="I370" s="15" t="s">
        <v>2757</v>
      </c>
      <c r="J370" s="16" t="s">
        <v>2758</v>
      </c>
      <c r="K370" s="15"/>
      <c r="L370" s="15"/>
      <c r="M370" s="15"/>
      <c r="N370" s="15"/>
      <c r="O370" s="15"/>
      <c r="P370" s="15" t="s">
        <v>2759</v>
      </c>
      <c r="Q370" s="15" t="s">
        <v>2760</v>
      </c>
      <c r="R370" s="15" t="s">
        <v>2761</v>
      </c>
      <c r="S370" s="15" t="s">
        <v>273</v>
      </c>
      <c r="T370" s="15" t="s">
        <v>2762</v>
      </c>
      <c r="U370" s="15"/>
      <c r="V370" s="15"/>
      <c r="W370" s="15"/>
      <c r="X370" s="15"/>
    </row>
    <row r="371" spans="1:24" x14ac:dyDescent="0.35">
      <c r="A371" s="15" t="s">
        <v>2575</v>
      </c>
      <c r="B371" s="15"/>
      <c r="C371" s="15" t="s">
        <v>478</v>
      </c>
      <c r="D371" s="15" t="s">
        <v>2763</v>
      </c>
      <c r="E371" s="15" t="s">
        <v>2764</v>
      </c>
      <c r="F371" s="15" t="s">
        <v>2765</v>
      </c>
      <c r="G371" s="15">
        <v>35000</v>
      </c>
      <c r="H371" s="15" t="s">
        <v>211</v>
      </c>
      <c r="I371" s="15" t="s">
        <v>2768</v>
      </c>
      <c r="J371" s="16" t="s">
        <v>2766</v>
      </c>
      <c r="K371" s="15" t="s">
        <v>2767</v>
      </c>
      <c r="L371" s="15" t="s">
        <v>2765</v>
      </c>
      <c r="M371" s="15" t="s">
        <v>273</v>
      </c>
      <c r="N371" s="15" t="s">
        <v>2768</v>
      </c>
      <c r="O371" s="16" t="s">
        <v>2766</v>
      </c>
      <c r="P371" s="15" t="s">
        <v>2767</v>
      </c>
      <c r="Q371" s="15" t="s">
        <v>2765</v>
      </c>
      <c r="R371" s="15" t="s">
        <v>383</v>
      </c>
      <c r="S371" s="15" t="s">
        <v>273</v>
      </c>
      <c r="T371" s="15" t="s">
        <v>2768</v>
      </c>
      <c r="U371" s="15"/>
      <c r="V371" s="15"/>
      <c r="W371" s="15"/>
      <c r="X371" s="15"/>
    </row>
    <row r="372" spans="1:24" x14ac:dyDescent="0.35">
      <c r="A372" s="15" t="s">
        <v>2576</v>
      </c>
      <c r="B372" s="15" t="s">
        <v>2786</v>
      </c>
      <c r="C372" s="15" t="s">
        <v>11</v>
      </c>
      <c r="D372" s="15" t="s">
        <v>2787</v>
      </c>
      <c r="E372" s="15" t="s">
        <v>2788</v>
      </c>
      <c r="F372" s="15" t="s">
        <v>2769</v>
      </c>
      <c r="G372" s="15">
        <v>35069</v>
      </c>
      <c r="H372" s="15" t="s">
        <v>211</v>
      </c>
      <c r="I372" s="15" t="s">
        <v>2789</v>
      </c>
      <c r="J372" s="16" t="s">
        <v>2790</v>
      </c>
      <c r="K372" s="15" t="s">
        <v>2786</v>
      </c>
      <c r="L372" s="15" t="s">
        <v>2769</v>
      </c>
      <c r="M372" s="15" t="s">
        <v>2770</v>
      </c>
      <c r="N372" s="15" t="s">
        <v>2789</v>
      </c>
      <c r="O372" s="16" t="s">
        <v>2790</v>
      </c>
      <c r="P372" s="15" t="s">
        <v>2786</v>
      </c>
      <c r="Q372" s="15" t="s">
        <v>2769</v>
      </c>
      <c r="R372" s="15" t="s">
        <v>2740</v>
      </c>
      <c r="S372" s="15" t="s">
        <v>2770</v>
      </c>
      <c r="T372" s="15" t="s">
        <v>2789</v>
      </c>
      <c r="U372" s="15"/>
      <c r="V372" s="15"/>
      <c r="W372" s="15"/>
      <c r="X372" s="15"/>
    </row>
    <row r="373" spans="1:24" x14ac:dyDescent="0.35">
      <c r="A373" s="15" t="s">
        <v>2577</v>
      </c>
      <c r="B373" s="15"/>
      <c r="C373" s="15" t="s">
        <v>11</v>
      </c>
      <c r="D373" s="15" t="s">
        <v>2771</v>
      </c>
      <c r="E373" s="15" t="s">
        <v>2772</v>
      </c>
      <c r="F373" s="15" t="s">
        <v>2773</v>
      </c>
      <c r="G373" s="15">
        <v>35380</v>
      </c>
      <c r="H373" s="15" t="s">
        <v>2774</v>
      </c>
      <c r="I373" s="15" t="s">
        <v>2775</v>
      </c>
      <c r="J373" s="16" t="s">
        <v>2776</v>
      </c>
      <c r="K373" s="15" t="s">
        <v>2777</v>
      </c>
      <c r="L373" s="15" t="s">
        <v>2773</v>
      </c>
      <c r="M373" s="15" t="s">
        <v>2778</v>
      </c>
      <c r="N373" s="15" t="s">
        <v>2775</v>
      </c>
      <c r="O373" s="16" t="s">
        <v>2776</v>
      </c>
      <c r="P373" s="15" t="s">
        <v>2777</v>
      </c>
      <c r="Q373" s="15" t="s">
        <v>2773</v>
      </c>
      <c r="R373" s="15" t="s">
        <v>383</v>
      </c>
      <c r="S373" s="15" t="s">
        <v>2778</v>
      </c>
      <c r="T373" s="15" t="s">
        <v>2775</v>
      </c>
      <c r="U373" s="15"/>
      <c r="V373" s="15"/>
      <c r="W373" s="15"/>
      <c r="X373" s="15"/>
    </row>
    <row r="374" spans="1:24" x14ac:dyDescent="0.35">
      <c r="A374" s="15" t="s">
        <v>2578</v>
      </c>
      <c r="B374" s="15" t="s">
        <v>2779</v>
      </c>
      <c r="C374" s="15"/>
      <c r="D374" s="15"/>
      <c r="E374" s="15"/>
      <c r="F374" s="15" t="s">
        <v>2780</v>
      </c>
      <c r="G374" s="15">
        <v>35000</v>
      </c>
      <c r="H374" s="15" t="s">
        <v>211</v>
      </c>
      <c r="I374" s="15" t="s">
        <v>2781</v>
      </c>
      <c r="J374" s="16" t="s">
        <v>2782</v>
      </c>
      <c r="K374" s="15" t="s">
        <v>2779</v>
      </c>
      <c r="L374" s="15" t="s">
        <v>2780</v>
      </c>
      <c r="M374" s="15" t="s">
        <v>273</v>
      </c>
      <c r="N374" s="15" t="s">
        <v>2781</v>
      </c>
      <c r="O374" s="16" t="s">
        <v>2782</v>
      </c>
      <c r="P374" s="15" t="s">
        <v>2783</v>
      </c>
      <c r="Q374" s="15" t="s">
        <v>2784</v>
      </c>
      <c r="R374" s="15" t="s">
        <v>2785</v>
      </c>
      <c r="S374" s="15" t="s">
        <v>273</v>
      </c>
      <c r="T374" s="15"/>
      <c r="U374" s="15"/>
      <c r="V374" s="15"/>
      <c r="W374" s="15"/>
      <c r="X374" s="15"/>
    </row>
    <row r="375" spans="1:24" x14ac:dyDescent="0.35">
      <c r="A375" s="15" t="s">
        <v>2579</v>
      </c>
      <c r="B375" s="15" t="s">
        <v>2791</v>
      </c>
      <c r="C375" s="15" t="s">
        <v>649</v>
      </c>
      <c r="D375" s="15" t="s">
        <v>2793</v>
      </c>
      <c r="E375" s="15" t="s">
        <v>2792</v>
      </c>
      <c r="F375" s="15" t="s">
        <v>2794</v>
      </c>
      <c r="G375" s="15">
        <v>35000</v>
      </c>
      <c r="H375" s="15" t="s">
        <v>211</v>
      </c>
      <c r="I375" s="15" t="s">
        <v>2795</v>
      </c>
      <c r="J375" s="16" t="s">
        <v>2796</v>
      </c>
      <c r="K375" s="15" t="s">
        <v>2797</v>
      </c>
      <c r="L375" s="15" t="s">
        <v>2798</v>
      </c>
      <c r="M375" s="15" t="s">
        <v>2799</v>
      </c>
      <c r="N375" s="15"/>
      <c r="O375" s="15"/>
      <c r="P375" s="15" t="s">
        <v>544</v>
      </c>
      <c r="Q375" s="15" t="s">
        <v>2800</v>
      </c>
      <c r="R375" s="15" t="s">
        <v>2801</v>
      </c>
      <c r="S375" s="15" t="s">
        <v>273</v>
      </c>
      <c r="T375" s="15" t="s">
        <v>2795</v>
      </c>
      <c r="U375" s="15"/>
      <c r="V375" s="15"/>
      <c r="W375" s="15"/>
      <c r="X375" s="15"/>
    </row>
    <row r="376" spans="1:24" x14ac:dyDescent="0.35">
      <c r="A376" s="15" t="s">
        <v>2580</v>
      </c>
      <c r="B376" s="15" t="s">
        <v>2802</v>
      </c>
      <c r="C376" s="15" t="s">
        <v>12</v>
      </c>
      <c r="D376" s="15" t="s">
        <v>2803</v>
      </c>
      <c r="E376" s="15" t="s">
        <v>2804</v>
      </c>
      <c r="F376" s="15" t="s">
        <v>2805</v>
      </c>
      <c r="G376" s="15">
        <v>35000</v>
      </c>
      <c r="H376" s="15" t="s">
        <v>211</v>
      </c>
      <c r="I376" s="15" t="s">
        <v>2806</v>
      </c>
      <c r="J376" s="16" t="s">
        <v>2807</v>
      </c>
      <c r="K376" s="15" t="s">
        <v>2808</v>
      </c>
      <c r="L376" s="15"/>
      <c r="M376" s="15"/>
      <c r="N376" s="15"/>
      <c r="O376" s="15"/>
      <c r="P376" s="15" t="s">
        <v>2809</v>
      </c>
      <c r="Q376" s="15" t="s">
        <v>2810</v>
      </c>
      <c r="R376" s="15" t="s">
        <v>1117</v>
      </c>
      <c r="S376" s="15" t="s">
        <v>2729</v>
      </c>
      <c r="T376" s="15" t="s">
        <v>2811</v>
      </c>
      <c r="U376" s="15"/>
      <c r="V376" s="15"/>
      <c r="W376" s="15"/>
      <c r="X376" s="15"/>
    </row>
    <row r="377" spans="1:24" x14ac:dyDescent="0.35">
      <c r="A377" s="15" t="s">
        <v>2581</v>
      </c>
      <c r="B377" s="15" t="s">
        <v>1516</v>
      </c>
      <c r="C377" s="15" t="s">
        <v>11</v>
      </c>
      <c r="D377" s="15" t="s">
        <v>3222</v>
      </c>
      <c r="E377" s="15" t="s">
        <v>3223</v>
      </c>
      <c r="F377" s="15" t="s">
        <v>1517</v>
      </c>
      <c r="G377" s="15">
        <v>35400</v>
      </c>
      <c r="H377" s="15" t="s">
        <v>202</v>
      </c>
      <c r="I377" s="15" t="s">
        <v>3224</v>
      </c>
      <c r="J377" s="16"/>
      <c r="K377" s="15"/>
      <c r="L377" s="15"/>
      <c r="M377" s="15"/>
      <c r="N377" s="15"/>
      <c r="O377" s="15"/>
      <c r="P377" s="15" t="s">
        <v>2818</v>
      </c>
      <c r="Q377" s="15" t="s">
        <v>2819</v>
      </c>
      <c r="R377" s="15" t="s">
        <v>523</v>
      </c>
      <c r="S377" s="15" t="s">
        <v>1081</v>
      </c>
      <c r="T377" s="15" t="s">
        <v>3224</v>
      </c>
      <c r="U377" s="15"/>
      <c r="V377" s="15"/>
      <c r="W377" s="15"/>
      <c r="X377" s="15"/>
    </row>
    <row r="378" spans="1:24" x14ac:dyDescent="0.35">
      <c r="A378" s="15" t="s">
        <v>2582</v>
      </c>
      <c r="B378" s="15" t="s">
        <v>2820</v>
      </c>
      <c r="C378" s="15" t="s">
        <v>12</v>
      </c>
      <c r="D378" s="15" t="s">
        <v>553</v>
      </c>
      <c r="E378" s="15" t="s">
        <v>2821</v>
      </c>
      <c r="F378" s="15" t="s">
        <v>2822</v>
      </c>
      <c r="G378" s="15">
        <v>35120</v>
      </c>
      <c r="H378" s="15" t="s">
        <v>2303</v>
      </c>
      <c r="I378" s="15" t="s">
        <v>2823</v>
      </c>
      <c r="J378" s="16" t="s">
        <v>2824</v>
      </c>
      <c r="K378" s="15" t="s">
        <v>2825</v>
      </c>
      <c r="L378" s="15" t="s">
        <v>2827</v>
      </c>
      <c r="M378" s="15" t="s">
        <v>258</v>
      </c>
      <c r="N378" s="15"/>
      <c r="O378" s="15"/>
      <c r="P378" s="15" t="s">
        <v>544</v>
      </c>
      <c r="Q378" s="15" t="s">
        <v>2826</v>
      </c>
      <c r="R378" s="15" t="s">
        <v>2828</v>
      </c>
      <c r="S378" s="15" t="s">
        <v>258</v>
      </c>
      <c r="T378" s="15" t="s">
        <v>2823</v>
      </c>
      <c r="U378" s="15"/>
      <c r="V378" s="15"/>
      <c r="W378" s="15"/>
      <c r="X378" s="15"/>
    </row>
    <row r="379" spans="1:24" x14ac:dyDescent="0.35">
      <c r="A379" s="15" t="s">
        <v>2583</v>
      </c>
      <c r="B379" s="15" t="s">
        <v>2820</v>
      </c>
      <c r="C379" s="15" t="s">
        <v>12</v>
      </c>
      <c r="D379" s="15" t="s">
        <v>553</v>
      </c>
      <c r="E379" s="15" t="s">
        <v>2821</v>
      </c>
      <c r="F379" s="15" t="s">
        <v>2822</v>
      </c>
      <c r="G379" s="15">
        <v>35120</v>
      </c>
      <c r="H379" s="15" t="s">
        <v>2303</v>
      </c>
      <c r="I379" s="15" t="s">
        <v>2823</v>
      </c>
      <c r="J379" s="16" t="s">
        <v>2824</v>
      </c>
      <c r="K379" s="15" t="s">
        <v>2829</v>
      </c>
      <c r="L379" s="15" t="s">
        <v>2830</v>
      </c>
      <c r="M379" s="15" t="s">
        <v>2831</v>
      </c>
      <c r="N379" s="15"/>
      <c r="O379" s="15"/>
      <c r="P379" s="15" t="s">
        <v>544</v>
      </c>
      <c r="Q379" s="15" t="s">
        <v>2832</v>
      </c>
      <c r="R379" s="15" t="s">
        <v>383</v>
      </c>
      <c r="S379" s="15" t="s">
        <v>2386</v>
      </c>
      <c r="T379" s="15"/>
      <c r="U379" s="15"/>
      <c r="V379" s="15"/>
      <c r="W379" s="15"/>
      <c r="X379" s="15"/>
    </row>
    <row r="380" spans="1:24" x14ac:dyDescent="0.35">
      <c r="A380" s="15" t="s">
        <v>2584</v>
      </c>
      <c r="B380" s="15" t="s">
        <v>2812</v>
      </c>
      <c r="C380" s="15" t="s">
        <v>12</v>
      </c>
      <c r="D380" s="15" t="s">
        <v>2813</v>
      </c>
      <c r="E380" s="15" t="s">
        <v>2814</v>
      </c>
      <c r="F380" s="15" t="s">
        <v>2815</v>
      </c>
      <c r="G380" s="15">
        <v>35400</v>
      </c>
      <c r="H380" s="15" t="s">
        <v>202</v>
      </c>
      <c r="I380" s="15" t="s">
        <v>2816</v>
      </c>
      <c r="J380" s="16" t="s">
        <v>2817</v>
      </c>
      <c r="K380" s="15"/>
      <c r="L380" s="15"/>
      <c r="M380" s="15"/>
      <c r="N380" s="15"/>
      <c r="O380" s="15"/>
      <c r="P380" s="15" t="s">
        <v>2833</v>
      </c>
      <c r="Q380" s="15" t="s">
        <v>2834</v>
      </c>
      <c r="R380" s="15" t="s">
        <v>2514</v>
      </c>
      <c r="S380" s="15" t="s">
        <v>1081</v>
      </c>
      <c r="T380" s="15" t="s">
        <v>2816</v>
      </c>
      <c r="U380" s="15"/>
      <c r="V380" s="15"/>
      <c r="W380" s="15"/>
      <c r="X380" s="15"/>
    </row>
    <row r="381" spans="1:24" x14ac:dyDescent="0.35">
      <c r="A381" s="15" t="s">
        <v>2585</v>
      </c>
      <c r="B381" s="15"/>
      <c r="C381" s="15" t="s">
        <v>12</v>
      </c>
      <c r="D381" s="15"/>
      <c r="E381" s="15" t="s">
        <v>2835</v>
      </c>
      <c r="F381" s="15" t="s">
        <v>2836</v>
      </c>
      <c r="G381" s="15">
        <v>35000</v>
      </c>
      <c r="H381" s="15" t="s">
        <v>211</v>
      </c>
      <c r="I381" s="15" t="s">
        <v>2837</v>
      </c>
      <c r="J381" s="16" t="s">
        <v>2838</v>
      </c>
      <c r="K381" s="15"/>
      <c r="L381" s="15"/>
      <c r="M381" s="15"/>
      <c r="N381" s="15"/>
      <c r="O381" s="15"/>
      <c r="P381" s="15" t="s">
        <v>2839</v>
      </c>
      <c r="Q381" s="15" t="s">
        <v>2836</v>
      </c>
      <c r="R381" s="15" t="s">
        <v>2840</v>
      </c>
      <c r="S381" s="15" t="s">
        <v>273</v>
      </c>
      <c r="T381" s="15" t="s">
        <v>2837</v>
      </c>
      <c r="U381" s="15"/>
      <c r="V381" s="15"/>
      <c r="W381" s="15"/>
      <c r="X381" s="15"/>
    </row>
    <row r="382" spans="1:24" x14ac:dyDescent="0.35">
      <c r="A382" s="15" t="s">
        <v>2586</v>
      </c>
      <c r="B382" s="15"/>
      <c r="C382" s="15" t="s">
        <v>478</v>
      </c>
      <c r="D382" s="15"/>
      <c r="E382" s="15" t="s">
        <v>2841</v>
      </c>
      <c r="F382" s="15" t="s">
        <v>2842</v>
      </c>
      <c r="G382" s="15">
        <v>35190</v>
      </c>
      <c r="H382" s="15" t="s">
        <v>233</v>
      </c>
      <c r="I382" s="15" t="s">
        <v>2843</v>
      </c>
      <c r="J382" s="16" t="s">
        <v>2844</v>
      </c>
      <c r="K382" s="15" t="s">
        <v>2845</v>
      </c>
      <c r="L382" s="15" t="s">
        <v>2842</v>
      </c>
      <c r="M382" s="15" t="s">
        <v>312</v>
      </c>
      <c r="N382" s="15" t="s">
        <v>2843</v>
      </c>
      <c r="O382" s="16" t="s">
        <v>2844</v>
      </c>
      <c r="P382" s="15" t="s">
        <v>2845</v>
      </c>
      <c r="Q382" s="15" t="s">
        <v>2842</v>
      </c>
      <c r="R382" s="15" t="s">
        <v>383</v>
      </c>
      <c r="S382" s="15" t="s">
        <v>312</v>
      </c>
      <c r="T382" s="15" t="s">
        <v>2843</v>
      </c>
      <c r="U382" s="15"/>
      <c r="V382" s="15"/>
      <c r="W382" s="15"/>
      <c r="X382" s="15"/>
    </row>
    <row r="383" spans="1:24" x14ac:dyDescent="0.35">
      <c r="A383" s="15" t="s">
        <v>2587</v>
      </c>
      <c r="B383" s="15"/>
      <c r="C383" s="15" t="s">
        <v>12</v>
      </c>
      <c r="D383" s="15" t="s">
        <v>2846</v>
      </c>
      <c r="E383" s="15" t="s">
        <v>2847</v>
      </c>
      <c r="F383" s="15" t="s">
        <v>2848</v>
      </c>
      <c r="G383" s="15">
        <v>35000</v>
      </c>
      <c r="H383" s="15" t="s">
        <v>211</v>
      </c>
      <c r="I383" s="15" t="s">
        <v>2849</v>
      </c>
      <c r="J383" s="16" t="s">
        <v>2850</v>
      </c>
      <c r="K383" s="15" t="s">
        <v>2851</v>
      </c>
      <c r="L383" s="15" t="s">
        <v>2887</v>
      </c>
      <c r="M383" s="15" t="s">
        <v>2888</v>
      </c>
      <c r="N383" s="15" t="s">
        <v>2849</v>
      </c>
      <c r="O383" s="16" t="s">
        <v>2850</v>
      </c>
      <c r="P383" s="15" t="s">
        <v>2851</v>
      </c>
      <c r="Q383" s="15" t="s">
        <v>2848</v>
      </c>
      <c r="R383" s="15" t="s">
        <v>2852</v>
      </c>
      <c r="S383" s="15" t="s">
        <v>273</v>
      </c>
      <c r="T383" s="15" t="s">
        <v>2849</v>
      </c>
      <c r="U383" s="15"/>
      <c r="V383" s="15"/>
      <c r="W383" s="15"/>
      <c r="X383" s="15"/>
    </row>
    <row r="384" spans="1:24" x14ac:dyDescent="0.35">
      <c r="A384" s="15" t="s">
        <v>2588</v>
      </c>
      <c r="B384" s="15"/>
      <c r="C384" s="15" t="s">
        <v>478</v>
      </c>
      <c r="D384" s="15"/>
      <c r="E384" s="15" t="s">
        <v>2853</v>
      </c>
      <c r="F384" s="15" t="s">
        <v>2854</v>
      </c>
      <c r="G384" s="15">
        <v>35190</v>
      </c>
      <c r="H384" s="15" t="s">
        <v>233</v>
      </c>
      <c r="I384" s="15" t="s">
        <v>2857</v>
      </c>
      <c r="J384" s="16" t="s">
        <v>2855</v>
      </c>
      <c r="K384" s="15" t="s">
        <v>2856</v>
      </c>
      <c r="L384" s="15" t="s">
        <v>2854</v>
      </c>
      <c r="M384" s="15" t="s">
        <v>312</v>
      </c>
      <c r="N384" s="15" t="s">
        <v>2857</v>
      </c>
      <c r="O384" s="16" t="s">
        <v>2855</v>
      </c>
      <c r="P384" s="15" t="s">
        <v>2856</v>
      </c>
      <c r="Q384" s="15" t="s">
        <v>2854</v>
      </c>
      <c r="R384" s="15" t="s">
        <v>383</v>
      </c>
      <c r="S384" s="15" t="s">
        <v>312</v>
      </c>
      <c r="T384" s="15" t="s">
        <v>2857</v>
      </c>
      <c r="U384" s="15"/>
      <c r="V384" s="15"/>
      <c r="W384" s="15"/>
      <c r="X384" s="15"/>
    </row>
    <row r="385" spans="1:24" x14ac:dyDescent="0.35">
      <c r="A385" s="15" t="s">
        <v>2589</v>
      </c>
      <c r="B385" s="15"/>
      <c r="C385" s="15" t="s">
        <v>12</v>
      </c>
      <c r="D385" s="15"/>
      <c r="E385" s="15" t="s">
        <v>2858</v>
      </c>
      <c r="F385" s="15" t="s">
        <v>2859</v>
      </c>
      <c r="G385" s="15">
        <v>35190</v>
      </c>
      <c r="H385" s="15" t="s">
        <v>1023</v>
      </c>
      <c r="I385" s="15" t="s">
        <v>2860</v>
      </c>
      <c r="J385" s="16" t="s">
        <v>2861</v>
      </c>
      <c r="K385" s="15" t="s">
        <v>2862</v>
      </c>
      <c r="L385" s="15" t="s">
        <v>2859</v>
      </c>
      <c r="M385" s="15" t="s">
        <v>409</v>
      </c>
      <c r="N385" s="15" t="s">
        <v>2860</v>
      </c>
      <c r="O385" s="16" t="s">
        <v>2861</v>
      </c>
      <c r="P385" s="15" t="s">
        <v>2862</v>
      </c>
      <c r="Q385" s="15" t="s">
        <v>2859</v>
      </c>
      <c r="R385" s="15" t="s">
        <v>383</v>
      </c>
      <c r="S385" s="15" t="s">
        <v>409</v>
      </c>
      <c r="T385" s="15" t="s">
        <v>2860</v>
      </c>
      <c r="U385" s="15"/>
      <c r="V385" s="15"/>
      <c r="W385" s="15"/>
      <c r="X385" s="15"/>
    </row>
    <row r="386" spans="1:24" x14ac:dyDescent="0.35">
      <c r="A386" s="15" t="s">
        <v>2590</v>
      </c>
      <c r="B386" s="15" t="s">
        <v>2863</v>
      </c>
      <c r="C386" s="15" t="s">
        <v>11</v>
      </c>
      <c r="D386" s="15" t="s">
        <v>212</v>
      </c>
      <c r="E386" s="15" t="s">
        <v>2864</v>
      </c>
      <c r="F386" s="15" t="s">
        <v>2865</v>
      </c>
      <c r="G386" s="15">
        <v>35630</v>
      </c>
      <c r="H386" s="15" t="s">
        <v>1254</v>
      </c>
      <c r="I386" s="15" t="s">
        <v>2866</v>
      </c>
      <c r="J386" s="16" t="s">
        <v>2867</v>
      </c>
      <c r="K386" s="15" t="s">
        <v>2264</v>
      </c>
      <c r="L386" s="15" t="s">
        <v>2865</v>
      </c>
      <c r="M386" s="15" t="s">
        <v>720</v>
      </c>
      <c r="N386" s="15" t="s">
        <v>2866</v>
      </c>
      <c r="O386" s="16" t="s">
        <v>2867</v>
      </c>
      <c r="P386" s="15" t="s">
        <v>2264</v>
      </c>
      <c r="Q386" s="15" t="s">
        <v>2865</v>
      </c>
      <c r="R386" s="15" t="s">
        <v>607</v>
      </c>
      <c r="S386" s="15" t="s">
        <v>720</v>
      </c>
      <c r="T386" s="15" t="s">
        <v>2866</v>
      </c>
      <c r="U386" s="15"/>
      <c r="V386" s="15"/>
      <c r="W386" s="15"/>
      <c r="X386" s="15"/>
    </row>
    <row r="387" spans="1:24" x14ac:dyDescent="0.35">
      <c r="A387" s="15" t="s">
        <v>2591</v>
      </c>
      <c r="B387" s="15" t="s">
        <v>2868</v>
      </c>
      <c r="C387" s="15" t="s">
        <v>11</v>
      </c>
      <c r="D387" s="15" t="s">
        <v>548</v>
      </c>
      <c r="E387" s="15" t="s">
        <v>934</v>
      </c>
      <c r="F387" s="15"/>
      <c r="G387" s="15"/>
      <c r="H387" s="15"/>
      <c r="I387" s="15" t="s">
        <v>937</v>
      </c>
      <c r="J387" s="16" t="s">
        <v>938</v>
      </c>
      <c r="K387" s="15" t="s">
        <v>2869</v>
      </c>
      <c r="L387" s="15" t="s">
        <v>2870</v>
      </c>
      <c r="M387" s="15" t="s">
        <v>582</v>
      </c>
      <c r="N387" s="15"/>
      <c r="O387" s="15"/>
      <c r="P387" s="15" t="s">
        <v>2869</v>
      </c>
      <c r="Q387" s="15" t="s">
        <v>2870</v>
      </c>
      <c r="R387" s="15" t="s">
        <v>383</v>
      </c>
      <c r="S387" s="15" t="s">
        <v>582</v>
      </c>
      <c r="T387" s="15"/>
      <c r="U387" s="15"/>
      <c r="V387" s="15"/>
      <c r="W387" s="15"/>
      <c r="X387" s="15"/>
    </row>
    <row r="388" spans="1:24" x14ac:dyDescent="0.35">
      <c r="A388" s="15" t="s">
        <v>2592</v>
      </c>
      <c r="B388" s="15" t="s">
        <v>2812</v>
      </c>
      <c r="C388" s="15" t="s">
        <v>12</v>
      </c>
      <c r="D388" s="15" t="s">
        <v>2813</v>
      </c>
      <c r="E388" s="15" t="s">
        <v>2814</v>
      </c>
      <c r="F388" s="15" t="s">
        <v>2815</v>
      </c>
      <c r="G388" s="15">
        <v>35400</v>
      </c>
      <c r="H388" s="15" t="s">
        <v>202</v>
      </c>
      <c r="I388" s="15" t="s">
        <v>2816</v>
      </c>
      <c r="J388" s="16" t="s">
        <v>2817</v>
      </c>
      <c r="K388" s="15"/>
      <c r="L388" s="15"/>
      <c r="M388" s="15"/>
      <c r="N388" s="15"/>
      <c r="O388" s="15"/>
      <c r="P388" s="15"/>
      <c r="Q388" s="15" t="s">
        <v>2871</v>
      </c>
      <c r="R388" s="15" t="s">
        <v>2514</v>
      </c>
      <c r="S388" s="15" t="s">
        <v>1081</v>
      </c>
      <c r="T388" s="15"/>
      <c r="U388" s="15"/>
      <c r="V388" s="15"/>
      <c r="W388" s="15"/>
      <c r="X388" s="15"/>
    </row>
    <row r="389" spans="1:24" x14ac:dyDescent="0.35">
      <c r="A389" s="15" t="s">
        <v>2593</v>
      </c>
      <c r="B389" s="15" t="s">
        <v>2812</v>
      </c>
      <c r="C389" s="15" t="s">
        <v>12</v>
      </c>
      <c r="D389" s="15" t="s">
        <v>2882</v>
      </c>
      <c r="E389" s="15" t="s">
        <v>2883</v>
      </c>
      <c r="F389" s="15" t="s">
        <v>2815</v>
      </c>
      <c r="G389" s="15">
        <v>35400</v>
      </c>
      <c r="H389" s="15" t="s">
        <v>202</v>
      </c>
      <c r="I389" s="15" t="s">
        <v>2816</v>
      </c>
      <c r="J389" s="16" t="s">
        <v>2884</v>
      </c>
      <c r="K389" s="15"/>
      <c r="L389" s="15"/>
      <c r="M389" s="15"/>
      <c r="N389" s="15"/>
      <c r="O389" s="15"/>
      <c r="P389" s="15" t="s">
        <v>2885</v>
      </c>
      <c r="Q389" s="15" t="s">
        <v>2886</v>
      </c>
      <c r="R389" s="15" t="s">
        <v>2514</v>
      </c>
      <c r="S389" s="15" t="s">
        <v>287</v>
      </c>
      <c r="T389" s="15" t="s">
        <v>2816</v>
      </c>
      <c r="U389" s="15"/>
      <c r="V389" s="15"/>
      <c r="W389" s="15"/>
      <c r="X389" s="15"/>
    </row>
    <row r="390" spans="1:24" x14ac:dyDescent="0.35">
      <c r="A390" s="15" t="s">
        <v>2594</v>
      </c>
      <c r="B390" s="15"/>
      <c r="C390" s="15" t="s">
        <v>478</v>
      </c>
      <c r="D390" s="15"/>
      <c r="E390" s="15" t="s">
        <v>2889</v>
      </c>
      <c r="F390" s="15" t="s">
        <v>2890</v>
      </c>
      <c r="G390" s="15">
        <v>35190</v>
      </c>
      <c r="H390" s="15" t="s">
        <v>233</v>
      </c>
      <c r="I390" s="15" t="s">
        <v>2891</v>
      </c>
      <c r="J390" s="16" t="s">
        <v>2892</v>
      </c>
      <c r="K390" s="15" t="s">
        <v>2893</v>
      </c>
      <c r="L390" s="15" t="s">
        <v>2890</v>
      </c>
      <c r="M390" s="15" t="s">
        <v>312</v>
      </c>
      <c r="N390" s="15" t="s">
        <v>2891</v>
      </c>
      <c r="O390" s="16" t="s">
        <v>2892</v>
      </c>
      <c r="P390" s="15" t="s">
        <v>2893</v>
      </c>
      <c r="Q390" s="15" t="s">
        <v>2890</v>
      </c>
      <c r="R390" s="15" t="s">
        <v>383</v>
      </c>
      <c r="S390" s="15" t="s">
        <v>312</v>
      </c>
      <c r="T390" s="15" t="s">
        <v>2891</v>
      </c>
      <c r="U390" s="15"/>
      <c r="V390" s="15"/>
      <c r="W390" s="15"/>
      <c r="X390" s="15"/>
    </row>
    <row r="391" spans="1:24" x14ac:dyDescent="0.35">
      <c r="A391" s="15" t="s">
        <v>2595</v>
      </c>
      <c r="B391" s="15" t="s">
        <v>511</v>
      </c>
      <c r="C391" s="15" t="s">
        <v>11</v>
      </c>
      <c r="D391" s="15" t="s">
        <v>548</v>
      </c>
      <c r="E391" s="15" t="s">
        <v>411</v>
      </c>
      <c r="F391" s="15" t="s">
        <v>512</v>
      </c>
      <c r="G391" s="15">
        <v>35190</v>
      </c>
      <c r="H391" s="15" t="s">
        <v>233</v>
      </c>
      <c r="I391" s="15" t="s">
        <v>568</v>
      </c>
      <c r="J391" s="16" t="s">
        <v>567</v>
      </c>
      <c r="K391" s="15" t="s">
        <v>511</v>
      </c>
      <c r="L391" s="15" t="s">
        <v>512</v>
      </c>
      <c r="M391" s="15" t="s">
        <v>312</v>
      </c>
      <c r="N391" s="15"/>
      <c r="O391" s="15"/>
      <c r="P391" s="15" t="s">
        <v>2894</v>
      </c>
      <c r="Q391" s="15" t="s">
        <v>2108</v>
      </c>
      <c r="R391" s="144" t="s">
        <v>706</v>
      </c>
      <c r="S391" s="15" t="s">
        <v>312</v>
      </c>
      <c r="T391" s="15" t="s">
        <v>2110</v>
      </c>
      <c r="U391" s="15" t="s">
        <v>3316</v>
      </c>
      <c r="V391" s="142">
        <v>43476</v>
      </c>
      <c r="W391" s="15"/>
      <c r="X391" s="15"/>
    </row>
    <row r="392" spans="1:24" x14ac:dyDescent="0.35">
      <c r="A392" s="15" t="s">
        <v>2596</v>
      </c>
      <c r="B392" s="15"/>
      <c r="C392" s="15" t="s">
        <v>478</v>
      </c>
      <c r="D392" s="15"/>
      <c r="E392" s="15" t="s">
        <v>2895</v>
      </c>
      <c r="F392" s="15" t="s">
        <v>2896</v>
      </c>
      <c r="G392" s="15">
        <v>35190</v>
      </c>
      <c r="H392" s="15" t="s">
        <v>1330</v>
      </c>
      <c r="I392" s="15" t="s">
        <v>2897</v>
      </c>
      <c r="J392" s="16" t="s">
        <v>2898</v>
      </c>
      <c r="K392" s="15" t="s">
        <v>2899</v>
      </c>
      <c r="L392" s="15" t="s">
        <v>2896</v>
      </c>
      <c r="M392" s="15" t="s">
        <v>1334</v>
      </c>
      <c r="N392" s="15" t="s">
        <v>2897</v>
      </c>
      <c r="O392" s="16" t="s">
        <v>2898</v>
      </c>
      <c r="P392" s="15" t="s">
        <v>2899</v>
      </c>
      <c r="Q392" s="15" t="s">
        <v>2896</v>
      </c>
      <c r="R392" s="15" t="s">
        <v>383</v>
      </c>
      <c r="S392" s="15" t="s">
        <v>1334</v>
      </c>
      <c r="T392" s="15" t="s">
        <v>2897</v>
      </c>
      <c r="U392" s="15"/>
      <c r="V392" s="15"/>
      <c r="W392" s="15"/>
      <c r="X392" s="15"/>
    </row>
    <row r="393" spans="1:24" x14ac:dyDescent="0.35">
      <c r="A393" s="15" t="s">
        <v>2597</v>
      </c>
      <c r="B393" s="15" t="s">
        <v>2900</v>
      </c>
      <c r="C393" s="15" t="s">
        <v>12</v>
      </c>
      <c r="D393" s="15" t="s">
        <v>1995</v>
      </c>
      <c r="E393" s="15" t="s">
        <v>2901</v>
      </c>
      <c r="F393" s="15" t="s">
        <v>2902</v>
      </c>
      <c r="G393" s="15">
        <v>35120</v>
      </c>
      <c r="H393" s="15" t="s">
        <v>2303</v>
      </c>
      <c r="I393" s="15" t="s">
        <v>2903</v>
      </c>
      <c r="J393" s="16" t="s">
        <v>2904</v>
      </c>
      <c r="K393" s="15"/>
      <c r="L393" s="15"/>
      <c r="M393" s="15"/>
      <c r="N393" s="15"/>
      <c r="O393" s="15"/>
      <c r="P393" s="15" t="s">
        <v>649</v>
      </c>
      <c r="Q393" s="15" t="s">
        <v>2905</v>
      </c>
      <c r="R393" s="15" t="s">
        <v>2906</v>
      </c>
      <c r="S393" s="15" t="s">
        <v>2907</v>
      </c>
      <c r="T393" s="15" t="s">
        <v>2908</v>
      </c>
      <c r="U393" s="15"/>
      <c r="V393" s="15"/>
      <c r="W393" s="15"/>
      <c r="X393" s="15"/>
    </row>
    <row r="394" spans="1:24" x14ac:dyDescent="0.35">
      <c r="A394" s="15" t="s">
        <v>2598</v>
      </c>
      <c r="B394" s="15"/>
      <c r="C394" s="15" t="s">
        <v>11</v>
      </c>
      <c r="D394" s="15" t="s">
        <v>1328</v>
      </c>
      <c r="E394" s="15" t="s">
        <v>2909</v>
      </c>
      <c r="F394" s="15" t="s">
        <v>2910</v>
      </c>
      <c r="G394" s="15">
        <v>78170</v>
      </c>
      <c r="H394" s="15" t="s">
        <v>2915</v>
      </c>
      <c r="I394" s="15" t="s">
        <v>2911</v>
      </c>
      <c r="J394" s="16" t="s">
        <v>2912</v>
      </c>
      <c r="K394" s="15" t="s">
        <v>2913</v>
      </c>
      <c r="L394" s="15" t="s">
        <v>2910</v>
      </c>
      <c r="M394" s="15" t="s">
        <v>2914</v>
      </c>
      <c r="N394" s="15" t="s">
        <v>2911</v>
      </c>
      <c r="O394" s="16" t="s">
        <v>2912</v>
      </c>
      <c r="P394" s="15" t="s">
        <v>2913</v>
      </c>
      <c r="Q394" s="15" t="s">
        <v>2916</v>
      </c>
      <c r="R394" s="15" t="s">
        <v>383</v>
      </c>
      <c r="S394" s="15" t="s">
        <v>1081</v>
      </c>
      <c r="T394" s="15" t="s">
        <v>2911</v>
      </c>
      <c r="U394" s="15"/>
      <c r="V394" s="15"/>
      <c r="W394" s="15"/>
      <c r="X394" s="15"/>
    </row>
    <row r="395" spans="1:24" x14ac:dyDescent="0.35">
      <c r="A395" s="15" t="s">
        <v>2599</v>
      </c>
      <c r="B395" s="15"/>
      <c r="C395" s="15" t="s">
        <v>12</v>
      </c>
      <c r="D395" s="15" t="s">
        <v>1915</v>
      </c>
      <c r="E395" s="15" t="s">
        <v>2917</v>
      </c>
      <c r="F395" s="15" t="s">
        <v>2918</v>
      </c>
      <c r="G395" s="15">
        <v>35190</v>
      </c>
      <c r="H395" s="15" t="s">
        <v>233</v>
      </c>
      <c r="I395" s="15" t="s">
        <v>2919</v>
      </c>
      <c r="J395" s="16" t="s">
        <v>2920</v>
      </c>
      <c r="K395" s="15" t="s">
        <v>2921</v>
      </c>
      <c r="L395" s="15" t="s">
        <v>2918</v>
      </c>
      <c r="M395" s="15" t="s">
        <v>312</v>
      </c>
      <c r="N395" s="15" t="s">
        <v>2919</v>
      </c>
      <c r="O395" s="16" t="s">
        <v>2920</v>
      </c>
      <c r="P395" s="15" t="s">
        <v>2921</v>
      </c>
      <c r="Q395" s="15" t="s">
        <v>2918</v>
      </c>
      <c r="R395" s="15" t="s">
        <v>383</v>
      </c>
      <c r="S395" s="15" t="s">
        <v>312</v>
      </c>
      <c r="T395" s="15" t="s">
        <v>2919</v>
      </c>
      <c r="U395" s="15"/>
      <c r="V395" s="15"/>
      <c r="W395" s="15"/>
      <c r="X395" s="15"/>
    </row>
    <row r="396" spans="1:24" x14ac:dyDescent="0.35">
      <c r="A396" s="15" t="s">
        <v>2872</v>
      </c>
      <c r="B396" s="15"/>
      <c r="C396" s="15" t="s">
        <v>478</v>
      </c>
      <c r="D396" s="15"/>
      <c r="E396" s="15" t="s">
        <v>2922</v>
      </c>
      <c r="F396" s="15" t="s">
        <v>2923</v>
      </c>
      <c r="G396" s="15">
        <v>35190</v>
      </c>
      <c r="H396" s="15" t="s">
        <v>747</v>
      </c>
      <c r="I396" s="15" t="s">
        <v>2924</v>
      </c>
      <c r="J396" s="16" t="s">
        <v>2925</v>
      </c>
      <c r="K396" s="15" t="s">
        <v>2926</v>
      </c>
      <c r="L396" s="15" t="s">
        <v>2923</v>
      </c>
      <c r="M396" s="15" t="s">
        <v>749</v>
      </c>
      <c r="N396" s="15" t="s">
        <v>2924</v>
      </c>
      <c r="O396" s="16" t="s">
        <v>2925</v>
      </c>
      <c r="P396" s="15" t="s">
        <v>2926</v>
      </c>
      <c r="Q396" s="15" t="s">
        <v>2923</v>
      </c>
      <c r="R396" s="15" t="s">
        <v>383</v>
      </c>
      <c r="S396" s="15" t="s">
        <v>749</v>
      </c>
      <c r="T396" s="15" t="s">
        <v>2924</v>
      </c>
      <c r="U396" s="15"/>
      <c r="V396" s="15"/>
      <c r="W396" s="15"/>
      <c r="X396" s="15"/>
    </row>
    <row r="397" spans="1:24" x14ac:dyDescent="0.35">
      <c r="A397" s="15" t="s">
        <v>2873</v>
      </c>
      <c r="B397" s="15"/>
      <c r="C397" s="15" t="s">
        <v>12</v>
      </c>
      <c r="D397" s="15" t="s">
        <v>2927</v>
      </c>
      <c r="E397" s="15" t="s">
        <v>352</v>
      </c>
      <c r="F397" s="15"/>
      <c r="G397" s="15"/>
      <c r="H397" s="15" t="s">
        <v>2928</v>
      </c>
      <c r="I397" s="15"/>
      <c r="J397" s="16" t="s">
        <v>2929</v>
      </c>
      <c r="K397" s="15" t="s">
        <v>2930</v>
      </c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</row>
    <row r="398" spans="1:24" x14ac:dyDescent="0.35">
      <c r="A398" s="15" t="s">
        <v>2874</v>
      </c>
      <c r="B398" s="15" t="s">
        <v>1658</v>
      </c>
      <c r="C398" s="15" t="s">
        <v>649</v>
      </c>
      <c r="D398" s="15" t="s">
        <v>1966</v>
      </c>
      <c r="E398" s="15" t="s">
        <v>1967</v>
      </c>
      <c r="F398" s="15" t="s">
        <v>1968</v>
      </c>
      <c r="G398" s="15">
        <v>35000</v>
      </c>
      <c r="H398" s="15" t="s">
        <v>211</v>
      </c>
      <c r="I398" s="15" t="s">
        <v>1969</v>
      </c>
      <c r="J398" s="16" t="s">
        <v>1970</v>
      </c>
      <c r="K398" s="15" t="s">
        <v>2931</v>
      </c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</row>
    <row r="399" spans="1:24" x14ac:dyDescent="0.35">
      <c r="A399" s="15" t="s">
        <v>2875</v>
      </c>
      <c r="B399" s="15"/>
      <c r="C399" s="15" t="s">
        <v>11</v>
      </c>
      <c r="D399" s="15" t="s">
        <v>2935</v>
      </c>
      <c r="E399" s="15" t="s">
        <v>2936</v>
      </c>
      <c r="F399" s="15" t="s">
        <v>2937</v>
      </c>
      <c r="G399" s="15">
        <v>35270</v>
      </c>
      <c r="H399" s="15" t="s">
        <v>729</v>
      </c>
      <c r="I399" s="15" t="s">
        <v>2938</v>
      </c>
      <c r="J399" s="16" t="s">
        <v>2940</v>
      </c>
      <c r="K399" s="15" t="s">
        <v>2939</v>
      </c>
      <c r="L399" s="15" t="s">
        <v>2937</v>
      </c>
      <c r="M399" s="15" t="s">
        <v>1280</v>
      </c>
      <c r="N399" s="15" t="s">
        <v>2938</v>
      </c>
      <c r="O399" s="16" t="s">
        <v>2940</v>
      </c>
      <c r="P399" s="15" t="s">
        <v>2939</v>
      </c>
      <c r="Q399" s="15" t="s">
        <v>2937</v>
      </c>
      <c r="R399" s="15" t="s">
        <v>383</v>
      </c>
      <c r="S399" s="15" t="s">
        <v>1280</v>
      </c>
      <c r="T399" s="15" t="s">
        <v>2938</v>
      </c>
      <c r="U399" s="15"/>
      <c r="V399" s="15"/>
      <c r="W399" s="15"/>
      <c r="X399" s="15"/>
    </row>
    <row r="400" spans="1:24" x14ac:dyDescent="0.35">
      <c r="A400" s="15" t="s">
        <v>2876</v>
      </c>
      <c r="B400" s="15" t="s">
        <v>2941</v>
      </c>
      <c r="C400" s="15" t="s">
        <v>281</v>
      </c>
      <c r="D400" s="15" t="s">
        <v>2942</v>
      </c>
      <c r="E400" s="15" t="s">
        <v>2154</v>
      </c>
      <c r="F400" s="15" t="s">
        <v>2943</v>
      </c>
      <c r="G400" s="15">
        <v>22270</v>
      </c>
      <c r="H400" s="15" t="s">
        <v>2156</v>
      </c>
      <c r="I400" s="15" t="s">
        <v>2944</v>
      </c>
      <c r="J400" s="16" t="s">
        <v>2158</v>
      </c>
      <c r="K400" s="15" t="s">
        <v>2945</v>
      </c>
      <c r="L400" s="15" t="s">
        <v>2946</v>
      </c>
      <c r="M400" s="15" t="s">
        <v>2907</v>
      </c>
      <c r="N400" s="15"/>
      <c r="O400" s="15"/>
      <c r="P400" s="15" t="s">
        <v>2945</v>
      </c>
      <c r="Q400" s="15" t="s">
        <v>2946</v>
      </c>
      <c r="R400" s="15" t="s">
        <v>383</v>
      </c>
      <c r="S400" s="15" t="s">
        <v>2907</v>
      </c>
      <c r="T400" s="15"/>
      <c r="U400" s="15"/>
      <c r="V400" s="15"/>
      <c r="W400" s="15"/>
      <c r="X400" s="15"/>
    </row>
    <row r="401" spans="1:24" x14ac:dyDescent="0.35">
      <c r="A401" s="15" t="s">
        <v>2877</v>
      </c>
      <c r="B401" s="15" t="s">
        <v>2812</v>
      </c>
      <c r="C401" s="15" t="s">
        <v>12</v>
      </c>
      <c r="D401" s="15" t="s">
        <v>2813</v>
      </c>
      <c r="E401" s="15" t="s">
        <v>2814</v>
      </c>
      <c r="F401" s="15" t="s">
        <v>2815</v>
      </c>
      <c r="G401" s="15">
        <v>35400</v>
      </c>
      <c r="H401" s="15" t="s">
        <v>202</v>
      </c>
      <c r="I401" s="15" t="s">
        <v>2816</v>
      </c>
      <c r="J401" s="16" t="s">
        <v>2817</v>
      </c>
      <c r="K401" s="15"/>
      <c r="L401" s="15"/>
      <c r="M401" s="15"/>
      <c r="N401" s="15"/>
      <c r="O401" s="15"/>
      <c r="P401" s="15" t="s">
        <v>2955</v>
      </c>
      <c r="Q401" s="15" t="s">
        <v>2956</v>
      </c>
      <c r="R401" s="15" t="s">
        <v>2514</v>
      </c>
      <c r="S401" s="15" t="s">
        <v>1081</v>
      </c>
      <c r="T401" s="15" t="s">
        <v>2816</v>
      </c>
      <c r="U401" s="15"/>
      <c r="V401" s="15"/>
      <c r="W401" s="15"/>
      <c r="X401" s="15"/>
    </row>
    <row r="402" spans="1:24" x14ac:dyDescent="0.35">
      <c r="A402" s="15" t="s">
        <v>2878</v>
      </c>
      <c r="B402" s="15" t="s">
        <v>2957</v>
      </c>
      <c r="C402" s="15" t="s">
        <v>12</v>
      </c>
      <c r="D402" s="15" t="s">
        <v>2958</v>
      </c>
      <c r="E402" s="15" t="s">
        <v>1574</v>
      </c>
      <c r="F402" s="15" t="s">
        <v>2959</v>
      </c>
      <c r="G402" s="15">
        <v>35000</v>
      </c>
      <c r="H402" s="15" t="s">
        <v>211</v>
      </c>
      <c r="I402" s="15" t="s">
        <v>2960</v>
      </c>
      <c r="J402" s="16" t="s">
        <v>2961</v>
      </c>
      <c r="K402" s="15" t="s">
        <v>2957</v>
      </c>
      <c r="L402" s="15" t="s">
        <v>2959</v>
      </c>
      <c r="M402" s="15" t="s">
        <v>273</v>
      </c>
      <c r="N402" s="15" t="s">
        <v>2960</v>
      </c>
      <c r="O402" s="16" t="s">
        <v>2961</v>
      </c>
      <c r="P402" s="15" t="s">
        <v>2957</v>
      </c>
      <c r="Q402" s="15" t="s">
        <v>2959</v>
      </c>
      <c r="R402" s="15" t="s">
        <v>2514</v>
      </c>
      <c r="S402" s="15" t="s">
        <v>273</v>
      </c>
      <c r="T402" s="15" t="s">
        <v>2960</v>
      </c>
      <c r="U402" s="15"/>
      <c r="V402" s="15"/>
      <c r="W402" s="15"/>
      <c r="X402" s="15"/>
    </row>
    <row r="403" spans="1:24" x14ac:dyDescent="0.35">
      <c r="A403" s="15" t="s">
        <v>2879</v>
      </c>
      <c r="B403" s="15"/>
      <c r="C403" s="15" t="s">
        <v>11</v>
      </c>
      <c r="D403" s="15" t="s">
        <v>2962</v>
      </c>
      <c r="E403" s="15" t="s">
        <v>2963</v>
      </c>
      <c r="F403" s="15" t="s">
        <v>2964</v>
      </c>
      <c r="G403" s="15">
        <v>35530</v>
      </c>
      <c r="H403" s="15" t="s">
        <v>888</v>
      </c>
      <c r="I403" s="15" t="s">
        <v>2965</v>
      </c>
      <c r="J403" s="16" t="s">
        <v>2966</v>
      </c>
      <c r="K403" s="15" t="s">
        <v>2967</v>
      </c>
      <c r="L403" s="15" t="s">
        <v>2964</v>
      </c>
      <c r="M403" s="15" t="s">
        <v>892</v>
      </c>
      <c r="N403" s="15" t="s">
        <v>2965</v>
      </c>
      <c r="O403" s="16" t="s">
        <v>2966</v>
      </c>
      <c r="P403" s="15" t="s">
        <v>2967</v>
      </c>
      <c r="Q403" s="15" t="s">
        <v>2964</v>
      </c>
      <c r="R403" s="15" t="s">
        <v>383</v>
      </c>
      <c r="S403" s="15" t="s">
        <v>892</v>
      </c>
      <c r="T403" s="15" t="s">
        <v>2965</v>
      </c>
      <c r="U403" s="15"/>
      <c r="V403" s="15"/>
      <c r="W403" s="15"/>
      <c r="X403" s="15"/>
    </row>
    <row r="404" spans="1:24" x14ac:dyDescent="0.35">
      <c r="A404" s="15" t="s">
        <v>2880</v>
      </c>
      <c r="B404" s="15"/>
      <c r="C404" s="15" t="s">
        <v>12</v>
      </c>
      <c r="D404" s="15"/>
      <c r="E404" s="15" t="s">
        <v>3063</v>
      </c>
      <c r="F404" s="15" t="s">
        <v>3064</v>
      </c>
      <c r="G404" s="15">
        <v>35760</v>
      </c>
      <c r="H404" s="15" t="s">
        <v>3065</v>
      </c>
      <c r="I404" s="15" t="s">
        <v>3066</v>
      </c>
      <c r="J404" s="16" t="s">
        <v>3067</v>
      </c>
      <c r="K404" s="15" t="s">
        <v>3068</v>
      </c>
      <c r="L404" s="15" t="s">
        <v>3064</v>
      </c>
      <c r="M404" s="15" t="s">
        <v>3069</v>
      </c>
      <c r="N404" s="15" t="s">
        <v>3066</v>
      </c>
      <c r="O404" s="16" t="s">
        <v>3067</v>
      </c>
      <c r="P404" s="15" t="s">
        <v>3068</v>
      </c>
      <c r="Q404" s="15" t="s">
        <v>3064</v>
      </c>
      <c r="R404" s="15" t="s">
        <v>2728</v>
      </c>
      <c r="S404" s="15" t="s">
        <v>3069</v>
      </c>
      <c r="T404" s="15" t="s">
        <v>3066</v>
      </c>
      <c r="U404" s="15"/>
      <c r="V404" s="15"/>
      <c r="W404" s="15"/>
      <c r="X404" s="15"/>
    </row>
    <row r="405" spans="1:24" x14ac:dyDescent="0.35">
      <c r="A405" s="15" t="s">
        <v>2881</v>
      </c>
      <c r="B405" s="15"/>
      <c r="C405" s="15" t="s">
        <v>924</v>
      </c>
      <c r="D405" s="15" t="s">
        <v>1989</v>
      </c>
      <c r="E405" s="15" t="s">
        <v>1984</v>
      </c>
      <c r="F405" s="15" t="s">
        <v>1985</v>
      </c>
      <c r="G405" s="15">
        <v>35400</v>
      </c>
      <c r="H405" s="15" t="s">
        <v>202</v>
      </c>
      <c r="I405" s="15" t="s">
        <v>1986</v>
      </c>
      <c r="J405" s="16" t="s">
        <v>1987</v>
      </c>
      <c r="K405" s="15" t="s">
        <v>1988</v>
      </c>
      <c r="L405" s="15" t="s">
        <v>1980</v>
      </c>
      <c r="M405" s="15" t="s">
        <v>1081</v>
      </c>
      <c r="N405" s="15" t="s">
        <v>1986</v>
      </c>
      <c r="O405" s="16" t="s">
        <v>1987</v>
      </c>
      <c r="P405" s="15" t="s">
        <v>544</v>
      </c>
      <c r="Q405" s="15" t="s">
        <v>3070</v>
      </c>
      <c r="R405" s="15" t="s">
        <v>383</v>
      </c>
      <c r="S405" s="15" t="s">
        <v>331</v>
      </c>
      <c r="T405" s="15" t="s">
        <v>1986</v>
      </c>
      <c r="U405" s="15"/>
      <c r="V405" s="15"/>
      <c r="W405" s="15"/>
      <c r="X405" s="15"/>
    </row>
    <row r="406" spans="1:24" x14ac:dyDescent="0.35">
      <c r="A406" s="15" t="s">
        <v>2968</v>
      </c>
      <c r="B406" s="15"/>
      <c r="C406" s="15" t="s">
        <v>924</v>
      </c>
      <c r="D406" s="15" t="s">
        <v>2688</v>
      </c>
      <c r="E406" s="15" t="s">
        <v>3071</v>
      </c>
      <c r="F406" s="15" t="s">
        <v>3072</v>
      </c>
      <c r="G406" s="15">
        <v>35190</v>
      </c>
      <c r="H406" s="15" t="s">
        <v>1330</v>
      </c>
      <c r="I406" s="15" t="s">
        <v>3073</v>
      </c>
      <c r="J406" s="15"/>
      <c r="K406" s="15" t="s">
        <v>3074</v>
      </c>
      <c r="L406" s="15" t="s">
        <v>3072</v>
      </c>
      <c r="M406" s="15" t="s">
        <v>1334</v>
      </c>
      <c r="N406" s="15" t="s">
        <v>3073</v>
      </c>
      <c r="O406" s="15"/>
      <c r="P406" s="15" t="s">
        <v>3074</v>
      </c>
      <c r="Q406" s="15" t="s">
        <v>3072</v>
      </c>
      <c r="R406" s="15" t="s">
        <v>383</v>
      </c>
      <c r="S406" s="15" t="s">
        <v>1334</v>
      </c>
      <c r="T406" s="15" t="s">
        <v>3073</v>
      </c>
      <c r="U406" s="15"/>
      <c r="V406" s="15"/>
      <c r="W406" s="15"/>
      <c r="X406" s="15"/>
    </row>
    <row r="407" spans="1:24" x14ac:dyDescent="0.35">
      <c r="A407" s="15" t="s">
        <v>2969</v>
      </c>
      <c r="B407" s="15" t="s">
        <v>209</v>
      </c>
      <c r="C407" s="15" t="s">
        <v>11</v>
      </c>
      <c r="D407" s="15" t="s">
        <v>447</v>
      </c>
      <c r="E407" s="15" t="s">
        <v>446</v>
      </c>
      <c r="F407" s="15" t="s">
        <v>210</v>
      </c>
      <c r="G407" s="15">
        <v>35000</v>
      </c>
      <c r="H407" s="15" t="s">
        <v>211</v>
      </c>
      <c r="I407" s="15" t="s">
        <v>448</v>
      </c>
      <c r="J407" s="16" t="s">
        <v>449</v>
      </c>
      <c r="K407" s="15"/>
      <c r="L407" s="15"/>
      <c r="M407" s="15"/>
      <c r="N407" s="15"/>
      <c r="O407" s="15"/>
      <c r="P407" s="15" t="s">
        <v>544</v>
      </c>
      <c r="Q407" s="15" t="s">
        <v>3075</v>
      </c>
      <c r="R407" s="15" t="s">
        <v>383</v>
      </c>
      <c r="S407" s="15" t="s">
        <v>1069</v>
      </c>
      <c r="T407" s="15"/>
      <c r="U407" s="15"/>
      <c r="V407" s="15"/>
      <c r="W407" s="15"/>
      <c r="X407" s="15"/>
    </row>
    <row r="408" spans="1:24" x14ac:dyDescent="0.35">
      <c r="A408" s="15" t="s">
        <v>2970</v>
      </c>
      <c r="B408" s="15" t="s">
        <v>2868</v>
      </c>
      <c r="C408" s="15" t="s">
        <v>11</v>
      </c>
      <c r="D408" s="15" t="s">
        <v>548</v>
      </c>
      <c r="E408" s="15" t="s">
        <v>934</v>
      </c>
      <c r="F408" s="15"/>
      <c r="G408" s="15"/>
      <c r="H408" s="15"/>
      <c r="I408" s="15" t="s">
        <v>937</v>
      </c>
      <c r="J408" s="16" t="s">
        <v>938</v>
      </c>
      <c r="K408" s="15"/>
      <c r="L408" s="15"/>
      <c r="M408" s="15"/>
      <c r="N408" s="15"/>
      <c r="O408" s="15"/>
      <c r="P408" s="15" t="s">
        <v>544</v>
      </c>
      <c r="Q408" s="15" t="s">
        <v>3076</v>
      </c>
      <c r="R408" s="15" t="s">
        <v>383</v>
      </c>
      <c r="S408" s="15" t="s">
        <v>939</v>
      </c>
      <c r="T408" s="15" t="s">
        <v>937</v>
      </c>
      <c r="U408" s="15"/>
      <c r="V408" s="15"/>
      <c r="W408" s="15"/>
      <c r="X408" s="15"/>
    </row>
    <row r="409" spans="1:24" x14ac:dyDescent="0.35">
      <c r="A409" s="15" t="s">
        <v>2971</v>
      </c>
      <c r="B409" s="15" t="s">
        <v>2812</v>
      </c>
      <c r="C409" s="15" t="s">
        <v>12</v>
      </c>
      <c r="D409" s="15" t="s">
        <v>2813</v>
      </c>
      <c r="E409" s="15" t="s">
        <v>2814</v>
      </c>
      <c r="F409" s="15" t="s">
        <v>2815</v>
      </c>
      <c r="G409" s="15">
        <v>35400</v>
      </c>
      <c r="H409" s="15" t="s">
        <v>202</v>
      </c>
      <c r="I409" s="15" t="s">
        <v>2816</v>
      </c>
      <c r="J409" s="16" t="s">
        <v>2817</v>
      </c>
      <c r="K409" s="15"/>
      <c r="L409" s="15"/>
      <c r="M409" s="15"/>
      <c r="N409" s="15"/>
      <c r="O409" s="15"/>
      <c r="P409" s="15" t="s">
        <v>3077</v>
      </c>
      <c r="Q409" s="15" t="s">
        <v>3078</v>
      </c>
      <c r="R409" s="15" t="s">
        <v>2514</v>
      </c>
      <c r="S409" s="15" t="s">
        <v>287</v>
      </c>
      <c r="T409" s="15" t="s">
        <v>2816</v>
      </c>
      <c r="U409" s="15"/>
      <c r="V409" s="15"/>
      <c r="W409" s="15"/>
      <c r="X409" s="15"/>
    </row>
    <row r="410" spans="1:24" x14ac:dyDescent="0.35">
      <c r="A410" s="15" t="s">
        <v>2972</v>
      </c>
      <c r="B410" s="15"/>
      <c r="C410" s="15" t="s">
        <v>12</v>
      </c>
      <c r="D410" s="15"/>
      <c r="E410" s="15" t="s">
        <v>3079</v>
      </c>
      <c r="F410" s="15" t="s">
        <v>3080</v>
      </c>
      <c r="G410" s="15">
        <v>35720</v>
      </c>
      <c r="H410" s="15" t="s">
        <v>767</v>
      </c>
      <c r="I410" s="15" t="s">
        <v>3082</v>
      </c>
      <c r="J410" s="16" t="s">
        <v>3081</v>
      </c>
      <c r="K410" s="15" t="s">
        <v>3083</v>
      </c>
      <c r="L410" s="15" t="s">
        <v>3080</v>
      </c>
      <c r="M410" s="15" t="s">
        <v>771</v>
      </c>
      <c r="N410" s="15" t="s">
        <v>3082</v>
      </c>
      <c r="O410" s="16" t="s">
        <v>3081</v>
      </c>
      <c r="P410" s="15" t="s">
        <v>3083</v>
      </c>
      <c r="Q410" s="15" t="s">
        <v>3080</v>
      </c>
      <c r="R410" s="15" t="s">
        <v>383</v>
      </c>
      <c r="S410" s="15" t="s">
        <v>771</v>
      </c>
      <c r="T410" s="15" t="s">
        <v>3082</v>
      </c>
      <c r="U410" s="15"/>
      <c r="V410" s="15"/>
      <c r="W410" s="15"/>
      <c r="X410" s="15"/>
    </row>
    <row r="411" spans="1:24" x14ac:dyDescent="0.35">
      <c r="A411" s="15" t="s">
        <v>2973</v>
      </c>
      <c r="B411" s="15" t="s">
        <v>2660</v>
      </c>
      <c r="C411" s="15" t="s">
        <v>12</v>
      </c>
      <c r="D411" s="15" t="s">
        <v>1659</v>
      </c>
      <c r="E411" s="15" t="s">
        <v>1660</v>
      </c>
      <c r="F411" s="15" t="s">
        <v>1661</v>
      </c>
      <c r="G411" s="15">
        <v>35650</v>
      </c>
      <c r="H411" s="15" t="s">
        <v>1662</v>
      </c>
      <c r="I411" s="15" t="s">
        <v>3084</v>
      </c>
      <c r="J411" s="16" t="s">
        <v>1664</v>
      </c>
      <c r="K411" s="15" t="s">
        <v>3085</v>
      </c>
      <c r="L411" s="15" t="s">
        <v>3086</v>
      </c>
      <c r="M411" s="15" t="s">
        <v>3087</v>
      </c>
      <c r="N411" s="15"/>
      <c r="O411" s="15"/>
      <c r="P411" s="15" t="s">
        <v>3088</v>
      </c>
      <c r="Q411" s="15" t="s">
        <v>3089</v>
      </c>
      <c r="R411" s="15" t="s">
        <v>2728</v>
      </c>
      <c r="S411" s="15" t="s">
        <v>3090</v>
      </c>
      <c r="T411" s="15" t="s">
        <v>3091</v>
      </c>
      <c r="U411" s="15"/>
      <c r="V411" s="15"/>
      <c r="W411" s="15"/>
      <c r="X411" s="15"/>
    </row>
    <row r="412" spans="1:24" x14ac:dyDescent="0.35">
      <c r="A412" s="15" t="s">
        <v>2974</v>
      </c>
      <c r="B412" s="15"/>
      <c r="C412" s="15" t="s">
        <v>11</v>
      </c>
      <c r="D412" s="15" t="s">
        <v>324</v>
      </c>
      <c r="E412" s="15" t="s">
        <v>2661</v>
      </c>
      <c r="F412" s="15"/>
      <c r="G412" s="15">
        <v>35330</v>
      </c>
      <c r="H412" s="15" t="s">
        <v>3092</v>
      </c>
      <c r="I412" s="15" t="s">
        <v>2662</v>
      </c>
      <c r="J412" s="16" t="s">
        <v>2663</v>
      </c>
      <c r="K412" s="15" t="s">
        <v>3093</v>
      </c>
      <c r="L412" s="15"/>
      <c r="M412" s="15" t="s">
        <v>3094</v>
      </c>
      <c r="N412" s="15" t="s">
        <v>2662</v>
      </c>
      <c r="O412" s="16" t="s">
        <v>2663</v>
      </c>
      <c r="P412" s="15" t="s">
        <v>3093</v>
      </c>
      <c r="Q412" s="15"/>
      <c r="R412" s="15" t="s">
        <v>383</v>
      </c>
      <c r="S412" s="15" t="s">
        <v>3094</v>
      </c>
      <c r="T412" s="15" t="s">
        <v>2662</v>
      </c>
      <c r="U412" s="15"/>
      <c r="V412" s="15"/>
      <c r="W412" s="15"/>
      <c r="X412" s="15"/>
    </row>
    <row r="413" spans="1:24" x14ac:dyDescent="0.35">
      <c r="A413" s="15" t="s">
        <v>2975</v>
      </c>
      <c r="B413" s="15"/>
      <c r="C413" s="15" t="s">
        <v>11</v>
      </c>
      <c r="D413" s="15" t="s">
        <v>3096</v>
      </c>
      <c r="E413" s="15" t="s">
        <v>3095</v>
      </c>
      <c r="F413" s="15" t="s">
        <v>3097</v>
      </c>
      <c r="G413" s="15">
        <v>35000</v>
      </c>
      <c r="H413" s="15" t="s">
        <v>211</v>
      </c>
      <c r="I413" s="15" t="s">
        <v>3098</v>
      </c>
      <c r="J413" s="16" t="s">
        <v>3099</v>
      </c>
      <c r="K413" s="15" t="s">
        <v>3100</v>
      </c>
      <c r="L413" s="15" t="s">
        <v>3097</v>
      </c>
      <c r="M413" s="15" t="s">
        <v>273</v>
      </c>
      <c r="N413" s="15" t="s">
        <v>3098</v>
      </c>
      <c r="O413" s="16" t="s">
        <v>3099</v>
      </c>
      <c r="P413" s="15" t="s">
        <v>3100</v>
      </c>
      <c r="Q413" s="15" t="s">
        <v>3097</v>
      </c>
      <c r="R413" s="15" t="s">
        <v>2728</v>
      </c>
      <c r="S413" s="15" t="s">
        <v>273</v>
      </c>
      <c r="T413" s="15" t="s">
        <v>3098</v>
      </c>
      <c r="U413" s="15"/>
      <c r="V413" s="15"/>
      <c r="W413" s="15"/>
      <c r="X413" s="15"/>
    </row>
    <row r="414" spans="1:24" x14ac:dyDescent="0.35">
      <c r="A414" s="15" t="s">
        <v>2976</v>
      </c>
      <c r="B414" s="15"/>
      <c r="C414" s="15" t="s">
        <v>12</v>
      </c>
      <c r="D414" s="15" t="s">
        <v>3102</v>
      </c>
      <c r="E414" s="15" t="s">
        <v>3101</v>
      </c>
      <c r="F414" s="15" t="s">
        <v>3103</v>
      </c>
      <c r="G414" s="15">
        <v>35720</v>
      </c>
      <c r="H414" s="15" t="s">
        <v>2269</v>
      </c>
      <c r="I414" s="15" t="s">
        <v>3104</v>
      </c>
      <c r="J414" s="16" t="s">
        <v>3105</v>
      </c>
      <c r="K414" s="15" t="s">
        <v>3106</v>
      </c>
      <c r="L414" s="15" t="s">
        <v>3103</v>
      </c>
      <c r="M414" s="15" t="s">
        <v>2272</v>
      </c>
      <c r="N414" s="15" t="s">
        <v>3104</v>
      </c>
      <c r="O414" s="16" t="s">
        <v>3105</v>
      </c>
      <c r="P414" s="15" t="s">
        <v>3106</v>
      </c>
      <c r="Q414" s="15" t="s">
        <v>3103</v>
      </c>
      <c r="R414" s="15" t="s">
        <v>383</v>
      </c>
      <c r="S414" s="15" t="s">
        <v>2272</v>
      </c>
      <c r="T414" s="15" t="s">
        <v>3104</v>
      </c>
      <c r="U414" s="15"/>
      <c r="V414" s="15"/>
      <c r="W414" s="15"/>
      <c r="X414" s="15"/>
    </row>
    <row r="415" spans="1:24" x14ac:dyDescent="0.35">
      <c r="A415" s="15" t="s">
        <v>2977</v>
      </c>
      <c r="B415" s="15"/>
      <c r="C415" s="15" t="s">
        <v>11</v>
      </c>
      <c r="D415" s="15" t="s">
        <v>915</v>
      </c>
      <c r="E415" s="15" t="s">
        <v>480</v>
      </c>
      <c r="F415" s="15" t="s">
        <v>1022</v>
      </c>
      <c r="G415" s="15">
        <v>35190</v>
      </c>
      <c r="H415" s="15" t="s">
        <v>1023</v>
      </c>
      <c r="I415" s="15" t="s">
        <v>483</v>
      </c>
      <c r="J415" s="16" t="s">
        <v>482</v>
      </c>
      <c r="K415" s="15" t="s">
        <v>484</v>
      </c>
      <c r="L415" s="15" t="s">
        <v>3107</v>
      </c>
      <c r="M415" s="15" t="s">
        <v>312</v>
      </c>
      <c r="N415" s="15" t="s">
        <v>483</v>
      </c>
      <c r="O415" s="16" t="s">
        <v>482</v>
      </c>
      <c r="P415" s="15" t="s">
        <v>544</v>
      </c>
      <c r="Q415" s="15" t="s">
        <v>3107</v>
      </c>
      <c r="R415" s="15" t="s">
        <v>383</v>
      </c>
      <c r="S415" s="15" t="s">
        <v>312</v>
      </c>
      <c r="T415" s="15" t="s">
        <v>483</v>
      </c>
      <c r="U415" s="15"/>
      <c r="V415" s="15"/>
      <c r="W415" s="15"/>
      <c r="X415" s="15"/>
    </row>
    <row r="416" spans="1:24" x14ac:dyDescent="0.35">
      <c r="A416" s="15" t="s">
        <v>2978</v>
      </c>
      <c r="B416" s="15" t="s">
        <v>2660</v>
      </c>
      <c r="C416" s="15" t="s">
        <v>11</v>
      </c>
      <c r="D416" s="15" t="s">
        <v>324</v>
      </c>
      <c r="E416" s="15" t="s">
        <v>2661</v>
      </c>
      <c r="F416" s="15" t="s">
        <v>1661</v>
      </c>
      <c r="G416" s="15">
        <v>35650</v>
      </c>
      <c r="H416" s="15" t="s">
        <v>1662</v>
      </c>
      <c r="I416" s="15" t="s">
        <v>2662</v>
      </c>
      <c r="J416" s="16" t="s">
        <v>2663</v>
      </c>
      <c r="K416" s="15" t="s">
        <v>1096</v>
      </c>
      <c r="L416" s="15" t="s">
        <v>3108</v>
      </c>
      <c r="M416" s="15" t="s">
        <v>1199</v>
      </c>
      <c r="N416" s="15" t="s">
        <v>3109</v>
      </c>
      <c r="O416" s="16" t="s">
        <v>3110</v>
      </c>
      <c r="P416" s="15" t="s">
        <v>544</v>
      </c>
      <c r="Q416" s="15" t="s">
        <v>3111</v>
      </c>
      <c r="R416" s="15" t="s">
        <v>2728</v>
      </c>
      <c r="S416" s="15" t="s">
        <v>3112</v>
      </c>
      <c r="T416" s="15" t="s">
        <v>3109</v>
      </c>
      <c r="U416" s="15"/>
      <c r="V416" s="15"/>
      <c r="W416" s="15"/>
      <c r="X416" s="15"/>
    </row>
    <row r="417" spans="1:24" x14ac:dyDescent="0.35">
      <c r="A417" s="15" t="s">
        <v>2979</v>
      </c>
      <c r="B417" s="15"/>
      <c r="C417" s="15" t="s">
        <v>924</v>
      </c>
      <c r="D417" s="15"/>
      <c r="E417" s="15" t="s">
        <v>3113</v>
      </c>
      <c r="F417" s="15" t="s">
        <v>3114</v>
      </c>
      <c r="G417" s="15">
        <v>35190</v>
      </c>
      <c r="H417" s="15" t="s">
        <v>233</v>
      </c>
      <c r="I417" s="15" t="s">
        <v>3115</v>
      </c>
      <c r="J417" s="15"/>
      <c r="K417" s="15" t="s">
        <v>3116</v>
      </c>
      <c r="L417" s="15" t="s">
        <v>3114</v>
      </c>
      <c r="M417" s="15" t="s">
        <v>312</v>
      </c>
      <c r="N417" s="15" t="s">
        <v>3115</v>
      </c>
      <c r="O417" s="15"/>
      <c r="P417" s="15" t="s">
        <v>3116</v>
      </c>
      <c r="Q417" s="15" t="s">
        <v>3114</v>
      </c>
      <c r="R417" s="15" t="s">
        <v>383</v>
      </c>
      <c r="S417" s="15" t="s">
        <v>312</v>
      </c>
      <c r="T417" s="15" t="s">
        <v>3115</v>
      </c>
      <c r="U417" s="15"/>
      <c r="V417" s="15"/>
      <c r="W417" s="15"/>
      <c r="X417" s="15"/>
    </row>
    <row r="418" spans="1:24" x14ac:dyDescent="0.35">
      <c r="A418" s="15" t="s">
        <v>2980</v>
      </c>
      <c r="B418" s="15" t="s">
        <v>1064</v>
      </c>
      <c r="C418" s="15" t="s">
        <v>649</v>
      </c>
      <c r="D418" s="15" t="s">
        <v>553</v>
      </c>
      <c r="E418" s="15" t="s">
        <v>737</v>
      </c>
      <c r="F418" s="15" t="s">
        <v>738</v>
      </c>
      <c r="G418" s="15">
        <v>35310</v>
      </c>
      <c r="H418" s="15" t="s">
        <v>739</v>
      </c>
      <c r="I418" s="15" t="s">
        <v>1075</v>
      </c>
      <c r="J418" s="16" t="s">
        <v>741</v>
      </c>
      <c r="K418" s="15" t="s">
        <v>3117</v>
      </c>
      <c r="L418" s="15"/>
      <c r="M418" s="15"/>
      <c r="N418" s="15"/>
      <c r="O418" s="15"/>
      <c r="P418" s="15" t="s">
        <v>3118</v>
      </c>
      <c r="Q418" s="15" t="s">
        <v>3119</v>
      </c>
      <c r="R418" s="15" t="s">
        <v>1522</v>
      </c>
      <c r="S418" s="15" t="s">
        <v>1069</v>
      </c>
      <c r="T418" s="15" t="s">
        <v>3120</v>
      </c>
      <c r="U418" s="15"/>
      <c r="V418" s="15"/>
      <c r="W418" s="15"/>
      <c r="X418" s="15"/>
    </row>
    <row r="419" spans="1:24" x14ac:dyDescent="0.35">
      <c r="A419" s="15" t="s">
        <v>2981</v>
      </c>
      <c r="B419" s="15" t="s">
        <v>3121</v>
      </c>
      <c r="C419" s="15" t="s">
        <v>12</v>
      </c>
      <c r="D419" s="15" t="s">
        <v>3125</v>
      </c>
      <c r="E419" s="15" t="s">
        <v>3122</v>
      </c>
      <c r="F419" s="15" t="s">
        <v>3123</v>
      </c>
      <c r="G419" s="15">
        <v>35190</v>
      </c>
      <c r="H419" s="15" t="s">
        <v>233</v>
      </c>
      <c r="I419" s="15" t="s">
        <v>3124</v>
      </c>
      <c r="J419" s="16" t="s">
        <v>3126</v>
      </c>
      <c r="K419" s="15" t="s">
        <v>3127</v>
      </c>
      <c r="L419" s="15" t="s">
        <v>3123</v>
      </c>
      <c r="M419" s="15" t="s">
        <v>312</v>
      </c>
      <c r="N419" s="15" t="s">
        <v>3124</v>
      </c>
      <c r="O419" s="16" t="s">
        <v>3126</v>
      </c>
      <c r="P419" s="15" t="s">
        <v>3127</v>
      </c>
      <c r="Q419" s="15" t="s">
        <v>3123</v>
      </c>
      <c r="R419" s="15" t="s">
        <v>605</v>
      </c>
      <c r="S419" s="15" t="s">
        <v>312</v>
      </c>
      <c r="T419" s="15" t="s">
        <v>3124</v>
      </c>
      <c r="U419" s="15"/>
      <c r="V419" s="15"/>
      <c r="W419" s="15"/>
      <c r="X419" s="15"/>
    </row>
    <row r="420" spans="1:24" x14ac:dyDescent="0.35">
      <c r="A420" s="15" t="s">
        <v>2982</v>
      </c>
      <c r="B420" s="15"/>
      <c r="C420" s="15" t="s">
        <v>924</v>
      </c>
      <c r="D420" s="15"/>
      <c r="E420" s="15" t="s">
        <v>3128</v>
      </c>
      <c r="F420" s="15" t="s">
        <v>3129</v>
      </c>
      <c r="G420" s="15">
        <v>35190</v>
      </c>
      <c r="H420" s="15" t="s">
        <v>1751</v>
      </c>
      <c r="I420" s="15" t="s">
        <v>3130</v>
      </c>
      <c r="J420" s="16" t="s">
        <v>3131</v>
      </c>
      <c r="K420" s="15" t="s">
        <v>3132</v>
      </c>
      <c r="L420" s="15" t="s">
        <v>3129</v>
      </c>
      <c r="M420" s="15" t="s">
        <v>1755</v>
      </c>
      <c r="N420" s="15" t="s">
        <v>3130</v>
      </c>
      <c r="O420" s="16" t="s">
        <v>3131</v>
      </c>
      <c r="P420" s="15" t="s">
        <v>3132</v>
      </c>
      <c r="Q420" s="15" t="s">
        <v>3129</v>
      </c>
      <c r="R420" s="15" t="s">
        <v>383</v>
      </c>
      <c r="S420" s="15" t="s">
        <v>1755</v>
      </c>
      <c r="T420" s="15" t="s">
        <v>3130</v>
      </c>
      <c r="U420" s="15"/>
      <c r="V420" s="15"/>
      <c r="W420" s="15"/>
      <c r="X420" s="15"/>
    </row>
    <row r="421" spans="1:24" x14ac:dyDescent="0.35">
      <c r="A421" s="15" t="s">
        <v>2983</v>
      </c>
      <c r="B421" s="15" t="s">
        <v>2812</v>
      </c>
      <c r="C421" s="15" t="s">
        <v>12</v>
      </c>
      <c r="D421" s="15" t="s">
        <v>2882</v>
      </c>
      <c r="E421" s="15" t="s">
        <v>2883</v>
      </c>
      <c r="F421" s="15" t="s">
        <v>2815</v>
      </c>
      <c r="G421" s="15">
        <v>35400</v>
      </c>
      <c r="H421" s="15" t="s">
        <v>202</v>
      </c>
      <c r="I421" s="15" t="s">
        <v>2816</v>
      </c>
      <c r="J421" s="16" t="s">
        <v>2884</v>
      </c>
      <c r="K421" s="15"/>
      <c r="L421" s="15"/>
      <c r="M421" s="15"/>
      <c r="N421" s="15"/>
      <c r="O421" s="15"/>
      <c r="P421" s="15" t="s">
        <v>3133</v>
      </c>
      <c r="Q421" s="15" t="s">
        <v>3134</v>
      </c>
      <c r="R421" s="15" t="s">
        <v>3135</v>
      </c>
      <c r="S421" s="15" t="s">
        <v>1081</v>
      </c>
      <c r="T421" s="15" t="s">
        <v>2816</v>
      </c>
      <c r="U421" s="15"/>
      <c r="V421" s="15"/>
      <c r="W421" s="15"/>
      <c r="X421" s="15"/>
    </row>
    <row r="422" spans="1:24" x14ac:dyDescent="0.35">
      <c r="A422" s="15" t="s">
        <v>2984</v>
      </c>
      <c r="B422" s="15" t="s">
        <v>209</v>
      </c>
      <c r="C422" s="15" t="s">
        <v>11</v>
      </c>
      <c r="D422" s="15" t="s">
        <v>447</v>
      </c>
      <c r="E422" s="15" t="s">
        <v>446</v>
      </c>
      <c r="F422" s="15" t="s">
        <v>210</v>
      </c>
      <c r="G422" s="15">
        <v>35000</v>
      </c>
      <c r="H422" s="15" t="s">
        <v>211</v>
      </c>
      <c r="I422" s="15" t="s">
        <v>448</v>
      </c>
      <c r="J422" s="16" t="s">
        <v>449</v>
      </c>
      <c r="K422" s="15" t="s">
        <v>3136</v>
      </c>
      <c r="L422" s="15"/>
      <c r="M422" s="15"/>
      <c r="N422" s="15"/>
      <c r="O422" s="15"/>
      <c r="P422" s="15"/>
      <c r="Q422" s="15" t="s">
        <v>3137</v>
      </c>
      <c r="R422" s="15" t="s">
        <v>3138</v>
      </c>
      <c r="S422" s="15" t="s">
        <v>273</v>
      </c>
      <c r="T422" s="15"/>
      <c r="U422" s="15"/>
      <c r="V422" s="15"/>
      <c r="W422" s="15"/>
      <c r="X422" s="15"/>
    </row>
    <row r="423" spans="1:24" x14ac:dyDescent="0.35">
      <c r="A423" s="15" t="s">
        <v>2985</v>
      </c>
      <c r="B423" s="15" t="s">
        <v>2812</v>
      </c>
      <c r="C423" s="15" t="s">
        <v>12</v>
      </c>
      <c r="D423" s="15" t="s">
        <v>2813</v>
      </c>
      <c r="E423" s="15" t="s">
        <v>2814</v>
      </c>
      <c r="F423" s="15" t="s">
        <v>2815</v>
      </c>
      <c r="G423" s="15">
        <v>35400</v>
      </c>
      <c r="H423" s="15" t="s">
        <v>202</v>
      </c>
      <c r="I423" s="15" t="s">
        <v>2816</v>
      </c>
      <c r="J423" s="16" t="s">
        <v>2817</v>
      </c>
      <c r="K423" s="15"/>
      <c r="L423" s="15"/>
      <c r="M423" s="15"/>
      <c r="N423" s="15"/>
      <c r="O423" s="15"/>
      <c r="P423" s="15" t="s">
        <v>3139</v>
      </c>
      <c r="Q423" s="15" t="s">
        <v>3140</v>
      </c>
      <c r="R423" s="15" t="s">
        <v>2514</v>
      </c>
      <c r="S423" s="15" t="s">
        <v>1081</v>
      </c>
      <c r="T423" s="15" t="s">
        <v>2816</v>
      </c>
      <c r="U423" s="15"/>
      <c r="V423" s="15"/>
      <c r="W423" s="15"/>
      <c r="X423" s="15"/>
    </row>
    <row r="424" spans="1:24" x14ac:dyDescent="0.35">
      <c r="A424" s="15" t="s">
        <v>2986</v>
      </c>
      <c r="B424" s="15" t="s">
        <v>209</v>
      </c>
      <c r="C424" s="15" t="s">
        <v>11</v>
      </c>
      <c r="D424" s="15" t="s">
        <v>447</v>
      </c>
      <c r="E424" s="15" t="s">
        <v>446</v>
      </c>
      <c r="F424" s="15" t="s">
        <v>210</v>
      </c>
      <c r="G424" s="15">
        <v>35000</v>
      </c>
      <c r="H424" s="15" t="s">
        <v>211</v>
      </c>
      <c r="I424" s="15" t="s">
        <v>448</v>
      </c>
      <c r="J424" s="16" t="s">
        <v>449</v>
      </c>
      <c r="K424" s="15" t="s">
        <v>3141</v>
      </c>
      <c r="L424" s="15"/>
      <c r="M424" s="15"/>
      <c r="N424" s="15"/>
      <c r="O424" s="15"/>
      <c r="P424" s="15" t="s">
        <v>544</v>
      </c>
      <c r="Q424" s="15" t="s">
        <v>3142</v>
      </c>
      <c r="R424" s="15" t="s">
        <v>3143</v>
      </c>
      <c r="S424" s="15" t="s">
        <v>273</v>
      </c>
      <c r="T424" s="15"/>
      <c r="U424" s="15"/>
      <c r="V424" s="15"/>
      <c r="W424" s="15"/>
      <c r="X424" s="15"/>
    </row>
    <row r="425" spans="1:24" x14ac:dyDescent="0.35">
      <c r="A425" s="15" t="s">
        <v>2987</v>
      </c>
      <c r="B425" s="15" t="s">
        <v>2868</v>
      </c>
      <c r="C425" s="15" t="s">
        <v>11</v>
      </c>
      <c r="D425" s="15" t="s">
        <v>548</v>
      </c>
      <c r="E425" s="15" t="s">
        <v>934</v>
      </c>
      <c r="F425" s="15"/>
      <c r="G425" s="15"/>
      <c r="H425" s="15"/>
      <c r="I425" s="15" t="s">
        <v>937</v>
      </c>
      <c r="J425" s="16" t="s">
        <v>938</v>
      </c>
      <c r="K425" s="15" t="s">
        <v>3144</v>
      </c>
      <c r="L425" s="15"/>
      <c r="M425" s="15"/>
      <c r="N425" s="15"/>
      <c r="O425" s="15"/>
      <c r="P425" s="15" t="s">
        <v>544</v>
      </c>
      <c r="Q425" s="15" t="s">
        <v>3145</v>
      </c>
      <c r="R425" s="15" t="s">
        <v>383</v>
      </c>
      <c r="S425" s="15" t="s">
        <v>582</v>
      </c>
      <c r="T425" s="15" t="s">
        <v>937</v>
      </c>
      <c r="U425" s="15"/>
      <c r="V425" s="15"/>
      <c r="W425" s="15"/>
      <c r="X425" s="15"/>
    </row>
    <row r="426" spans="1:24" x14ac:dyDescent="0.35">
      <c r="A426" s="15" t="s">
        <v>2988</v>
      </c>
      <c r="B426" s="15"/>
      <c r="C426" s="15" t="s">
        <v>12</v>
      </c>
      <c r="D426" s="15"/>
      <c r="E426" s="15" t="s">
        <v>3146</v>
      </c>
      <c r="F426" s="15" t="s">
        <v>3147</v>
      </c>
      <c r="G426" s="15">
        <v>50180</v>
      </c>
      <c r="H426" s="15" t="s">
        <v>3148</v>
      </c>
      <c r="I426" s="15" t="s">
        <v>3149</v>
      </c>
      <c r="J426" s="16" t="s">
        <v>3150</v>
      </c>
      <c r="K426" s="15" t="s">
        <v>3151</v>
      </c>
      <c r="L426" s="15" t="s">
        <v>3147</v>
      </c>
      <c r="M426" s="15" t="s">
        <v>3152</v>
      </c>
      <c r="N426" s="15" t="s">
        <v>3149</v>
      </c>
      <c r="O426" s="16" t="s">
        <v>3150</v>
      </c>
      <c r="P426" s="15" t="s">
        <v>544</v>
      </c>
      <c r="Q426" s="15" t="s">
        <v>3153</v>
      </c>
      <c r="R426" s="15" t="s">
        <v>3154</v>
      </c>
      <c r="S426" s="15" t="s">
        <v>1081</v>
      </c>
      <c r="T426" s="15" t="s">
        <v>3149</v>
      </c>
      <c r="U426" s="15"/>
      <c r="V426" s="15"/>
      <c r="W426" s="15"/>
      <c r="X426" s="15"/>
    </row>
    <row r="427" spans="1:24" x14ac:dyDescent="0.35">
      <c r="A427" s="15" t="s">
        <v>2989</v>
      </c>
      <c r="B427" s="15"/>
      <c r="C427" s="15" t="s">
        <v>924</v>
      </c>
      <c r="D427" s="15" t="s">
        <v>2708</v>
      </c>
      <c r="E427" s="15" t="s">
        <v>3155</v>
      </c>
      <c r="F427" s="15" t="s">
        <v>3156</v>
      </c>
      <c r="G427" s="15">
        <v>35510</v>
      </c>
      <c r="H427" s="15" t="s">
        <v>418</v>
      </c>
      <c r="I427" s="15" t="s">
        <v>3157</v>
      </c>
      <c r="J427" s="16" t="s">
        <v>3158</v>
      </c>
      <c r="K427" s="15" t="s">
        <v>3159</v>
      </c>
      <c r="L427" s="15" t="s">
        <v>3156</v>
      </c>
      <c r="M427" s="15" t="s">
        <v>420</v>
      </c>
      <c r="N427" s="15" t="s">
        <v>3157</v>
      </c>
      <c r="O427" s="16" t="s">
        <v>3158</v>
      </c>
      <c r="P427" s="15" t="s">
        <v>3159</v>
      </c>
      <c r="Q427" s="15" t="s">
        <v>3156</v>
      </c>
      <c r="R427" s="15" t="s">
        <v>383</v>
      </c>
      <c r="S427" s="15" t="s">
        <v>420</v>
      </c>
      <c r="T427" s="15" t="s">
        <v>3157</v>
      </c>
      <c r="U427" s="15"/>
      <c r="V427" s="15"/>
      <c r="W427" s="15"/>
      <c r="X427" s="15"/>
    </row>
    <row r="428" spans="1:24" x14ac:dyDescent="0.35">
      <c r="A428" s="15" t="s">
        <v>2990</v>
      </c>
      <c r="B428" s="15" t="s">
        <v>1107</v>
      </c>
      <c r="C428" s="15" t="s">
        <v>12</v>
      </c>
      <c r="D428" s="15" t="s">
        <v>1108</v>
      </c>
      <c r="E428" s="15" t="s">
        <v>1109</v>
      </c>
      <c r="F428" s="15" t="s">
        <v>606</v>
      </c>
      <c r="G428" s="15">
        <v>35190</v>
      </c>
      <c r="H428" s="15" t="s">
        <v>233</v>
      </c>
      <c r="I428" s="15" t="s">
        <v>1114</v>
      </c>
      <c r="J428" s="16" t="s">
        <v>1110</v>
      </c>
      <c r="K428" s="15" t="s">
        <v>3160</v>
      </c>
      <c r="L428" s="15" t="s">
        <v>3161</v>
      </c>
      <c r="M428" s="15" t="s">
        <v>3162</v>
      </c>
      <c r="N428" s="15"/>
      <c r="O428" s="15"/>
      <c r="P428" s="15" t="s">
        <v>3163</v>
      </c>
      <c r="Q428" s="15" t="s">
        <v>3164</v>
      </c>
      <c r="R428" s="15" t="s">
        <v>383</v>
      </c>
      <c r="S428" s="15" t="s">
        <v>720</v>
      </c>
      <c r="T428" s="15" t="s">
        <v>3165</v>
      </c>
      <c r="U428" s="15"/>
      <c r="V428" s="15"/>
      <c r="W428" s="15"/>
      <c r="X428" s="15"/>
    </row>
    <row r="429" spans="1:24" x14ac:dyDescent="0.35">
      <c r="A429" s="15" t="s">
        <v>2991</v>
      </c>
      <c r="B429" s="15"/>
      <c r="C429" s="15" t="s">
        <v>924</v>
      </c>
      <c r="D429" s="15"/>
      <c r="E429" s="15" t="s">
        <v>2804</v>
      </c>
      <c r="F429" s="15" t="s">
        <v>3166</v>
      </c>
      <c r="G429" s="15">
        <v>35720</v>
      </c>
      <c r="H429" s="15" t="s">
        <v>3167</v>
      </c>
      <c r="I429" s="15" t="s">
        <v>3168</v>
      </c>
      <c r="J429" s="16" t="s">
        <v>3169</v>
      </c>
      <c r="K429" s="15" t="s">
        <v>3170</v>
      </c>
      <c r="L429" s="15" t="s">
        <v>3166</v>
      </c>
      <c r="M429" s="15" t="s">
        <v>3171</v>
      </c>
      <c r="N429" s="15" t="s">
        <v>3168</v>
      </c>
      <c r="O429" s="16" t="s">
        <v>3169</v>
      </c>
      <c r="P429" s="15" t="s">
        <v>3170</v>
      </c>
      <c r="Q429" s="15" t="s">
        <v>3166</v>
      </c>
      <c r="R429" s="15" t="s">
        <v>383</v>
      </c>
      <c r="S429" s="15" t="s">
        <v>3171</v>
      </c>
      <c r="T429" s="15" t="s">
        <v>3168</v>
      </c>
      <c r="U429" s="15"/>
      <c r="V429" s="15"/>
      <c r="W429" s="15"/>
      <c r="X429" s="15"/>
    </row>
    <row r="430" spans="1:24" x14ac:dyDescent="0.35">
      <c r="A430" s="15" t="s">
        <v>2992</v>
      </c>
      <c r="B430" s="15"/>
      <c r="C430" s="15" t="s">
        <v>924</v>
      </c>
      <c r="D430" s="15" t="s">
        <v>764</v>
      </c>
      <c r="E430" s="15" t="s">
        <v>2302</v>
      </c>
      <c r="F430" s="15" t="s">
        <v>3172</v>
      </c>
      <c r="G430" s="15">
        <v>35870</v>
      </c>
      <c r="H430" s="15" t="s">
        <v>3173</v>
      </c>
      <c r="I430" s="15" t="s">
        <v>3174</v>
      </c>
      <c r="J430" s="16" t="s">
        <v>2304</v>
      </c>
      <c r="K430" s="15" t="s">
        <v>3175</v>
      </c>
      <c r="L430" s="15" t="s">
        <v>3172</v>
      </c>
      <c r="M430" s="15" t="s">
        <v>3176</v>
      </c>
      <c r="N430" s="15" t="s">
        <v>3174</v>
      </c>
      <c r="O430" s="16" t="s">
        <v>2304</v>
      </c>
      <c r="P430" s="15" t="s">
        <v>3175</v>
      </c>
      <c r="Q430" s="15" t="s">
        <v>3172</v>
      </c>
      <c r="R430" s="15" t="s">
        <v>383</v>
      </c>
      <c r="S430" s="15" t="s">
        <v>3176</v>
      </c>
      <c r="T430" s="15" t="s">
        <v>3174</v>
      </c>
      <c r="U430" s="15"/>
      <c r="V430" s="15"/>
      <c r="W430" s="15"/>
      <c r="X430" s="15"/>
    </row>
    <row r="431" spans="1:24" x14ac:dyDescent="0.35">
      <c r="A431" s="15" t="s">
        <v>2993</v>
      </c>
      <c r="B431" s="15" t="s">
        <v>2868</v>
      </c>
      <c r="C431" s="15" t="s">
        <v>11</v>
      </c>
      <c r="D431" s="15" t="s">
        <v>548</v>
      </c>
      <c r="E431" s="15" t="s">
        <v>934</v>
      </c>
      <c r="F431" s="15"/>
      <c r="G431" s="15"/>
      <c r="H431" s="15"/>
      <c r="I431" s="15" t="s">
        <v>937</v>
      </c>
      <c r="J431" s="16" t="s">
        <v>938</v>
      </c>
      <c r="K431" s="15" t="s">
        <v>3177</v>
      </c>
      <c r="L431" s="15"/>
      <c r="M431" s="15"/>
      <c r="N431" s="15"/>
      <c r="O431" s="15"/>
      <c r="P431" s="15" t="s">
        <v>3177</v>
      </c>
      <c r="Q431" s="15" t="s">
        <v>3178</v>
      </c>
      <c r="R431" s="15" t="s">
        <v>383</v>
      </c>
      <c r="S431" s="15" t="s">
        <v>582</v>
      </c>
      <c r="T431" s="15"/>
      <c r="U431" s="15"/>
      <c r="V431" s="15"/>
      <c r="W431" s="15"/>
      <c r="X431" s="15"/>
    </row>
    <row r="432" spans="1:24" x14ac:dyDescent="0.35">
      <c r="A432" s="15" t="s">
        <v>2994</v>
      </c>
      <c r="B432" s="15"/>
      <c r="C432" s="15" t="s">
        <v>12</v>
      </c>
      <c r="D432" s="15" t="s">
        <v>3179</v>
      </c>
      <c r="E432" s="15" t="s">
        <v>3180</v>
      </c>
      <c r="F432" s="15" t="s">
        <v>3181</v>
      </c>
      <c r="G432" s="15">
        <v>35690</v>
      </c>
      <c r="H432" s="15" t="s">
        <v>3182</v>
      </c>
      <c r="I432" s="15" t="s">
        <v>3183</v>
      </c>
      <c r="J432" s="16" t="s">
        <v>3184</v>
      </c>
      <c r="K432" s="15" t="s">
        <v>3185</v>
      </c>
      <c r="L432" s="15" t="s">
        <v>3181</v>
      </c>
      <c r="M432" s="15" t="s">
        <v>3186</v>
      </c>
      <c r="N432" s="15" t="s">
        <v>3183</v>
      </c>
      <c r="O432" s="16" t="s">
        <v>3184</v>
      </c>
      <c r="P432" s="15" t="s">
        <v>3185</v>
      </c>
      <c r="Q432" s="15" t="s">
        <v>3181</v>
      </c>
      <c r="R432" s="15" t="s">
        <v>383</v>
      </c>
      <c r="S432" s="15" t="s">
        <v>3186</v>
      </c>
      <c r="T432" s="15" t="s">
        <v>3183</v>
      </c>
      <c r="U432" s="15"/>
      <c r="V432" s="15"/>
      <c r="W432" s="15"/>
      <c r="X432" s="15"/>
    </row>
    <row r="433" spans="1:24" x14ac:dyDescent="0.35">
      <c r="A433" s="15" t="s">
        <v>2995</v>
      </c>
      <c r="B433" s="15"/>
      <c r="C433" s="15" t="s">
        <v>12</v>
      </c>
      <c r="D433" s="15" t="s">
        <v>3187</v>
      </c>
      <c r="E433" s="15" t="s">
        <v>3188</v>
      </c>
      <c r="F433" s="15" t="s">
        <v>3189</v>
      </c>
      <c r="G433" s="15">
        <v>35000</v>
      </c>
      <c r="H433" s="15" t="s">
        <v>211</v>
      </c>
      <c r="I433" s="15" t="s">
        <v>3190</v>
      </c>
      <c r="J433" s="16" t="s">
        <v>3191</v>
      </c>
      <c r="K433" s="15" t="s">
        <v>3192</v>
      </c>
      <c r="L433" s="15" t="s">
        <v>3189</v>
      </c>
      <c r="M433" s="15" t="s">
        <v>273</v>
      </c>
      <c r="N433" s="15" t="s">
        <v>3190</v>
      </c>
      <c r="O433" s="16" t="s">
        <v>3191</v>
      </c>
      <c r="P433" s="15" t="s">
        <v>3192</v>
      </c>
      <c r="Q433" s="15" t="s">
        <v>3189</v>
      </c>
      <c r="R433" s="15" t="s">
        <v>3193</v>
      </c>
      <c r="S433" s="15" t="s">
        <v>273</v>
      </c>
      <c r="T433" s="15" t="s">
        <v>3190</v>
      </c>
      <c r="U433" s="15"/>
      <c r="V433" s="15"/>
      <c r="W433" s="15"/>
      <c r="X433" s="15"/>
    </row>
    <row r="434" spans="1:24" x14ac:dyDescent="0.35">
      <c r="A434" s="15" t="s">
        <v>2996</v>
      </c>
      <c r="B434" s="15"/>
      <c r="C434" s="15" t="s">
        <v>924</v>
      </c>
      <c r="D434" s="15"/>
      <c r="E434" s="15" t="s">
        <v>3194</v>
      </c>
      <c r="F434" s="15" t="s">
        <v>3197</v>
      </c>
      <c r="G434" s="15">
        <v>35000</v>
      </c>
      <c r="H434" s="15" t="s">
        <v>211</v>
      </c>
      <c r="I434" s="15" t="s">
        <v>3195</v>
      </c>
      <c r="J434" s="16" t="s">
        <v>3196</v>
      </c>
      <c r="K434" s="15" t="s">
        <v>3198</v>
      </c>
      <c r="L434" s="15" t="s">
        <v>3197</v>
      </c>
      <c r="M434" s="15" t="s">
        <v>273</v>
      </c>
      <c r="N434" s="15" t="s">
        <v>3195</v>
      </c>
      <c r="O434" s="16" t="s">
        <v>3196</v>
      </c>
      <c r="P434" s="15" t="s">
        <v>544</v>
      </c>
      <c r="Q434" s="15" t="s">
        <v>3199</v>
      </c>
      <c r="R434" s="15" t="s">
        <v>2036</v>
      </c>
      <c r="S434" s="15" t="s">
        <v>273</v>
      </c>
      <c r="T434" s="15" t="s">
        <v>3195</v>
      </c>
      <c r="U434" s="15"/>
      <c r="V434" s="15"/>
      <c r="W434" s="15"/>
      <c r="X434" s="15"/>
    </row>
    <row r="435" spans="1:24" x14ac:dyDescent="0.35">
      <c r="A435" s="15" t="s">
        <v>2997</v>
      </c>
      <c r="B435" s="15"/>
      <c r="C435" s="15" t="s">
        <v>924</v>
      </c>
      <c r="D435" s="15" t="s">
        <v>3200</v>
      </c>
      <c r="E435" s="15" t="s">
        <v>3201</v>
      </c>
      <c r="F435" s="15"/>
      <c r="G435" s="15"/>
      <c r="H435" s="15" t="s">
        <v>1545</v>
      </c>
      <c r="I435" s="15" t="s">
        <v>3204</v>
      </c>
      <c r="J435" s="16" t="s">
        <v>3205</v>
      </c>
      <c r="K435" s="15"/>
      <c r="L435" s="15"/>
      <c r="M435" s="15"/>
      <c r="N435" s="15" t="s">
        <v>3204</v>
      </c>
      <c r="O435" s="16" t="s">
        <v>3205</v>
      </c>
      <c r="P435" s="15" t="s">
        <v>544</v>
      </c>
      <c r="Q435" s="15" t="s">
        <v>3202</v>
      </c>
      <c r="R435" s="15" t="s">
        <v>3203</v>
      </c>
      <c r="S435" s="15" t="s">
        <v>2729</v>
      </c>
      <c r="T435" s="15" t="s">
        <v>3204</v>
      </c>
      <c r="U435" s="15"/>
      <c r="V435" s="15"/>
      <c r="W435" s="15"/>
      <c r="X435" s="15"/>
    </row>
    <row r="436" spans="1:24" x14ac:dyDescent="0.35">
      <c r="A436" s="15" t="s">
        <v>2998</v>
      </c>
      <c r="B436" s="15"/>
      <c r="C436" s="15" t="s">
        <v>12</v>
      </c>
      <c r="D436" s="15"/>
      <c r="E436" s="15" t="s">
        <v>3206</v>
      </c>
      <c r="F436" s="15" t="s">
        <v>3207</v>
      </c>
      <c r="G436" s="15">
        <v>35190</v>
      </c>
      <c r="H436" s="15" t="s">
        <v>1023</v>
      </c>
      <c r="I436" s="15" t="s">
        <v>3208</v>
      </c>
      <c r="J436" s="16" t="s">
        <v>3209</v>
      </c>
      <c r="K436" s="15" t="s">
        <v>3210</v>
      </c>
      <c r="L436" s="15" t="s">
        <v>3207</v>
      </c>
      <c r="M436" s="15" t="s">
        <v>409</v>
      </c>
      <c r="N436" s="15" t="s">
        <v>3208</v>
      </c>
      <c r="O436" s="16" t="s">
        <v>3209</v>
      </c>
      <c r="P436" s="15" t="s">
        <v>3210</v>
      </c>
      <c r="Q436" s="15" t="s">
        <v>3207</v>
      </c>
      <c r="R436" s="15" t="s">
        <v>383</v>
      </c>
      <c r="S436" s="15" t="s">
        <v>409</v>
      </c>
      <c r="T436" s="15" t="s">
        <v>3208</v>
      </c>
      <c r="U436" s="15"/>
      <c r="V436" s="15"/>
      <c r="W436" s="15"/>
      <c r="X436" s="15"/>
    </row>
    <row r="437" spans="1:24" x14ac:dyDescent="0.35">
      <c r="A437" s="15" t="s">
        <v>2999</v>
      </c>
      <c r="B437" s="15" t="s">
        <v>3211</v>
      </c>
      <c r="C437" s="15" t="s">
        <v>11</v>
      </c>
      <c r="D437" s="15"/>
      <c r="E437" s="15" t="s">
        <v>3212</v>
      </c>
      <c r="F437" s="15" t="s">
        <v>3213</v>
      </c>
      <c r="G437" s="15">
        <v>35630</v>
      </c>
      <c r="H437" s="15" t="s">
        <v>2175</v>
      </c>
      <c r="I437" s="15" t="s">
        <v>3214</v>
      </c>
      <c r="J437" s="146" t="s">
        <v>3215</v>
      </c>
      <c r="K437" s="15" t="s">
        <v>3211</v>
      </c>
      <c r="L437" s="15" t="s">
        <v>3213</v>
      </c>
      <c r="M437" s="15" t="s">
        <v>2176</v>
      </c>
      <c r="N437" s="15" t="s">
        <v>3214</v>
      </c>
      <c r="O437" s="146" t="s">
        <v>3215</v>
      </c>
      <c r="P437" s="15" t="s">
        <v>544</v>
      </c>
      <c r="Q437" s="15" t="s">
        <v>3216</v>
      </c>
      <c r="R437" s="15" t="s">
        <v>3217</v>
      </c>
      <c r="S437" s="15" t="s">
        <v>2176</v>
      </c>
      <c r="T437" s="15" t="s">
        <v>3214</v>
      </c>
      <c r="U437" s="15"/>
      <c r="V437" s="15"/>
      <c r="W437" s="15"/>
      <c r="X437" s="15"/>
    </row>
    <row r="438" spans="1:24" x14ac:dyDescent="0.35">
      <c r="A438" s="15" t="s">
        <v>3000</v>
      </c>
      <c r="B438" s="15"/>
      <c r="C438" s="15" t="s">
        <v>11</v>
      </c>
      <c r="D438" s="15"/>
      <c r="E438" s="15" t="s">
        <v>3218</v>
      </c>
      <c r="F438" s="15" t="s">
        <v>3219</v>
      </c>
      <c r="G438" s="15">
        <v>35800</v>
      </c>
      <c r="H438" s="15" t="s">
        <v>283</v>
      </c>
      <c r="I438" s="15"/>
      <c r="J438" s="15"/>
      <c r="K438" s="15" t="s">
        <v>3220</v>
      </c>
      <c r="L438" s="15" t="s">
        <v>3219</v>
      </c>
      <c r="M438" s="15" t="s">
        <v>287</v>
      </c>
      <c r="N438" s="15"/>
      <c r="O438" s="15"/>
      <c r="P438" s="15"/>
      <c r="Q438" s="15" t="s">
        <v>3221</v>
      </c>
      <c r="R438" s="15" t="s">
        <v>2686</v>
      </c>
      <c r="S438" s="15" t="s">
        <v>273</v>
      </c>
      <c r="T438" s="15"/>
      <c r="U438" s="15"/>
      <c r="V438" s="15"/>
      <c r="W438" s="15"/>
      <c r="X438" s="15"/>
    </row>
    <row r="439" spans="1:24" x14ac:dyDescent="0.35">
      <c r="A439" s="15" t="s">
        <v>3001</v>
      </c>
      <c r="B439" s="15"/>
      <c r="C439" s="15" t="s">
        <v>924</v>
      </c>
      <c r="D439" s="15"/>
      <c r="E439" s="15" t="s">
        <v>2393</v>
      </c>
      <c r="F439" s="15" t="s">
        <v>3225</v>
      </c>
      <c r="G439" s="15">
        <v>35000</v>
      </c>
      <c r="H439" s="15" t="s">
        <v>211</v>
      </c>
      <c r="I439" s="15" t="s">
        <v>3226</v>
      </c>
      <c r="J439" s="15"/>
      <c r="K439" s="15" t="s">
        <v>3227</v>
      </c>
      <c r="L439" s="15" t="s">
        <v>3228</v>
      </c>
      <c r="M439" s="15" t="s">
        <v>273</v>
      </c>
      <c r="N439" s="15" t="s">
        <v>3226</v>
      </c>
      <c r="O439" s="15"/>
      <c r="P439" s="15" t="s">
        <v>3229</v>
      </c>
      <c r="Q439" s="15" t="s">
        <v>3230</v>
      </c>
      <c r="R439" s="15" t="s">
        <v>383</v>
      </c>
      <c r="S439" s="15" t="s">
        <v>273</v>
      </c>
      <c r="T439" s="15" t="s">
        <v>3231</v>
      </c>
      <c r="U439" s="15"/>
      <c r="V439" s="15"/>
      <c r="W439" s="15"/>
      <c r="X439" s="15"/>
    </row>
    <row r="440" spans="1:24" x14ac:dyDescent="0.35">
      <c r="A440" s="15" t="s">
        <v>3002</v>
      </c>
      <c r="B440" s="15"/>
      <c r="C440" s="15" t="s">
        <v>11</v>
      </c>
      <c r="D440" s="15"/>
      <c r="E440" s="15" t="s">
        <v>3232</v>
      </c>
      <c r="F440" s="15"/>
      <c r="G440" s="15"/>
      <c r="H440" s="15"/>
      <c r="I440" s="15" t="s">
        <v>3235</v>
      </c>
      <c r="J440" s="16" t="s">
        <v>3236</v>
      </c>
      <c r="K440" s="15" t="s">
        <v>3233</v>
      </c>
      <c r="L440" s="15"/>
      <c r="M440" s="15"/>
      <c r="N440" s="15" t="s">
        <v>3235</v>
      </c>
      <c r="O440" s="16" t="s">
        <v>3236</v>
      </c>
      <c r="P440" s="15" t="s">
        <v>3233</v>
      </c>
      <c r="Q440" s="15" t="s">
        <v>3234</v>
      </c>
      <c r="R440" s="15" t="s">
        <v>383</v>
      </c>
      <c r="S440" s="15" t="s">
        <v>312</v>
      </c>
      <c r="T440" s="15" t="s">
        <v>3235</v>
      </c>
      <c r="U440" s="15"/>
      <c r="V440" s="15"/>
      <c r="W440" s="15"/>
      <c r="X440" s="15"/>
    </row>
    <row r="441" spans="1:24" x14ac:dyDescent="0.35">
      <c r="A441" s="15" t="s">
        <v>3003</v>
      </c>
      <c r="B441" s="15" t="s">
        <v>2868</v>
      </c>
      <c r="C441" s="15" t="s">
        <v>11</v>
      </c>
      <c r="D441" s="15" t="s">
        <v>548</v>
      </c>
      <c r="E441" s="15" t="s">
        <v>934</v>
      </c>
      <c r="F441" s="15"/>
      <c r="G441" s="15"/>
      <c r="H441" s="15"/>
      <c r="I441" s="15" t="s">
        <v>937</v>
      </c>
      <c r="J441" s="16" t="s">
        <v>938</v>
      </c>
      <c r="K441" s="15" t="s">
        <v>3237</v>
      </c>
      <c r="L441" s="15" t="s">
        <v>3238</v>
      </c>
      <c r="M441" s="15" t="s">
        <v>1580</v>
      </c>
      <c r="N441" s="15"/>
      <c r="O441" s="15"/>
      <c r="P441" s="15" t="s">
        <v>3237</v>
      </c>
      <c r="Q441" s="15" t="s">
        <v>3238</v>
      </c>
      <c r="R441" s="15" t="s">
        <v>383</v>
      </c>
      <c r="S441" s="15" t="s">
        <v>1580</v>
      </c>
      <c r="T441" s="15"/>
      <c r="U441" s="15"/>
      <c r="V441" s="15"/>
      <c r="W441" s="15"/>
      <c r="X441" s="15"/>
    </row>
    <row r="442" spans="1:24" x14ac:dyDescent="0.35">
      <c r="A442" s="15" t="s">
        <v>3004</v>
      </c>
      <c r="B442" s="15" t="s">
        <v>2868</v>
      </c>
      <c r="C442" s="15" t="s">
        <v>11</v>
      </c>
      <c r="D442" s="15" t="s">
        <v>548</v>
      </c>
      <c r="E442" s="15" t="s">
        <v>934</v>
      </c>
      <c r="F442" s="15"/>
      <c r="G442" s="15"/>
      <c r="H442" s="15"/>
      <c r="I442" s="15" t="s">
        <v>937</v>
      </c>
      <c r="J442" s="16" t="s">
        <v>938</v>
      </c>
      <c r="K442" s="15" t="s">
        <v>3239</v>
      </c>
      <c r="L442" s="15" t="s">
        <v>3240</v>
      </c>
      <c r="M442" s="15" t="s">
        <v>3241</v>
      </c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</row>
    <row r="443" spans="1:24" x14ac:dyDescent="0.35">
      <c r="A443" s="15" t="s">
        <v>3005</v>
      </c>
      <c r="B443" s="15" t="s">
        <v>1064</v>
      </c>
      <c r="C443" s="15" t="s">
        <v>649</v>
      </c>
      <c r="D443" s="15" t="s">
        <v>553</v>
      </c>
      <c r="E443" s="15" t="s">
        <v>737</v>
      </c>
      <c r="F443" s="15" t="s">
        <v>738</v>
      </c>
      <c r="G443" s="15">
        <v>35310</v>
      </c>
      <c r="H443" s="15" t="s">
        <v>739</v>
      </c>
      <c r="I443" s="15" t="s">
        <v>1075</v>
      </c>
      <c r="J443" s="16" t="s">
        <v>741</v>
      </c>
      <c r="K443" s="15" t="s">
        <v>3242</v>
      </c>
      <c r="L443" s="15"/>
      <c r="M443" s="15"/>
      <c r="N443" s="15"/>
      <c r="O443" s="15"/>
      <c r="P443" s="15" t="s">
        <v>3243</v>
      </c>
      <c r="Q443" s="15" t="s">
        <v>3244</v>
      </c>
      <c r="R443" s="15" t="s">
        <v>3245</v>
      </c>
      <c r="S443" s="15" t="s">
        <v>1069</v>
      </c>
      <c r="T443" s="15" t="s">
        <v>3246</v>
      </c>
      <c r="U443" s="15"/>
      <c r="V443" s="15"/>
      <c r="W443" s="15"/>
      <c r="X443" s="15"/>
    </row>
    <row r="444" spans="1:24" x14ac:dyDescent="0.35">
      <c r="A444" s="15" t="s">
        <v>3006</v>
      </c>
      <c r="B444" s="15" t="s">
        <v>359</v>
      </c>
      <c r="C444" s="15" t="s">
        <v>12</v>
      </c>
      <c r="D444" s="15" t="s">
        <v>1355</v>
      </c>
      <c r="E444" s="15" t="s">
        <v>1356</v>
      </c>
      <c r="F444" s="15" t="s">
        <v>360</v>
      </c>
      <c r="G444" s="15">
        <v>35000</v>
      </c>
      <c r="H444" s="15" t="s">
        <v>211</v>
      </c>
      <c r="I444" s="15" t="s">
        <v>1357</v>
      </c>
      <c r="J444" s="16" t="s">
        <v>1358</v>
      </c>
      <c r="K444" s="76">
        <v>20181206002300</v>
      </c>
      <c r="L444" s="15"/>
      <c r="M444" s="15"/>
      <c r="N444" s="15"/>
      <c r="O444" s="15"/>
      <c r="P444" s="15" t="s">
        <v>3247</v>
      </c>
      <c r="Q444" s="15" t="s">
        <v>423</v>
      </c>
      <c r="R444" s="15" t="s">
        <v>3248</v>
      </c>
      <c r="S444" s="15" t="s">
        <v>273</v>
      </c>
      <c r="T444" s="15" t="s">
        <v>3249</v>
      </c>
      <c r="U444" s="15"/>
      <c r="V444" s="15"/>
      <c r="W444" s="15"/>
      <c r="X444" s="15"/>
    </row>
    <row r="445" spans="1:24" x14ac:dyDescent="0.35">
      <c r="A445" s="15" t="s">
        <v>3007</v>
      </c>
      <c r="B445" s="15" t="s">
        <v>3259</v>
      </c>
      <c r="C445" s="15" t="s">
        <v>12</v>
      </c>
      <c r="D445" s="15" t="s">
        <v>3250</v>
      </c>
      <c r="E445" s="15" t="s">
        <v>3251</v>
      </c>
      <c r="F445" s="15" t="s">
        <v>3252</v>
      </c>
      <c r="G445" s="15">
        <v>35000</v>
      </c>
      <c r="H445" s="15" t="s">
        <v>211</v>
      </c>
      <c r="I445" s="15" t="s">
        <v>3253</v>
      </c>
      <c r="J445" s="16" t="s">
        <v>3254</v>
      </c>
      <c r="K445" s="15" t="s">
        <v>3255</v>
      </c>
      <c r="L445" s="15"/>
      <c r="M445" s="15"/>
      <c r="N445" s="15" t="s">
        <v>3256</v>
      </c>
      <c r="O445" s="16" t="s">
        <v>3257</v>
      </c>
      <c r="P445" s="15" t="s">
        <v>3258</v>
      </c>
      <c r="Q445" s="15" t="s">
        <v>3252</v>
      </c>
      <c r="R445" s="15" t="s">
        <v>1468</v>
      </c>
      <c r="S445" s="15" t="s">
        <v>273</v>
      </c>
      <c r="T445" s="15" t="s">
        <v>3253</v>
      </c>
      <c r="U445" s="15"/>
      <c r="V445" s="15"/>
      <c r="W445" s="15"/>
      <c r="X445" s="15"/>
    </row>
    <row r="446" spans="1:24" x14ac:dyDescent="0.35">
      <c r="A446" s="15" t="s">
        <v>3008</v>
      </c>
      <c r="B446" s="15" t="s">
        <v>359</v>
      </c>
      <c r="C446" s="15" t="s">
        <v>12</v>
      </c>
      <c r="D446" s="15" t="s">
        <v>1355</v>
      </c>
      <c r="E446" s="15" t="s">
        <v>1356</v>
      </c>
      <c r="F446" s="15" t="s">
        <v>360</v>
      </c>
      <c r="G446" s="15">
        <v>35000</v>
      </c>
      <c r="H446" s="15" t="s">
        <v>211</v>
      </c>
      <c r="I446" s="15" t="s">
        <v>1357</v>
      </c>
      <c r="J446" s="16" t="s">
        <v>1358</v>
      </c>
      <c r="K446" s="15"/>
      <c r="L446" s="15"/>
      <c r="M446" s="15"/>
      <c r="N446" s="15"/>
      <c r="O446" s="15"/>
      <c r="P446" s="15" t="s">
        <v>3260</v>
      </c>
      <c r="Q446" s="15" t="s">
        <v>423</v>
      </c>
      <c r="R446" s="15" t="s">
        <v>3261</v>
      </c>
      <c r="S446" s="15" t="s">
        <v>273</v>
      </c>
      <c r="T446" s="15" t="s">
        <v>3262</v>
      </c>
      <c r="U446" s="15"/>
      <c r="V446" s="15"/>
      <c r="W446" s="15"/>
      <c r="X446" s="15"/>
    </row>
    <row r="447" spans="1:24" x14ac:dyDescent="0.35">
      <c r="A447" s="15" t="s">
        <v>3009</v>
      </c>
      <c r="B447" s="15"/>
      <c r="C447" s="15" t="s">
        <v>478</v>
      </c>
      <c r="D447" s="15"/>
      <c r="E447" s="15" t="s">
        <v>1486</v>
      </c>
      <c r="F447" s="15" t="s">
        <v>3263</v>
      </c>
      <c r="G447" s="15">
        <v>35000</v>
      </c>
      <c r="H447" s="15" t="s">
        <v>211</v>
      </c>
      <c r="I447" s="15" t="s">
        <v>3264</v>
      </c>
      <c r="J447" s="16" t="s">
        <v>3265</v>
      </c>
      <c r="K447" s="15" t="s">
        <v>1485</v>
      </c>
      <c r="L447" s="15" t="s">
        <v>3263</v>
      </c>
      <c r="M447" s="15" t="s">
        <v>273</v>
      </c>
      <c r="N447" s="15" t="s">
        <v>3264</v>
      </c>
      <c r="O447" s="16" t="s">
        <v>3265</v>
      </c>
      <c r="P447" s="15" t="s">
        <v>544</v>
      </c>
      <c r="Q447" s="15" t="s">
        <v>3266</v>
      </c>
      <c r="R447" s="15" t="s">
        <v>3245</v>
      </c>
      <c r="S447" s="15" t="s">
        <v>273</v>
      </c>
      <c r="T447" s="15" t="s">
        <v>3264</v>
      </c>
      <c r="U447" s="15"/>
      <c r="V447" s="15"/>
      <c r="W447" s="15"/>
      <c r="X447" s="15"/>
    </row>
    <row r="448" spans="1:24" x14ac:dyDescent="0.35">
      <c r="A448" s="15" t="s">
        <v>3010</v>
      </c>
      <c r="B448" s="15" t="s">
        <v>2868</v>
      </c>
      <c r="C448" s="15" t="s">
        <v>11</v>
      </c>
      <c r="D448" s="15" t="s">
        <v>548</v>
      </c>
      <c r="E448" s="15" t="s">
        <v>934</v>
      </c>
      <c r="F448" s="15"/>
      <c r="G448" s="15"/>
      <c r="H448" s="15"/>
      <c r="I448" s="15" t="s">
        <v>937</v>
      </c>
      <c r="J448" s="16" t="s">
        <v>938</v>
      </c>
      <c r="K448" s="15" t="s">
        <v>3267</v>
      </c>
      <c r="L448" s="15"/>
      <c r="M448" s="15"/>
      <c r="N448" s="15"/>
      <c r="O448" s="15"/>
      <c r="P448" s="15" t="s">
        <v>3267</v>
      </c>
      <c r="Q448" s="15" t="s">
        <v>3268</v>
      </c>
      <c r="R448" s="15" t="s">
        <v>383</v>
      </c>
      <c r="S448" s="15" t="s">
        <v>582</v>
      </c>
      <c r="T448" s="15"/>
      <c r="U448" s="15"/>
      <c r="V448" s="15"/>
      <c r="W448" s="15"/>
      <c r="X448" s="15"/>
    </row>
    <row r="449" spans="1:24" x14ac:dyDescent="0.35">
      <c r="A449" s="15" t="s">
        <v>3011</v>
      </c>
      <c r="B449" s="15"/>
      <c r="C449" s="15" t="s">
        <v>478</v>
      </c>
      <c r="D449" s="15"/>
      <c r="E449" s="15" t="s">
        <v>3272</v>
      </c>
      <c r="F449" s="15" t="s">
        <v>879</v>
      </c>
      <c r="G449" s="15">
        <v>35630</v>
      </c>
      <c r="H449" s="15" t="s">
        <v>1378</v>
      </c>
      <c r="I449" s="15" t="s">
        <v>3269</v>
      </c>
      <c r="J449" s="16" t="s">
        <v>3270</v>
      </c>
      <c r="K449" s="15" t="s">
        <v>3271</v>
      </c>
      <c r="L449" s="15" t="s">
        <v>879</v>
      </c>
      <c r="M449" s="15" t="s">
        <v>1382</v>
      </c>
      <c r="N449" s="15" t="s">
        <v>3269</v>
      </c>
      <c r="O449" s="16" t="s">
        <v>3270</v>
      </c>
      <c r="P449" s="15" t="s">
        <v>3271</v>
      </c>
      <c r="Q449" s="15" t="s">
        <v>3273</v>
      </c>
      <c r="R449" s="15" t="s">
        <v>383</v>
      </c>
      <c r="S449" s="15" t="s">
        <v>312</v>
      </c>
      <c r="T449" s="15" t="s">
        <v>3274</v>
      </c>
      <c r="U449" s="15"/>
      <c r="V449" s="15"/>
      <c r="W449" s="15"/>
      <c r="X449" s="15"/>
    </row>
    <row r="450" spans="1:24" x14ac:dyDescent="0.35">
      <c r="A450" s="15" t="s">
        <v>3012</v>
      </c>
      <c r="B450" s="15" t="s">
        <v>3275</v>
      </c>
      <c r="C450" s="15" t="s">
        <v>11</v>
      </c>
      <c r="D450" s="15" t="s">
        <v>3276</v>
      </c>
      <c r="E450" s="15" t="s">
        <v>2393</v>
      </c>
      <c r="F450" s="15" t="s">
        <v>3277</v>
      </c>
      <c r="G450" s="15">
        <v>35190</v>
      </c>
      <c r="H450" s="15" t="s">
        <v>233</v>
      </c>
      <c r="I450" s="15" t="s">
        <v>3278</v>
      </c>
      <c r="J450" s="16" t="s">
        <v>3279</v>
      </c>
      <c r="K450" s="15" t="s">
        <v>3275</v>
      </c>
      <c r="L450" s="15" t="s">
        <v>3277</v>
      </c>
      <c r="M450" s="15" t="s">
        <v>312</v>
      </c>
      <c r="N450" s="15" t="s">
        <v>3278</v>
      </c>
      <c r="O450" s="16" t="s">
        <v>3279</v>
      </c>
      <c r="P450" s="15" t="s">
        <v>3275</v>
      </c>
      <c r="Q450" s="15" t="s">
        <v>3280</v>
      </c>
      <c r="R450" s="15" t="s">
        <v>3281</v>
      </c>
      <c r="S450" s="15" t="s">
        <v>3282</v>
      </c>
      <c r="T450" s="15" t="s">
        <v>3278</v>
      </c>
      <c r="U450" s="15"/>
      <c r="V450" s="15"/>
      <c r="W450" s="15"/>
      <c r="X450" s="15"/>
    </row>
    <row r="451" spans="1:24" x14ac:dyDescent="0.35">
      <c r="A451" s="15" t="s">
        <v>3013</v>
      </c>
      <c r="B451" s="15"/>
      <c r="C451" s="15" t="s">
        <v>281</v>
      </c>
      <c r="D451" s="15" t="s">
        <v>1242</v>
      </c>
      <c r="E451" s="15" t="s">
        <v>1077</v>
      </c>
      <c r="F451" s="15" t="s">
        <v>3283</v>
      </c>
      <c r="G451" s="15">
        <v>35400</v>
      </c>
      <c r="H451" s="15" t="s">
        <v>202</v>
      </c>
      <c r="I451" s="15" t="s">
        <v>3284</v>
      </c>
      <c r="J451" s="16" t="s">
        <v>3285</v>
      </c>
      <c r="K451" s="15" t="s">
        <v>3286</v>
      </c>
      <c r="L451" s="15" t="s">
        <v>3283</v>
      </c>
      <c r="M451" s="15" t="s">
        <v>1081</v>
      </c>
      <c r="N451" s="15" t="s">
        <v>3284</v>
      </c>
      <c r="O451" s="16" t="s">
        <v>3285</v>
      </c>
      <c r="P451" s="15" t="s">
        <v>3286</v>
      </c>
      <c r="Q451" s="15" t="s">
        <v>3283</v>
      </c>
      <c r="R451" s="15" t="s">
        <v>383</v>
      </c>
      <c r="S451" s="15" t="s">
        <v>1081</v>
      </c>
      <c r="T451" s="15" t="s">
        <v>3284</v>
      </c>
      <c r="U451" s="15"/>
      <c r="V451" s="15"/>
      <c r="W451" s="15"/>
      <c r="X451" s="15"/>
    </row>
    <row r="452" spans="1:24" x14ac:dyDescent="0.35">
      <c r="A452" s="15" t="s">
        <v>3014</v>
      </c>
      <c r="B452" s="15"/>
      <c r="C452" s="15" t="s">
        <v>12</v>
      </c>
      <c r="D452" s="15" t="s">
        <v>3287</v>
      </c>
      <c r="E452" s="15" t="s">
        <v>3288</v>
      </c>
      <c r="F452" s="15" t="s">
        <v>3289</v>
      </c>
      <c r="G452" s="15">
        <v>35000</v>
      </c>
      <c r="H452" s="15" t="s">
        <v>211</v>
      </c>
      <c r="I452" s="15" t="s">
        <v>3290</v>
      </c>
      <c r="J452" s="16" t="s">
        <v>3291</v>
      </c>
      <c r="K452" s="15" t="s">
        <v>3292</v>
      </c>
      <c r="L452" s="15" t="s">
        <v>3289</v>
      </c>
      <c r="M452" s="15" t="s">
        <v>273</v>
      </c>
      <c r="N452" s="15" t="s">
        <v>3290</v>
      </c>
      <c r="O452" s="16" t="s">
        <v>3291</v>
      </c>
      <c r="P452" s="15" t="s">
        <v>3292</v>
      </c>
      <c r="Q452" s="15" t="s">
        <v>3289</v>
      </c>
      <c r="R452" s="15" t="s">
        <v>3245</v>
      </c>
      <c r="S452" s="15" t="s">
        <v>273</v>
      </c>
      <c r="T452" s="15" t="s">
        <v>3290</v>
      </c>
      <c r="U452" s="15" t="s">
        <v>3317</v>
      </c>
      <c r="V452" s="142">
        <v>43474</v>
      </c>
      <c r="W452" s="15"/>
      <c r="X452" s="15"/>
    </row>
    <row r="453" spans="1:24" x14ac:dyDescent="0.35">
      <c r="A453" s="15" t="s">
        <v>3015</v>
      </c>
      <c r="B453" s="15"/>
      <c r="C453" s="15" t="s">
        <v>649</v>
      </c>
      <c r="D453" s="15"/>
      <c r="E453" s="15" t="s">
        <v>3293</v>
      </c>
      <c r="F453" s="15" t="s">
        <v>3294</v>
      </c>
      <c r="G453" s="15">
        <v>35440</v>
      </c>
      <c r="H453" s="15" t="s">
        <v>1103</v>
      </c>
      <c r="I453" s="15" t="s">
        <v>3295</v>
      </c>
      <c r="J453" s="16" t="s">
        <v>3296</v>
      </c>
      <c r="K453" s="15" t="s">
        <v>3297</v>
      </c>
      <c r="L453" s="15" t="s">
        <v>3294</v>
      </c>
      <c r="M453" s="15" t="s">
        <v>1061</v>
      </c>
      <c r="N453" s="15" t="s">
        <v>3295</v>
      </c>
      <c r="O453" s="16" t="s">
        <v>3296</v>
      </c>
      <c r="P453" s="15" t="s">
        <v>3297</v>
      </c>
      <c r="Q453" s="15" t="s">
        <v>3294</v>
      </c>
      <c r="R453" s="15" t="s">
        <v>383</v>
      </c>
      <c r="S453" s="15" t="s">
        <v>1061</v>
      </c>
      <c r="T453" s="15" t="s">
        <v>3295</v>
      </c>
      <c r="U453" s="15" t="s">
        <v>3317</v>
      </c>
      <c r="V453" s="142">
        <v>43474</v>
      </c>
      <c r="W453" s="15"/>
      <c r="X453" s="15"/>
    </row>
    <row r="454" spans="1:24" x14ac:dyDescent="0.35">
      <c r="A454" s="15" t="s">
        <v>3016</v>
      </c>
      <c r="B454" s="15" t="s">
        <v>3315</v>
      </c>
      <c r="C454" s="15" t="s">
        <v>281</v>
      </c>
      <c r="D454" s="15" t="s">
        <v>1328</v>
      </c>
      <c r="E454" s="15" t="s">
        <v>3299</v>
      </c>
      <c r="F454" s="15" t="s">
        <v>3300</v>
      </c>
      <c r="G454" s="15">
        <v>35131</v>
      </c>
      <c r="H454" s="15" t="s">
        <v>3301</v>
      </c>
      <c r="I454" s="15" t="s">
        <v>3302</v>
      </c>
      <c r="J454" s="16" t="s">
        <v>3303</v>
      </c>
      <c r="K454" s="15" t="s">
        <v>3304</v>
      </c>
      <c r="L454" s="15" t="s">
        <v>3305</v>
      </c>
      <c r="M454" s="15" t="s">
        <v>1199</v>
      </c>
      <c r="N454" s="15"/>
      <c r="O454" s="15"/>
      <c r="P454" s="15" t="s">
        <v>3304</v>
      </c>
      <c r="Q454" s="15" t="s">
        <v>3305</v>
      </c>
      <c r="R454" s="15" t="s">
        <v>383</v>
      </c>
      <c r="S454" s="15" t="s">
        <v>1199</v>
      </c>
      <c r="T454" s="15"/>
      <c r="U454" s="15" t="s">
        <v>3318</v>
      </c>
      <c r="V454" s="142">
        <v>43481</v>
      </c>
      <c r="W454" s="15"/>
      <c r="X454" s="15"/>
    </row>
    <row r="455" spans="1:24" x14ac:dyDescent="0.35">
      <c r="A455" s="15" t="s">
        <v>3017</v>
      </c>
      <c r="B455" s="15"/>
      <c r="C455" s="15" t="s">
        <v>281</v>
      </c>
      <c r="D455" s="15"/>
      <c r="E455" s="15" t="s">
        <v>3310</v>
      </c>
      <c r="F455" s="15" t="s">
        <v>3311</v>
      </c>
      <c r="G455" s="15">
        <v>35190</v>
      </c>
      <c r="H455" s="15" t="s">
        <v>233</v>
      </c>
      <c r="I455" s="15" t="s">
        <v>3312</v>
      </c>
      <c r="J455" s="15"/>
      <c r="K455" s="15" t="s">
        <v>3313</v>
      </c>
      <c r="L455" s="15" t="s">
        <v>3311</v>
      </c>
      <c r="M455" s="15" t="s">
        <v>312</v>
      </c>
      <c r="N455" s="15" t="s">
        <v>3312</v>
      </c>
      <c r="O455" s="15"/>
      <c r="P455" s="15" t="s">
        <v>3313</v>
      </c>
      <c r="Q455" s="15" t="s">
        <v>3311</v>
      </c>
      <c r="R455" s="15" t="s">
        <v>383</v>
      </c>
      <c r="S455" s="15" t="s">
        <v>312</v>
      </c>
      <c r="T455" s="15" t="s">
        <v>3312</v>
      </c>
      <c r="U455" s="15" t="s">
        <v>3314</v>
      </c>
      <c r="V455" s="142">
        <v>43486</v>
      </c>
      <c r="W455" s="15"/>
      <c r="X455" s="15"/>
    </row>
    <row r="456" spans="1:24" x14ac:dyDescent="0.35">
      <c r="A456" s="15" t="s">
        <v>3018</v>
      </c>
      <c r="B456" s="15"/>
      <c r="C456" s="15" t="s">
        <v>478</v>
      </c>
      <c r="D456" s="15"/>
      <c r="E456" s="15" t="s">
        <v>3319</v>
      </c>
      <c r="F456" s="15" t="s">
        <v>3320</v>
      </c>
      <c r="G456" s="15">
        <v>35720</v>
      </c>
      <c r="H456" s="15" t="s">
        <v>767</v>
      </c>
      <c r="I456" s="15" t="s">
        <v>3321</v>
      </c>
      <c r="J456" s="16" t="s">
        <v>3322</v>
      </c>
      <c r="K456" s="15" t="s">
        <v>3323</v>
      </c>
      <c r="L456" s="15" t="s">
        <v>3320</v>
      </c>
      <c r="M456" s="15" t="s">
        <v>771</v>
      </c>
      <c r="N456" s="15" t="s">
        <v>3321</v>
      </c>
      <c r="O456" s="16" t="s">
        <v>3322</v>
      </c>
      <c r="P456" s="15" t="s">
        <v>3323</v>
      </c>
      <c r="Q456" s="15" t="s">
        <v>3320</v>
      </c>
      <c r="R456" s="15" t="s">
        <v>383</v>
      </c>
      <c r="S456" s="15" t="s">
        <v>771</v>
      </c>
      <c r="T456" s="15" t="s">
        <v>3321</v>
      </c>
      <c r="U456" s="15" t="s">
        <v>3324</v>
      </c>
      <c r="V456" s="15" t="s">
        <v>856</v>
      </c>
      <c r="W456" s="15"/>
      <c r="X456" s="15"/>
    </row>
    <row r="457" spans="1:24" x14ac:dyDescent="0.35">
      <c r="A457" s="15" t="s">
        <v>3019</v>
      </c>
      <c r="B457" s="15" t="s">
        <v>3325</v>
      </c>
      <c r="C457" s="15" t="s">
        <v>11</v>
      </c>
      <c r="D457" s="15" t="s">
        <v>1418</v>
      </c>
      <c r="E457" s="15" t="s">
        <v>3326</v>
      </c>
      <c r="F457" s="15" t="s">
        <v>3327</v>
      </c>
      <c r="G457" s="15">
        <v>35221</v>
      </c>
      <c r="H457" s="15" t="s">
        <v>1093</v>
      </c>
      <c r="I457" s="15" t="s">
        <v>3328</v>
      </c>
      <c r="J457" s="16" t="s">
        <v>3329</v>
      </c>
      <c r="K457" s="15" t="s">
        <v>3332</v>
      </c>
      <c r="L457" s="15" t="s">
        <v>3330</v>
      </c>
      <c r="M457" s="15" t="s">
        <v>312</v>
      </c>
      <c r="N457" s="15"/>
      <c r="O457" s="15"/>
      <c r="P457" s="15" t="s">
        <v>3332</v>
      </c>
      <c r="Q457" s="15" t="s">
        <v>3330</v>
      </c>
      <c r="R457" s="15" t="s">
        <v>383</v>
      </c>
      <c r="S457" s="15" t="s">
        <v>312</v>
      </c>
      <c r="T457" s="15"/>
      <c r="U457" s="15" t="s">
        <v>3331</v>
      </c>
      <c r="V457" s="15" t="s">
        <v>856</v>
      </c>
      <c r="W457" s="15"/>
      <c r="X457" s="15"/>
    </row>
    <row r="458" spans="1:24" x14ac:dyDescent="0.35">
      <c r="A458" s="15" t="s">
        <v>3020</v>
      </c>
      <c r="B458" s="15"/>
      <c r="C458" s="15" t="s">
        <v>478</v>
      </c>
      <c r="D458" s="15"/>
      <c r="E458" s="15" t="s">
        <v>3333</v>
      </c>
      <c r="F458" s="15" t="s">
        <v>3334</v>
      </c>
      <c r="G458" s="15">
        <v>35190</v>
      </c>
      <c r="H458" s="15" t="s">
        <v>233</v>
      </c>
      <c r="I458" s="15" t="s">
        <v>3335</v>
      </c>
      <c r="J458" s="16" t="s">
        <v>3336</v>
      </c>
      <c r="K458" s="15" t="s">
        <v>3337</v>
      </c>
      <c r="L458" s="15" t="s">
        <v>3334</v>
      </c>
      <c r="M458" s="15" t="s">
        <v>3282</v>
      </c>
      <c r="N458" s="15" t="s">
        <v>3335</v>
      </c>
      <c r="O458" s="16" t="s">
        <v>3336</v>
      </c>
      <c r="P458" s="15" t="s">
        <v>3337</v>
      </c>
      <c r="Q458" s="15" t="s">
        <v>3334</v>
      </c>
      <c r="R458" s="15" t="s">
        <v>383</v>
      </c>
      <c r="S458" s="15" t="s">
        <v>3282</v>
      </c>
      <c r="T458" s="15" t="s">
        <v>3335</v>
      </c>
      <c r="U458" s="15" t="s">
        <v>3338</v>
      </c>
      <c r="V458" s="15" t="s">
        <v>856</v>
      </c>
      <c r="W458" s="15"/>
      <c r="X458" s="15"/>
    </row>
    <row r="459" spans="1:24" x14ac:dyDescent="0.35">
      <c r="A459" s="15" t="s">
        <v>3021</v>
      </c>
      <c r="B459" s="15"/>
      <c r="C459" s="15" t="s">
        <v>12</v>
      </c>
      <c r="D459" s="15"/>
      <c r="E459" s="15" t="s">
        <v>3339</v>
      </c>
      <c r="F459" s="15" t="s">
        <v>3340</v>
      </c>
      <c r="G459" s="15">
        <v>35190</v>
      </c>
      <c r="H459" s="15" t="s">
        <v>2492</v>
      </c>
      <c r="I459" s="15" t="s">
        <v>3341</v>
      </c>
      <c r="J459" s="16" t="s">
        <v>3342</v>
      </c>
      <c r="K459" s="15" t="s">
        <v>3343</v>
      </c>
      <c r="L459" s="15" t="s">
        <v>3340</v>
      </c>
      <c r="M459" s="15" t="s">
        <v>2495</v>
      </c>
      <c r="N459" s="15" t="s">
        <v>3341</v>
      </c>
      <c r="O459" s="16" t="s">
        <v>3342</v>
      </c>
      <c r="P459" s="15" t="s">
        <v>3343</v>
      </c>
      <c r="Q459" s="15" t="s">
        <v>3340</v>
      </c>
      <c r="R459" s="15" t="s">
        <v>3344</v>
      </c>
      <c r="S459" s="15" t="s">
        <v>2495</v>
      </c>
      <c r="T459" s="15" t="s">
        <v>3341</v>
      </c>
      <c r="U459" s="15" t="s">
        <v>3345</v>
      </c>
      <c r="V459" s="15" t="s">
        <v>3346</v>
      </c>
      <c r="W459" s="15"/>
      <c r="X459" s="15"/>
    </row>
    <row r="460" spans="1:24" x14ac:dyDescent="0.35">
      <c r="A460" s="15" t="s">
        <v>3022</v>
      </c>
      <c r="B460" s="15"/>
      <c r="C460" s="15" t="s">
        <v>12</v>
      </c>
      <c r="D460" s="15" t="s">
        <v>3348</v>
      </c>
      <c r="E460" s="15" t="s">
        <v>3347</v>
      </c>
      <c r="F460" s="15"/>
      <c r="G460" s="15"/>
      <c r="H460" s="15"/>
      <c r="I460" s="15" t="s">
        <v>3350</v>
      </c>
      <c r="J460" s="16" t="s">
        <v>3352</v>
      </c>
      <c r="K460" s="15" t="s">
        <v>3351</v>
      </c>
      <c r="L460" s="15"/>
      <c r="M460" s="15"/>
      <c r="N460" s="15" t="s">
        <v>3350</v>
      </c>
      <c r="O460" s="16" t="s">
        <v>3352</v>
      </c>
      <c r="P460" s="15" t="s">
        <v>3351</v>
      </c>
      <c r="Q460" s="15" t="s">
        <v>3349</v>
      </c>
      <c r="R460" s="15"/>
      <c r="S460" s="15" t="s">
        <v>1081</v>
      </c>
      <c r="T460" s="15" t="s">
        <v>3350</v>
      </c>
      <c r="U460" s="15" t="s">
        <v>3345</v>
      </c>
      <c r="V460" s="15" t="s">
        <v>3346</v>
      </c>
      <c r="W460" s="15"/>
      <c r="X460" s="15"/>
    </row>
    <row r="461" spans="1:24" x14ac:dyDescent="0.35">
      <c r="A461" s="15" t="s">
        <v>3023</v>
      </c>
      <c r="B461" s="15"/>
      <c r="C461" s="15" t="s">
        <v>478</v>
      </c>
      <c r="D461" s="15"/>
      <c r="E461" s="15" t="s">
        <v>3353</v>
      </c>
      <c r="F461" s="15" t="s">
        <v>3354</v>
      </c>
      <c r="G461" s="15">
        <v>35400</v>
      </c>
      <c r="H461" s="15" t="s">
        <v>202</v>
      </c>
      <c r="I461" s="15" t="s">
        <v>3355</v>
      </c>
      <c r="J461" s="16" t="s">
        <v>3356</v>
      </c>
      <c r="K461" s="15" t="s">
        <v>3357</v>
      </c>
      <c r="L461" s="15" t="s">
        <v>3354</v>
      </c>
      <c r="M461" s="15" t="s">
        <v>1081</v>
      </c>
      <c r="N461" s="15" t="s">
        <v>3355</v>
      </c>
      <c r="O461" s="16" t="s">
        <v>3356</v>
      </c>
      <c r="P461" s="15" t="s">
        <v>3357</v>
      </c>
      <c r="Q461" s="15" t="s">
        <v>3358</v>
      </c>
      <c r="R461" s="15" t="s">
        <v>383</v>
      </c>
      <c r="S461" s="15" t="s">
        <v>1081</v>
      </c>
      <c r="T461" s="15" t="s">
        <v>3355</v>
      </c>
      <c r="U461" s="15" t="s">
        <v>3345</v>
      </c>
      <c r="V461" s="15" t="s">
        <v>3346</v>
      </c>
      <c r="W461" s="15"/>
      <c r="X461" s="15"/>
    </row>
    <row r="462" spans="1:24" x14ac:dyDescent="0.35">
      <c r="A462" s="15" t="s">
        <v>3024</v>
      </c>
      <c r="B462" s="15"/>
      <c r="C462" s="15" t="s">
        <v>12</v>
      </c>
      <c r="D462" s="15" t="s">
        <v>2708</v>
      </c>
      <c r="E462" s="15" t="s">
        <v>3359</v>
      </c>
      <c r="F462" s="15" t="s">
        <v>3360</v>
      </c>
      <c r="G462" s="15">
        <v>35190</v>
      </c>
      <c r="H462" s="15" t="s">
        <v>233</v>
      </c>
      <c r="I462" s="15" t="s">
        <v>3361</v>
      </c>
      <c r="J462" s="16" t="s">
        <v>3362</v>
      </c>
      <c r="K462" s="15" t="s">
        <v>3363</v>
      </c>
      <c r="L462" s="15" t="s">
        <v>3360</v>
      </c>
      <c r="M462" s="15" t="s">
        <v>312</v>
      </c>
      <c r="N462" s="15" t="s">
        <v>3361</v>
      </c>
      <c r="O462" s="16" t="s">
        <v>3362</v>
      </c>
      <c r="P462" s="15" t="s">
        <v>3363</v>
      </c>
      <c r="Q462" s="15" t="s">
        <v>3360</v>
      </c>
      <c r="R462" s="15" t="s">
        <v>2287</v>
      </c>
      <c r="S462" s="15" t="s">
        <v>312</v>
      </c>
      <c r="T462" s="15" t="s">
        <v>3361</v>
      </c>
      <c r="U462" s="15">
        <v>20190207</v>
      </c>
      <c r="V462" s="15" t="s">
        <v>3346</v>
      </c>
      <c r="W462" s="15"/>
      <c r="X462" s="15"/>
    </row>
    <row r="463" spans="1:24" x14ac:dyDescent="0.35">
      <c r="A463" s="15" t="s">
        <v>3025</v>
      </c>
      <c r="B463" s="15"/>
      <c r="C463" s="15" t="s">
        <v>478</v>
      </c>
      <c r="D463" s="15"/>
      <c r="E463" s="15" t="s">
        <v>3364</v>
      </c>
      <c r="F463" s="15" t="s">
        <v>3365</v>
      </c>
      <c r="G463" s="15">
        <v>35190</v>
      </c>
      <c r="H463" s="15" t="s">
        <v>233</v>
      </c>
      <c r="I463" s="15" t="s">
        <v>3366</v>
      </c>
      <c r="J463" s="16" t="s">
        <v>3367</v>
      </c>
      <c r="K463" s="15" t="s">
        <v>3368</v>
      </c>
      <c r="L463" s="15" t="s">
        <v>3365</v>
      </c>
      <c r="M463" s="15" t="s">
        <v>312</v>
      </c>
      <c r="N463" s="15" t="s">
        <v>3366</v>
      </c>
      <c r="O463" s="16" t="s">
        <v>3367</v>
      </c>
      <c r="P463" s="15" t="s">
        <v>3368</v>
      </c>
      <c r="Q463" s="15" t="s">
        <v>3365</v>
      </c>
      <c r="R463" s="15" t="s">
        <v>383</v>
      </c>
      <c r="S463" s="15" t="s">
        <v>312</v>
      </c>
      <c r="T463" s="15" t="s">
        <v>3366</v>
      </c>
      <c r="U463" s="15"/>
      <c r="V463" s="15"/>
      <c r="W463" s="15"/>
      <c r="X463" s="15"/>
    </row>
    <row r="464" spans="1:24" x14ac:dyDescent="0.35">
      <c r="A464" s="15" t="s">
        <v>3026</v>
      </c>
      <c r="B464" s="15"/>
      <c r="C464" s="15" t="s">
        <v>11</v>
      </c>
      <c r="D464" s="15" t="s">
        <v>2515</v>
      </c>
      <c r="E464" s="15" t="s">
        <v>3369</v>
      </c>
      <c r="F464" s="15" t="s">
        <v>3370</v>
      </c>
      <c r="G464" s="15">
        <v>35800</v>
      </c>
      <c r="H464" s="15" t="s">
        <v>283</v>
      </c>
      <c r="I464" s="15" t="s">
        <v>3371</v>
      </c>
      <c r="J464" s="16" t="s">
        <v>3372</v>
      </c>
      <c r="K464" s="15" t="s">
        <v>3373</v>
      </c>
      <c r="L464" s="15" t="s">
        <v>3370</v>
      </c>
      <c r="M464" s="15" t="s">
        <v>287</v>
      </c>
      <c r="N464" s="15" t="s">
        <v>3371</v>
      </c>
      <c r="O464" s="16" t="s">
        <v>3372</v>
      </c>
      <c r="P464" s="15" t="s">
        <v>3373</v>
      </c>
      <c r="Q464" s="15" t="s">
        <v>3370</v>
      </c>
      <c r="R464" s="15" t="s">
        <v>1746</v>
      </c>
      <c r="S464" s="15" t="s">
        <v>287</v>
      </c>
      <c r="T464" s="15" t="s">
        <v>3371</v>
      </c>
      <c r="U464" s="15" t="s">
        <v>3376</v>
      </c>
      <c r="V464" s="15" t="s">
        <v>3375</v>
      </c>
      <c r="W464" s="15"/>
      <c r="X464" s="15"/>
    </row>
    <row r="465" spans="1:24" x14ac:dyDescent="0.35">
      <c r="A465" s="15" t="s">
        <v>3027</v>
      </c>
      <c r="B465" s="15" t="s">
        <v>2868</v>
      </c>
      <c r="C465" s="15" t="s">
        <v>11</v>
      </c>
      <c r="D465" s="15" t="s">
        <v>548</v>
      </c>
      <c r="E465" s="15" t="s">
        <v>934</v>
      </c>
      <c r="F465" s="15"/>
      <c r="G465" s="15"/>
      <c r="H465" s="15"/>
      <c r="I465" s="15" t="s">
        <v>937</v>
      </c>
      <c r="J465" s="16" t="s">
        <v>938</v>
      </c>
      <c r="K465" s="15" t="s">
        <v>3378</v>
      </c>
      <c r="L465" s="15"/>
      <c r="M465" s="15"/>
      <c r="N465" s="15"/>
      <c r="O465" s="15"/>
      <c r="P465" s="15" t="s">
        <v>3378</v>
      </c>
      <c r="Q465" s="15" t="s">
        <v>3377</v>
      </c>
      <c r="R465" s="15" t="s">
        <v>383</v>
      </c>
      <c r="S465" s="15" t="s">
        <v>582</v>
      </c>
      <c r="T465" s="15"/>
      <c r="U465" s="15"/>
      <c r="V465" s="15"/>
      <c r="W465" s="15"/>
      <c r="X465" s="15"/>
    </row>
    <row r="466" spans="1:24" x14ac:dyDescent="0.35">
      <c r="A466" s="15" t="s">
        <v>3028</v>
      </c>
      <c r="B466" s="15"/>
      <c r="C466" s="15" t="s">
        <v>12</v>
      </c>
      <c r="D466" s="15" t="s">
        <v>3379</v>
      </c>
      <c r="E466" s="15" t="s">
        <v>3380</v>
      </c>
      <c r="F466" s="15" t="s">
        <v>3381</v>
      </c>
      <c r="G466" s="15">
        <v>35430</v>
      </c>
      <c r="H466" s="15" t="s">
        <v>3382</v>
      </c>
      <c r="I466" s="15" t="s">
        <v>3383</v>
      </c>
      <c r="J466" s="16" t="s">
        <v>3384</v>
      </c>
      <c r="K466" s="15" t="s">
        <v>3385</v>
      </c>
      <c r="L466" s="15" t="s">
        <v>3381</v>
      </c>
      <c r="M466" s="15" t="s">
        <v>3386</v>
      </c>
      <c r="N466" s="15" t="s">
        <v>3383</v>
      </c>
      <c r="O466" s="16" t="s">
        <v>3384</v>
      </c>
      <c r="P466" s="15" t="s">
        <v>3385</v>
      </c>
      <c r="Q466" s="15" t="s">
        <v>3381</v>
      </c>
      <c r="R466" s="15" t="s">
        <v>383</v>
      </c>
      <c r="S466" s="15" t="s">
        <v>3386</v>
      </c>
      <c r="T466" s="15" t="s">
        <v>3383</v>
      </c>
      <c r="U466" s="15"/>
      <c r="V466" s="15"/>
      <c r="W466" s="15"/>
      <c r="X466" s="15"/>
    </row>
    <row r="467" spans="1:24" x14ac:dyDescent="0.35">
      <c r="A467" s="15" t="s">
        <v>3029</v>
      </c>
      <c r="B467" s="15"/>
      <c r="C467" s="15" t="s">
        <v>12</v>
      </c>
      <c r="D467" s="15" t="s">
        <v>3390</v>
      </c>
      <c r="E467" s="15" t="s">
        <v>3387</v>
      </c>
      <c r="F467" s="15" t="s">
        <v>3388</v>
      </c>
      <c r="G467" s="15">
        <v>35630</v>
      </c>
      <c r="H467" s="15" t="s">
        <v>2175</v>
      </c>
      <c r="I467" s="15" t="s">
        <v>3389</v>
      </c>
      <c r="J467" s="16" t="s">
        <v>3391</v>
      </c>
      <c r="K467" s="15" t="s">
        <v>3392</v>
      </c>
      <c r="L467" s="15" t="s">
        <v>3388</v>
      </c>
      <c r="M467" s="15" t="s">
        <v>2176</v>
      </c>
      <c r="N467" s="15" t="s">
        <v>3389</v>
      </c>
      <c r="O467" s="16" t="s">
        <v>3391</v>
      </c>
      <c r="P467" s="15" t="s">
        <v>3392</v>
      </c>
      <c r="Q467" s="15" t="s">
        <v>3388</v>
      </c>
      <c r="R467" s="15" t="s">
        <v>383</v>
      </c>
      <c r="S467" s="15" t="s">
        <v>2176</v>
      </c>
      <c r="T467" s="15" t="s">
        <v>3389</v>
      </c>
      <c r="U467" s="15" t="s">
        <v>3393</v>
      </c>
      <c r="V467" s="15" t="s">
        <v>3346</v>
      </c>
      <c r="W467" s="15"/>
      <c r="X467" s="15"/>
    </row>
    <row r="468" spans="1:24" x14ac:dyDescent="0.35">
      <c r="A468" s="15" t="s">
        <v>3030</v>
      </c>
      <c r="B468" s="15"/>
      <c r="C468" s="15" t="s">
        <v>478</v>
      </c>
      <c r="D468" s="15" t="s">
        <v>3394</v>
      </c>
      <c r="E468" s="15" t="s">
        <v>3395</v>
      </c>
      <c r="F468" s="15" t="s">
        <v>3396</v>
      </c>
      <c r="G468" s="15">
        <v>35560</v>
      </c>
      <c r="H468" s="15" t="s">
        <v>3397</v>
      </c>
      <c r="I468" s="15" t="s">
        <v>3398</v>
      </c>
      <c r="J468" s="16" t="s">
        <v>3399</v>
      </c>
      <c r="K468" s="15" t="s">
        <v>3400</v>
      </c>
      <c r="L468" s="15" t="s">
        <v>3396</v>
      </c>
      <c r="M468" s="15" t="s">
        <v>3401</v>
      </c>
      <c r="N468" s="15" t="s">
        <v>3398</v>
      </c>
      <c r="O468" s="16" t="s">
        <v>3399</v>
      </c>
      <c r="P468" s="15" t="s">
        <v>3400</v>
      </c>
      <c r="Q468" s="15" t="s">
        <v>3396</v>
      </c>
      <c r="R468" s="15" t="s">
        <v>383</v>
      </c>
      <c r="S468" s="15" t="s">
        <v>3401</v>
      </c>
      <c r="T468" s="15" t="s">
        <v>3398</v>
      </c>
      <c r="U468" s="15"/>
      <c r="V468" s="15"/>
      <c r="W468" s="15"/>
      <c r="X468" s="15"/>
    </row>
    <row r="469" spans="1:24" x14ac:dyDescent="0.35">
      <c r="A469" s="15" t="s">
        <v>3031</v>
      </c>
      <c r="B469" s="15"/>
      <c r="C469" s="15" t="s">
        <v>478</v>
      </c>
      <c r="D469" s="15" t="s">
        <v>3402</v>
      </c>
      <c r="E469" s="15" t="s">
        <v>3403</v>
      </c>
      <c r="F469" s="15" t="s">
        <v>3404</v>
      </c>
      <c r="G469" s="15">
        <v>35140</v>
      </c>
      <c r="H469" s="15" t="s">
        <v>2617</v>
      </c>
      <c r="I469" s="15" t="s">
        <v>3405</v>
      </c>
      <c r="J469" s="16" t="s">
        <v>3406</v>
      </c>
      <c r="K469" s="15" t="s">
        <v>3407</v>
      </c>
      <c r="L469" s="15" t="s">
        <v>3404</v>
      </c>
      <c r="M469" s="15" t="s">
        <v>2621</v>
      </c>
      <c r="N469" s="15" t="s">
        <v>3405</v>
      </c>
      <c r="O469" s="16" t="s">
        <v>3406</v>
      </c>
      <c r="P469" s="15" t="s">
        <v>3407</v>
      </c>
      <c r="Q469" s="15" t="s">
        <v>3404</v>
      </c>
      <c r="R469" s="15" t="s">
        <v>383</v>
      </c>
      <c r="S469" s="15" t="s">
        <v>2621</v>
      </c>
      <c r="T469" s="15" t="s">
        <v>3405</v>
      </c>
      <c r="U469" s="15" t="s">
        <v>3408</v>
      </c>
      <c r="V469" s="15" t="s">
        <v>3346</v>
      </c>
      <c r="W469" s="15"/>
      <c r="X469" s="15"/>
    </row>
    <row r="470" spans="1:24" x14ac:dyDescent="0.35">
      <c r="A470" s="15" t="s">
        <v>3032</v>
      </c>
      <c r="B470" s="15" t="s">
        <v>3409</v>
      </c>
      <c r="C470" s="15" t="s">
        <v>12</v>
      </c>
      <c r="D470" s="15" t="s">
        <v>3410</v>
      </c>
      <c r="E470" s="15" t="s">
        <v>3411</v>
      </c>
      <c r="F470" s="15" t="s">
        <v>3412</v>
      </c>
      <c r="G470" s="15">
        <v>35000</v>
      </c>
      <c r="H470" s="15" t="s">
        <v>211</v>
      </c>
      <c r="I470" s="15" t="s">
        <v>3413</v>
      </c>
      <c r="J470" s="16" t="s">
        <v>3414</v>
      </c>
      <c r="K470" s="15" t="s">
        <v>3409</v>
      </c>
      <c r="L470" s="15" t="s">
        <v>3412</v>
      </c>
      <c r="M470" s="15" t="s">
        <v>273</v>
      </c>
      <c r="N470" s="15" t="s">
        <v>3413</v>
      </c>
      <c r="O470" s="16" t="s">
        <v>3414</v>
      </c>
      <c r="P470" s="15" t="s">
        <v>3417</v>
      </c>
      <c r="Q470" s="15" t="s">
        <v>3415</v>
      </c>
      <c r="R470" s="15" t="s">
        <v>2134</v>
      </c>
      <c r="S470" s="15" t="s">
        <v>273</v>
      </c>
      <c r="T470" s="15" t="s">
        <v>3416</v>
      </c>
      <c r="U470" s="15" t="s">
        <v>3408</v>
      </c>
      <c r="V470" s="15" t="s">
        <v>3346</v>
      </c>
      <c r="W470" s="15"/>
      <c r="X470" s="15"/>
    </row>
    <row r="471" spans="1:24" x14ac:dyDescent="0.35">
      <c r="A471" s="15" t="s">
        <v>3033</v>
      </c>
      <c r="B471" s="15" t="s">
        <v>511</v>
      </c>
      <c r="C471" s="15" t="s">
        <v>11</v>
      </c>
      <c r="D471" s="15" t="s">
        <v>548</v>
      </c>
      <c r="E471" s="15" t="s">
        <v>411</v>
      </c>
      <c r="F471" s="15" t="s">
        <v>512</v>
      </c>
      <c r="G471" s="15">
        <v>35190</v>
      </c>
      <c r="H471" s="15" t="s">
        <v>233</v>
      </c>
      <c r="I471" s="15" t="s">
        <v>568</v>
      </c>
      <c r="J471" s="16" t="s">
        <v>567</v>
      </c>
      <c r="K471" s="15" t="s">
        <v>511</v>
      </c>
      <c r="L471" s="15" t="s">
        <v>512</v>
      </c>
      <c r="M471" s="15" t="s">
        <v>312</v>
      </c>
      <c r="N471" s="15" t="s">
        <v>568</v>
      </c>
      <c r="O471" s="16" t="s">
        <v>567</v>
      </c>
      <c r="P471" s="15" t="s">
        <v>3418</v>
      </c>
      <c r="Q471" s="15" t="s">
        <v>3422</v>
      </c>
      <c r="R471" s="15" t="s">
        <v>3419</v>
      </c>
      <c r="S471" s="15" t="s">
        <v>312</v>
      </c>
      <c r="T471" s="15" t="s">
        <v>568</v>
      </c>
      <c r="U471" s="15" t="s">
        <v>3420</v>
      </c>
      <c r="V471" s="15" t="s">
        <v>3421</v>
      </c>
      <c r="W471" s="15"/>
      <c r="X471" s="15"/>
    </row>
    <row r="472" spans="1:24" x14ac:dyDescent="0.35">
      <c r="A472" s="15" t="s">
        <v>3034</v>
      </c>
      <c r="B472" s="15"/>
      <c r="C472" s="15" t="s">
        <v>373</v>
      </c>
      <c r="D472" s="15"/>
      <c r="E472" s="15" t="s">
        <v>1782</v>
      </c>
      <c r="F472" s="15" t="s">
        <v>2682</v>
      </c>
      <c r="G472" s="15">
        <v>35360</v>
      </c>
      <c r="H472" s="15" t="s">
        <v>347</v>
      </c>
      <c r="I472" s="15" t="s">
        <v>2684</v>
      </c>
      <c r="J472" s="15"/>
      <c r="K472" s="15" t="s">
        <v>2683</v>
      </c>
      <c r="L472" s="15" t="s">
        <v>2682</v>
      </c>
      <c r="M472" s="15" t="s">
        <v>2505</v>
      </c>
      <c r="N472" s="15" t="s">
        <v>2684</v>
      </c>
      <c r="O472" s="15"/>
      <c r="P472" s="15"/>
      <c r="Q472" s="15" t="s">
        <v>3423</v>
      </c>
      <c r="R472" s="15" t="s">
        <v>1686</v>
      </c>
      <c r="S472" s="15" t="s">
        <v>273</v>
      </c>
      <c r="T472" s="15" t="s">
        <v>2684</v>
      </c>
      <c r="U472" s="15"/>
      <c r="V472" s="15"/>
      <c r="W472" s="15"/>
      <c r="X472" s="15"/>
    </row>
    <row r="473" spans="1:24" x14ac:dyDescent="0.35">
      <c r="A473" s="15" t="s">
        <v>3035</v>
      </c>
      <c r="B473" s="15"/>
      <c r="C473" s="15" t="s">
        <v>3424</v>
      </c>
      <c r="D473" s="15"/>
      <c r="E473" s="15" t="s">
        <v>3425</v>
      </c>
      <c r="F473" s="15" t="s">
        <v>3426</v>
      </c>
      <c r="G473" s="15">
        <v>35190</v>
      </c>
      <c r="H473" s="15" t="s">
        <v>233</v>
      </c>
      <c r="I473" s="15" t="s">
        <v>3427</v>
      </c>
      <c r="J473" s="16" t="s">
        <v>3428</v>
      </c>
      <c r="K473" s="15" t="s">
        <v>3429</v>
      </c>
      <c r="L473" s="15" t="s">
        <v>3426</v>
      </c>
      <c r="M473" s="15" t="s">
        <v>312</v>
      </c>
      <c r="N473" s="15" t="s">
        <v>3427</v>
      </c>
      <c r="O473" s="16" t="s">
        <v>3428</v>
      </c>
      <c r="P473" s="15" t="s">
        <v>3429</v>
      </c>
      <c r="Q473" s="15" t="s">
        <v>3426</v>
      </c>
      <c r="R473" s="15" t="s">
        <v>2134</v>
      </c>
      <c r="S473" s="15" t="s">
        <v>312</v>
      </c>
      <c r="T473" s="15" t="s">
        <v>3427</v>
      </c>
      <c r="U473" s="15" t="s">
        <v>3430</v>
      </c>
      <c r="V473" s="15" t="s">
        <v>3421</v>
      </c>
      <c r="W473" s="15"/>
      <c r="X473" s="15"/>
    </row>
    <row r="474" spans="1:24" x14ac:dyDescent="0.35">
      <c r="A474" s="15" t="s">
        <v>3036</v>
      </c>
      <c r="B474" s="15"/>
      <c r="C474" s="15" t="s">
        <v>3424</v>
      </c>
      <c r="D474" s="15" t="s">
        <v>3431</v>
      </c>
      <c r="E474" s="15" t="s">
        <v>3432</v>
      </c>
      <c r="F474" s="15" t="s">
        <v>3433</v>
      </c>
      <c r="G474" s="15">
        <v>35000</v>
      </c>
      <c r="H474" s="15" t="s">
        <v>211</v>
      </c>
      <c r="I474" s="15" t="s">
        <v>3434</v>
      </c>
      <c r="J474" s="16" t="s">
        <v>3436</v>
      </c>
      <c r="K474" s="15" t="s">
        <v>3435</v>
      </c>
      <c r="L474" s="15" t="s">
        <v>3433</v>
      </c>
      <c r="M474" s="15" t="s">
        <v>273</v>
      </c>
      <c r="N474" s="15" t="s">
        <v>3434</v>
      </c>
      <c r="O474" s="16" t="s">
        <v>3436</v>
      </c>
      <c r="P474" s="15" t="s">
        <v>3435</v>
      </c>
      <c r="Q474" s="15" t="s">
        <v>3433</v>
      </c>
      <c r="R474" s="15" t="s">
        <v>2100</v>
      </c>
      <c r="S474" s="15" t="s">
        <v>273</v>
      </c>
      <c r="T474" s="15" t="s">
        <v>3434</v>
      </c>
      <c r="U474" s="15" t="s">
        <v>3430</v>
      </c>
      <c r="V474" s="15" t="s">
        <v>3421</v>
      </c>
      <c r="W474" s="15"/>
      <c r="X474" s="15"/>
    </row>
    <row r="475" spans="1:24" x14ac:dyDescent="0.35">
      <c r="A475" s="15" t="s">
        <v>3037</v>
      </c>
      <c r="B475" s="15" t="s">
        <v>2868</v>
      </c>
      <c r="C475" s="15" t="s">
        <v>11</v>
      </c>
      <c r="D475" s="15" t="s">
        <v>548</v>
      </c>
      <c r="E475" s="15" t="s">
        <v>934</v>
      </c>
      <c r="F475" s="15"/>
      <c r="G475" s="15"/>
      <c r="H475" s="15"/>
      <c r="I475" s="15" t="s">
        <v>937</v>
      </c>
      <c r="J475" s="16" t="s">
        <v>938</v>
      </c>
      <c r="K475" s="15" t="s">
        <v>3437</v>
      </c>
      <c r="L475" s="15" t="s">
        <v>3438</v>
      </c>
      <c r="M475" s="15" t="s">
        <v>939</v>
      </c>
      <c r="N475" s="15"/>
      <c r="O475" s="15"/>
      <c r="P475" s="15" t="s">
        <v>3437</v>
      </c>
      <c r="Q475" s="15" t="s">
        <v>3438</v>
      </c>
      <c r="R475" s="15" t="s">
        <v>383</v>
      </c>
      <c r="S475" s="15" t="s">
        <v>939</v>
      </c>
      <c r="T475" s="15"/>
      <c r="U475" s="15" t="s">
        <v>3439</v>
      </c>
      <c r="V475" s="15" t="s">
        <v>3421</v>
      </c>
      <c r="W475" s="15"/>
      <c r="X475" s="15"/>
    </row>
    <row r="476" spans="1:24" x14ac:dyDescent="0.35">
      <c r="A476" s="15" t="s">
        <v>3038</v>
      </c>
      <c r="B476" s="15"/>
      <c r="C476" s="15" t="s">
        <v>3424</v>
      </c>
      <c r="D476" s="15"/>
      <c r="E476" s="15" t="s">
        <v>3440</v>
      </c>
      <c r="F476" s="15" t="s">
        <v>3441</v>
      </c>
      <c r="G476" s="15">
        <v>35000</v>
      </c>
      <c r="H476" s="15" t="s">
        <v>211</v>
      </c>
      <c r="I476" s="15" t="s">
        <v>3442</v>
      </c>
      <c r="J476" s="16" t="s">
        <v>3443</v>
      </c>
      <c r="K476" s="15" t="s">
        <v>3444</v>
      </c>
      <c r="L476" s="15" t="s">
        <v>3441</v>
      </c>
      <c r="M476" s="15" t="s">
        <v>273</v>
      </c>
      <c r="N476" s="15" t="s">
        <v>3442</v>
      </c>
      <c r="O476" s="16" t="s">
        <v>3443</v>
      </c>
      <c r="P476" s="15" t="s">
        <v>3444</v>
      </c>
      <c r="Q476" s="15" t="s">
        <v>3441</v>
      </c>
      <c r="R476" s="15" t="s">
        <v>383</v>
      </c>
      <c r="S476" s="15" t="s">
        <v>273</v>
      </c>
      <c r="T476" s="15" t="s">
        <v>3442</v>
      </c>
      <c r="U476" s="15" t="s">
        <v>3445</v>
      </c>
      <c r="V476" s="15" t="s">
        <v>3421</v>
      </c>
      <c r="W476" s="15"/>
      <c r="X476" s="15"/>
    </row>
    <row r="477" spans="1:24" x14ac:dyDescent="0.35">
      <c r="A477" s="15" t="s">
        <v>3039</v>
      </c>
      <c r="B477" s="15"/>
      <c r="C477" s="15" t="s">
        <v>3424</v>
      </c>
      <c r="D477" s="15" t="s">
        <v>3455</v>
      </c>
      <c r="E477" s="15" t="s">
        <v>3456</v>
      </c>
      <c r="F477" s="15" t="s">
        <v>3461</v>
      </c>
      <c r="G477" s="15">
        <v>22100</v>
      </c>
      <c r="H477" s="15" t="s">
        <v>3462</v>
      </c>
      <c r="I477" s="15" t="s">
        <v>3463</v>
      </c>
      <c r="J477" s="16" t="s">
        <v>3464</v>
      </c>
      <c r="K477" s="15" t="s">
        <v>3457</v>
      </c>
      <c r="L477" s="15" t="s">
        <v>3461</v>
      </c>
      <c r="M477" s="15" t="s">
        <v>3465</v>
      </c>
      <c r="N477" s="15" t="s">
        <v>3463</v>
      </c>
      <c r="O477" s="16" t="s">
        <v>3464</v>
      </c>
      <c r="P477" s="15" t="s">
        <v>3458</v>
      </c>
      <c r="Q477" s="15" t="s">
        <v>1725</v>
      </c>
      <c r="R477" s="15" t="s">
        <v>1480</v>
      </c>
      <c r="S477" s="15" t="s">
        <v>273</v>
      </c>
      <c r="T477" s="15" t="s">
        <v>3459</v>
      </c>
      <c r="U477" s="15" t="s">
        <v>3460</v>
      </c>
      <c r="V477" s="15" t="s">
        <v>3421</v>
      </c>
      <c r="W477" s="15"/>
      <c r="X477" s="15"/>
    </row>
    <row r="478" spans="1:24" x14ac:dyDescent="0.35">
      <c r="A478" s="15" t="s">
        <v>3040</v>
      </c>
      <c r="B478" s="15"/>
      <c r="C478" s="15" t="s">
        <v>11</v>
      </c>
      <c r="D478" s="15" t="s">
        <v>3466</v>
      </c>
      <c r="E478" s="15" t="s">
        <v>3467</v>
      </c>
      <c r="F478" s="15" t="s">
        <v>3468</v>
      </c>
      <c r="G478" s="15">
        <v>35720</v>
      </c>
      <c r="H478" s="15" t="s">
        <v>767</v>
      </c>
      <c r="I478" s="15" t="s">
        <v>3469</v>
      </c>
      <c r="J478" s="15"/>
      <c r="K478" s="15" t="s">
        <v>3470</v>
      </c>
      <c r="L478" s="15" t="s">
        <v>3468</v>
      </c>
      <c r="M478" s="15" t="s">
        <v>771</v>
      </c>
      <c r="N478" s="15" t="s">
        <v>3469</v>
      </c>
      <c r="O478" s="15"/>
      <c r="P478" s="15" t="s">
        <v>3470</v>
      </c>
      <c r="Q478" s="15" t="s">
        <v>3468</v>
      </c>
      <c r="R478" s="15" t="s">
        <v>383</v>
      </c>
      <c r="S478" s="15" t="s">
        <v>771</v>
      </c>
      <c r="T478" s="15" t="s">
        <v>3469</v>
      </c>
      <c r="U478" s="15" t="s">
        <v>3460</v>
      </c>
      <c r="V478" s="15" t="s">
        <v>3421</v>
      </c>
      <c r="W478" s="15"/>
      <c r="X478" s="15"/>
    </row>
    <row r="479" spans="1:24" x14ac:dyDescent="0.35">
      <c r="A479" s="15" t="s">
        <v>3041</v>
      </c>
      <c r="B479" s="15"/>
      <c r="C479" s="15" t="s">
        <v>12</v>
      </c>
      <c r="D479" s="15"/>
      <c r="E479" s="15" t="s">
        <v>3471</v>
      </c>
      <c r="F479" s="15" t="s">
        <v>3472</v>
      </c>
      <c r="G479" s="15">
        <v>35190</v>
      </c>
      <c r="H479" s="15" t="s">
        <v>747</v>
      </c>
      <c r="I479" s="15" t="s">
        <v>3473</v>
      </c>
      <c r="J479" s="16" t="s">
        <v>3474</v>
      </c>
      <c r="K479" s="15" t="s">
        <v>3475</v>
      </c>
      <c r="L479" s="15" t="s">
        <v>3472</v>
      </c>
      <c r="M479" s="15" t="s">
        <v>749</v>
      </c>
      <c r="N479" s="15" t="s">
        <v>3473</v>
      </c>
      <c r="O479" s="16" t="s">
        <v>3474</v>
      </c>
      <c r="P479" s="15" t="s">
        <v>3475</v>
      </c>
      <c r="Q479" s="15" t="s">
        <v>3472</v>
      </c>
      <c r="R479" s="15" t="s">
        <v>383</v>
      </c>
      <c r="S479" s="15" t="s">
        <v>749</v>
      </c>
      <c r="T479" s="15" t="s">
        <v>3473</v>
      </c>
      <c r="U479" s="15" t="s">
        <v>3460</v>
      </c>
      <c r="V479" s="15" t="s">
        <v>3421</v>
      </c>
      <c r="W479" s="15"/>
      <c r="X479" s="15"/>
    </row>
    <row r="480" spans="1:24" x14ac:dyDescent="0.35">
      <c r="A480" s="15" t="s">
        <v>3042</v>
      </c>
      <c r="B480" s="15" t="s">
        <v>3476</v>
      </c>
      <c r="C480" s="15" t="s">
        <v>12</v>
      </c>
      <c r="D480" s="15"/>
      <c r="E480" s="15" t="s">
        <v>3477</v>
      </c>
      <c r="F480" s="15" t="s">
        <v>3478</v>
      </c>
      <c r="G480" s="15">
        <v>35512</v>
      </c>
      <c r="H480" s="15" t="s">
        <v>418</v>
      </c>
      <c r="I480" s="15" t="s">
        <v>3479</v>
      </c>
      <c r="J480" s="16" t="s">
        <v>3480</v>
      </c>
      <c r="K480" s="15" t="s">
        <v>3476</v>
      </c>
      <c r="L480" s="15" t="s">
        <v>3478</v>
      </c>
      <c r="M480" s="15" t="s">
        <v>3481</v>
      </c>
      <c r="N480" s="15" t="s">
        <v>3479</v>
      </c>
      <c r="O480" s="16" t="s">
        <v>3480</v>
      </c>
      <c r="P480" s="15" t="s">
        <v>3482</v>
      </c>
      <c r="Q480" s="15" t="s">
        <v>3483</v>
      </c>
      <c r="R480" s="15" t="s">
        <v>2514</v>
      </c>
      <c r="S480" s="15" t="s">
        <v>273</v>
      </c>
      <c r="T480" s="15" t="s">
        <v>3479</v>
      </c>
      <c r="U480" s="15" t="s">
        <v>3484</v>
      </c>
      <c r="V480" s="15" t="s">
        <v>3421</v>
      </c>
      <c r="W480" s="15"/>
      <c r="X480" s="15"/>
    </row>
    <row r="481" spans="1:24" x14ac:dyDescent="0.35">
      <c r="A481" s="15" t="s">
        <v>3043</v>
      </c>
      <c r="B481" s="15" t="s">
        <v>2791</v>
      </c>
      <c r="C481" s="15" t="s">
        <v>649</v>
      </c>
      <c r="D481" s="15" t="s">
        <v>2793</v>
      </c>
      <c r="E481" s="15" t="s">
        <v>2792</v>
      </c>
      <c r="F481" s="15" t="s">
        <v>2794</v>
      </c>
      <c r="G481" s="15">
        <v>35000</v>
      </c>
      <c r="H481" s="15" t="s">
        <v>211</v>
      </c>
      <c r="I481" s="15" t="s">
        <v>2795</v>
      </c>
      <c r="J481" s="16" t="s">
        <v>2796</v>
      </c>
      <c r="K481" s="15"/>
      <c r="L481" s="15"/>
      <c r="M481" s="15"/>
      <c r="N481" s="15"/>
      <c r="O481" s="15"/>
      <c r="P481" s="15" t="s">
        <v>3485</v>
      </c>
      <c r="Q481" s="15" t="s">
        <v>3486</v>
      </c>
      <c r="R481" s="15" t="s">
        <v>1686</v>
      </c>
      <c r="S481" s="15" t="s">
        <v>273</v>
      </c>
      <c r="T481" s="15" t="s">
        <v>3487</v>
      </c>
      <c r="U481" s="15" t="s">
        <v>3488</v>
      </c>
      <c r="V481" s="15" t="s">
        <v>3421</v>
      </c>
      <c r="W481" s="15"/>
      <c r="X481" s="15"/>
    </row>
    <row r="482" spans="1:24" x14ac:dyDescent="0.35">
      <c r="A482" s="15" t="s">
        <v>3044</v>
      </c>
      <c r="B482" s="15" t="s">
        <v>3489</v>
      </c>
      <c r="C482" s="15" t="s">
        <v>11</v>
      </c>
      <c r="D482" s="15" t="s">
        <v>3490</v>
      </c>
      <c r="E482" s="15" t="s">
        <v>3491</v>
      </c>
      <c r="F482" s="15" t="s">
        <v>3492</v>
      </c>
      <c r="G482" s="15">
        <v>35190</v>
      </c>
      <c r="H482" s="15" t="s">
        <v>233</v>
      </c>
      <c r="I482" s="15" t="s">
        <v>3493</v>
      </c>
      <c r="J482" s="16" t="s">
        <v>3494</v>
      </c>
      <c r="K482" s="15" t="s">
        <v>3489</v>
      </c>
      <c r="L482" s="15" t="s">
        <v>3492</v>
      </c>
      <c r="M482" s="15" t="s">
        <v>312</v>
      </c>
      <c r="N482" s="15" t="s">
        <v>3493</v>
      </c>
      <c r="O482" s="16" t="s">
        <v>3494</v>
      </c>
      <c r="P482" s="15" t="s">
        <v>3489</v>
      </c>
      <c r="Q482" s="15" t="s">
        <v>3492</v>
      </c>
      <c r="R482" s="15" t="s">
        <v>3495</v>
      </c>
      <c r="S482" s="15" t="s">
        <v>312</v>
      </c>
      <c r="T482" s="15" t="s">
        <v>3493</v>
      </c>
      <c r="U482" s="15" t="s">
        <v>3496</v>
      </c>
      <c r="V482" s="15" t="s">
        <v>3497</v>
      </c>
      <c r="W482" s="15"/>
      <c r="X482" s="15"/>
    </row>
    <row r="483" spans="1:24" x14ac:dyDescent="0.35">
      <c r="A483" s="15" t="s">
        <v>3045</v>
      </c>
      <c r="B483" s="15" t="s">
        <v>3498</v>
      </c>
      <c r="C483" s="15" t="s">
        <v>11</v>
      </c>
      <c r="D483" s="15" t="s">
        <v>2319</v>
      </c>
      <c r="E483" s="15" t="s">
        <v>1260</v>
      </c>
      <c r="F483" s="15" t="s">
        <v>3277</v>
      </c>
      <c r="G483" s="15">
        <v>35190</v>
      </c>
      <c r="H483" s="15" t="s">
        <v>233</v>
      </c>
      <c r="I483" s="15" t="s">
        <v>3499</v>
      </c>
      <c r="J483" s="15"/>
      <c r="K483" s="15" t="s">
        <v>3498</v>
      </c>
      <c r="L483" s="15" t="s">
        <v>3277</v>
      </c>
      <c r="M483" s="15" t="s">
        <v>312</v>
      </c>
      <c r="N483" s="15" t="s">
        <v>3499</v>
      </c>
      <c r="O483" s="15"/>
      <c r="P483" s="15" t="s">
        <v>3500</v>
      </c>
      <c r="Q483" s="15" t="s">
        <v>1149</v>
      </c>
      <c r="R483" s="15" t="s">
        <v>1468</v>
      </c>
      <c r="S483" s="15" t="s">
        <v>312</v>
      </c>
      <c r="T483" s="15" t="s">
        <v>3501</v>
      </c>
      <c r="U483" s="15" t="s">
        <v>3502</v>
      </c>
      <c r="V483" s="15" t="s">
        <v>3497</v>
      </c>
      <c r="W483" s="15"/>
      <c r="X483" s="15"/>
    </row>
    <row r="484" spans="1:24" x14ac:dyDescent="0.35">
      <c r="A484" s="15" t="s">
        <v>3046</v>
      </c>
      <c r="B484" s="15"/>
      <c r="C484" s="15" t="s">
        <v>12</v>
      </c>
      <c r="D484" s="15" t="s">
        <v>1344</v>
      </c>
      <c r="E484" s="15" t="s">
        <v>3514</v>
      </c>
      <c r="F484" s="15" t="s">
        <v>3503</v>
      </c>
      <c r="G484" s="15">
        <v>35190</v>
      </c>
      <c r="H484" s="15" t="s">
        <v>1023</v>
      </c>
      <c r="I484" s="15" t="s">
        <v>3512</v>
      </c>
      <c r="J484" s="16" t="s">
        <v>3513</v>
      </c>
      <c r="K484" s="15" t="s">
        <v>3515</v>
      </c>
      <c r="L484" s="15" t="s">
        <v>3503</v>
      </c>
      <c r="M484" s="15" t="s">
        <v>409</v>
      </c>
      <c r="N484" s="15" t="s">
        <v>3512</v>
      </c>
      <c r="O484" s="16" t="s">
        <v>3513</v>
      </c>
      <c r="P484" s="15" t="s">
        <v>3515</v>
      </c>
      <c r="Q484" s="15" t="s">
        <v>3503</v>
      </c>
      <c r="R484" s="15" t="s">
        <v>383</v>
      </c>
      <c r="S484" s="15" t="s">
        <v>409</v>
      </c>
      <c r="T484" s="15" t="s">
        <v>3512</v>
      </c>
      <c r="U484" s="15" t="s">
        <v>3504</v>
      </c>
      <c r="V484" s="15" t="s">
        <v>3497</v>
      </c>
      <c r="W484" s="15"/>
      <c r="X484" s="15"/>
    </row>
    <row r="485" spans="1:24" x14ac:dyDescent="0.35">
      <c r="A485" s="15" t="s">
        <v>3047</v>
      </c>
      <c r="B485" s="15"/>
      <c r="C485" s="15" t="s">
        <v>3424</v>
      </c>
      <c r="D485" s="15" t="s">
        <v>3508</v>
      </c>
      <c r="E485" s="15" t="s">
        <v>1121</v>
      </c>
      <c r="F485" s="15" t="s">
        <v>3505</v>
      </c>
      <c r="G485" s="15">
        <v>35410</v>
      </c>
      <c r="H485" s="15" t="s">
        <v>3506</v>
      </c>
      <c r="I485" s="15" t="s">
        <v>3510</v>
      </c>
      <c r="J485" s="16" t="s">
        <v>3507</v>
      </c>
      <c r="K485" s="15" t="s">
        <v>3509</v>
      </c>
      <c r="L485" s="15" t="s">
        <v>3505</v>
      </c>
      <c r="M485" s="15" t="s">
        <v>1601</v>
      </c>
      <c r="N485" s="15" t="s">
        <v>3510</v>
      </c>
      <c r="O485" s="16" t="s">
        <v>3507</v>
      </c>
      <c r="P485" s="15" t="s">
        <v>3509</v>
      </c>
      <c r="Q485" s="15" t="s">
        <v>3505</v>
      </c>
      <c r="R485" s="15" t="s">
        <v>383</v>
      </c>
      <c r="S485" s="15" t="s">
        <v>1601</v>
      </c>
      <c r="T485" s="15" t="s">
        <v>3510</v>
      </c>
      <c r="U485" s="15" t="s">
        <v>3511</v>
      </c>
      <c r="V485" s="15" t="s">
        <v>3497</v>
      </c>
      <c r="W485" s="15"/>
      <c r="X485" s="15"/>
    </row>
    <row r="486" spans="1:24" x14ac:dyDescent="0.35">
      <c r="A486" s="15" t="s">
        <v>3048</v>
      </c>
      <c r="B486" s="15"/>
      <c r="C486" s="15" t="s">
        <v>3424</v>
      </c>
      <c r="D486" s="15" t="s">
        <v>405</v>
      </c>
      <c r="E486" s="15" t="s">
        <v>3516</v>
      </c>
      <c r="F486" s="15" t="s">
        <v>3517</v>
      </c>
      <c r="G486" s="15">
        <v>35512</v>
      </c>
      <c r="H486" s="15" t="s">
        <v>418</v>
      </c>
      <c r="I486" s="15" t="s">
        <v>3518</v>
      </c>
      <c r="J486" s="16" t="s">
        <v>3519</v>
      </c>
      <c r="K486" s="15" t="s">
        <v>3520</v>
      </c>
      <c r="L486" s="15" t="s">
        <v>3517</v>
      </c>
      <c r="M486" s="15" t="s">
        <v>3481</v>
      </c>
      <c r="N486" s="15" t="s">
        <v>3518</v>
      </c>
      <c r="O486" s="16" t="s">
        <v>3519</v>
      </c>
      <c r="P486" s="15" t="s">
        <v>3520</v>
      </c>
      <c r="Q486" s="15" t="s">
        <v>3517</v>
      </c>
      <c r="R486" s="15" t="s">
        <v>383</v>
      </c>
      <c r="S486" s="15" t="s">
        <v>3481</v>
      </c>
      <c r="T486" s="15" t="s">
        <v>3518</v>
      </c>
      <c r="U486" s="15" t="s">
        <v>3522</v>
      </c>
      <c r="V486" s="15" t="s">
        <v>3497</v>
      </c>
      <c r="W486" s="15"/>
      <c r="X486" s="15"/>
    </row>
    <row r="487" spans="1:24" x14ac:dyDescent="0.35">
      <c r="A487" s="15" t="s">
        <v>3049</v>
      </c>
      <c r="B487" s="15"/>
      <c r="C487" s="15" t="s">
        <v>3424</v>
      </c>
      <c r="D487" s="15"/>
      <c r="E487" s="15" t="s">
        <v>3523</v>
      </c>
      <c r="F487" s="15" t="s">
        <v>3524</v>
      </c>
      <c r="G487" s="15">
        <v>35520</v>
      </c>
      <c r="H487" s="15" t="s">
        <v>3525</v>
      </c>
      <c r="I487" s="15" t="s">
        <v>3526</v>
      </c>
      <c r="J487" s="16" t="s">
        <v>3527</v>
      </c>
      <c r="K487" s="15" t="s">
        <v>3528</v>
      </c>
      <c r="L487" s="15" t="s">
        <v>3524</v>
      </c>
      <c r="M487" s="15" t="s">
        <v>877</v>
      </c>
      <c r="N487" s="15" t="s">
        <v>3526</v>
      </c>
      <c r="O487" s="16" t="s">
        <v>3527</v>
      </c>
      <c r="P487" s="15" t="s">
        <v>3528</v>
      </c>
      <c r="Q487" s="15" t="s">
        <v>3524</v>
      </c>
      <c r="R487" s="15" t="s">
        <v>383</v>
      </c>
      <c r="S487" s="15" t="s">
        <v>877</v>
      </c>
      <c r="T487" s="15" t="s">
        <v>3526</v>
      </c>
      <c r="U487" s="15" t="s">
        <v>3529</v>
      </c>
      <c r="V487" s="15" t="s">
        <v>3497</v>
      </c>
      <c r="W487" s="15"/>
      <c r="X487" s="15"/>
    </row>
    <row r="488" spans="1:24" x14ac:dyDescent="0.35">
      <c r="A488" s="15" t="s">
        <v>3050</v>
      </c>
      <c r="B488" s="15"/>
      <c r="C488" s="15" t="s">
        <v>3424</v>
      </c>
      <c r="D488" s="15"/>
      <c r="E488" s="15" t="s">
        <v>3530</v>
      </c>
      <c r="F488" s="15" t="s">
        <v>3531</v>
      </c>
      <c r="G488" s="15">
        <v>35190</v>
      </c>
      <c r="H488" s="15" t="s">
        <v>233</v>
      </c>
      <c r="I488" s="15" t="s">
        <v>3532</v>
      </c>
      <c r="J488" s="15"/>
      <c r="K488" s="15" t="s">
        <v>3533</v>
      </c>
      <c r="L488" s="15" t="s">
        <v>3531</v>
      </c>
      <c r="M488" s="15" t="s">
        <v>312</v>
      </c>
      <c r="N488" s="15" t="s">
        <v>3532</v>
      </c>
      <c r="O488" s="15"/>
      <c r="P488" s="15" t="s">
        <v>3533</v>
      </c>
      <c r="Q488" s="15" t="s">
        <v>3531</v>
      </c>
      <c r="R488" s="15" t="s">
        <v>383</v>
      </c>
      <c r="S488" s="15" t="s">
        <v>312</v>
      </c>
      <c r="T488" s="15" t="s">
        <v>3532</v>
      </c>
      <c r="U488" s="15" t="s">
        <v>3529</v>
      </c>
      <c r="V488" s="15" t="s">
        <v>3497</v>
      </c>
      <c r="W488" s="15"/>
      <c r="X488" s="15"/>
    </row>
    <row r="489" spans="1:24" x14ac:dyDescent="0.35">
      <c r="A489" s="15" t="s">
        <v>3051</v>
      </c>
      <c r="B489" s="15"/>
      <c r="C489" s="15" t="s">
        <v>3424</v>
      </c>
      <c r="D489" s="15"/>
      <c r="E489" s="15" t="s">
        <v>3534</v>
      </c>
      <c r="F489" s="15" t="s">
        <v>3535</v>
      </c>
      <c r="G489" s="15">
        <v>35190</v>
      </c>
      <c r="H489" s="15" t="s">
        <v>849</v>
      </c>
      <c r="I489" s="15" t="s">
        <v>3536</v>
      </c>
      <c r="J489" s="16" t="s">
        <v>3537</v>
      </c>
      <c r="K489" s="15" t="s">
        <v>3538</v>
      </c>
      <c r="L489" s="15" t="s">
        <v>3535</v>
      </c>
      <c r="M489" s="15" t="s">
        <v>853</v>
      </c>
      <c r="N489" s="15" t="s">
        <v>3536</v>
      </c>
      <c r="O489" s="16" t="s">
        <v>3537</v>
      </c>
      <c r="P489" s="15" t="s">
        <v>3538</v>
      </c>
      <c r="Q489" s="15" t="s">
        <v>3535</v>
      </c>
      <c r="R489" s="15" t="s">
        <v>383</v>
      </c>
      <c r="S489" s="15" t="s">
        <v>853</v>
      </c>
      <c r="T489" s="15" t="s">
        <v>3536</v>
      </c>
      <c r="U489" s="15" t="s">
        <v>3529</v>
      </c>
      <c r="V489" s="15" t="s">
        <v>3497</v>
      </c>
      <c r="W489" s="15"/>
      <c r="X489" s="15"/>
    </row>
    <row r="490" spans="1:24" x14ac:dyDescent="0.35">
      <c r="A490" s="15" t="s">
        <v>3052</v>
      </c>
      <c r="B490" s="15"/>
      <c r="C490" s="15" t="s">
        <v>3424</v>
      </c>
      <c r="D490" s="15"/>
      <c r="E490" s="15" t="s">
        <v>3539</v>
      </c>
      <c r="F490" s="15" t="s">
        <v>3540</v>
      </c>
      <c r="G490" s="15">
        <v>35190</v>
      </c>
      <c r="H490" s="15" t="s">
        <v>1023</v>
      </c>
      <c r="I490" s="15" t="s">
        <v>3541</v>
      </c>
      <c r="J490" s="16" t="s">
        <v>3542</v>
      </c>
      <c r="K490" s="15" t="s">
        <v>3543</v>
      </c>
      <c r="L490" s="15" t="s">
        <v>3540</v>
      </c>
      <c r="M490" s="15" t="s">
        <v>409</v>
      </c>
      <c r="N490" s="15" t="s">
        <v>3541</v>
      </c>
      <c r="O490" s="16" t="s">
        <v>3542</v>
      </c>
      <c r="P490" s="15" t="s">
        <v>3543</v>
      </c>
      <c r="Q490" s="15" t="s">
        <v>3540</v>
      </c>
      <c r="R490" s="15" t="s">
        <v>383</v>
      </c>
      <c r="S490" s="15" t="s">
        <v>409</v>
      </c>
      <c r="T490" s="15" t="s">
        <v>3541</v>
      </c>
      <c r="U490" s="15" t="s">
        <v>3544</v>
      </c>
      <c r="V490" s="15" t="s">
        <v>3497</v>
      </c>
      <c r="W490" s="15"/>
      <c r="X490" s="15"/>
    </row>
    <row r="491" spans="1:24" x14ac:dyDescent="0.35">
      <c r="A491" s="15" t="s">
        <v>3053</v>
      </c>
      <c r="B491" s="15" t="s">
        <v>2868</v>
      </c>
      <c r="C491" s="15" t="s">
        <v>11</v>
      </c>
      <c r="D491" s="15" t="s">
        <v>548</v>
      </c>
      <c r="E491" s="15" t="s">
        <v>934</v>
      </c>
      <c r="F491" s="15"/>
      <c r="G491" s="15"/>
      <c r="H491" s="15"/>
      <c r="I491" s="15" t="s">
        <v>937</v>
      </c>
      <c r="J491" s="16" t="s">
        <v>938</v>
      </c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</row>
    <row r="492" spans="1:24" x14ac:dyDescent="0.35">
      <c r="A492" s="15" t="s">
        <v>3054</v>
      </c>
      <c r="B492" s="15" t="s">
        <v>3545</v>
      </c>
      <c r="C492" s="15"/>
      <c r="D492" s="15"/>
      <c r="E492" s="15" t="s">
        <v>1267</v>
      </c>
      <c r="F492" s="15" t="s">
        <v>3546</v>
      </c>
      <c r="G492" s="15">
        <v>35190</v>
      </c>
      <c r="H492" s="15" t="s">
        <v>233</v>
      </c>
      <c r="I492" s="15" t="s">
        <v>3547</v>
      </c>
      <c r="J492" s="16" t="s">
        <v>3548</v>
      </c>
      <c r="K492" s="15" t="s">
        <v>3549</v>
      </c>
      <c r="L492" s="15" t="s">
        <v>3550</v>
      </c>
      <c r="M492" s="15" t="s">
        <v>771</v>
      </c>
      <c r="N492" s="15" t="s">
        <v>3551</v>
      </c>
      <c r="O492" s="15"/>
      <c r="P492" s="15" t="s">
        <v>3549</v>
      </c>
      <c r="Q492" s="15" t="s">
        <v>3550</v>
      </c>
      <c r="R492" s="15" t="s">
        <v>383</v>
      </c>
      <c r="S492" s="15" t="s">
        <v>771</v>
      </c>
      <c r="T492" s="15" t="s">
        <v>3551</v>
      </c>
      <c r="U492" s="15" t="s">
        <v>3552</v>
      </c>
      <c r="V492" s="15" t="s">
        <v>3497</v>
      </c>
      <c r="W492" s="15"/>
      <c r="X492" s="15"/>
    </row>
    <row r="493" spans="1:24" x14ac:dyDescent="0.35">
      <c r="A493" s="15" t="s">
        <v>3055</v>
      </c>
      <c r="B493" s="15"/>
      <c r="C493" s="15" t="s">
        <v>3424</v>
      </c>
      <c r="D493" s="15"/>
      <c r="E493" s="15" t="s">
        <v>3559</v>
      </c>
      <c r="F493" s="15" t="s">
        <v>3560</v>
      </c>
      <c r="G493" s="15">
        <v>35270</v>
      </c>
      <c r="H493" s="15" t="s">
        <v>729</v>
      </c>
      <c r="I493" s="15" t="s">
        <v>3561</v>
      </c>
      <c r="J493" s="16" t="s">
        <v>3562</v>
      </c>
      <c r="K493" s="15" t="s">
        <v>3563</v>
      </c>
      <c r="L493" s="15" t="s">
        <v>3560</v>
      </c>
      <c r="M493" s="15" t="s">
        <v>1280</v>
      </c>
      <c r="N493" s="15" t="s">
        <v>3561</v>
      </c>
      <c r="O493" s="16" t="s">
        <v>3562</v>
      </c>
      <c r="P493" s="15" t="s">
        <v>3563</v>
      </c>
      <c r="Q493" s="15" t="s">
        <v>3560</v>
      </c>
      <c r="R493" s="15" t="s">
        <v>383</v>
      </c>
      <c r="S493" s="15" t="s">
        <v>1280</v>
      </c>
      <c r="T493" s="15" t="s">
        <v>3561</v>
      </c>
      <c r="U493" s="15" t="s">
        <v>3564</v>
      </c>
      <c r="V493" s="15" t="s">
        <v>3497</v>
      </c>
      <c r="W493" s="15"/>
      <c r="X493" s="15"/>
    </row>
    <row r="494" spans="1:24" x14ac:dyDescent="0.35">
      <c r="A494" s="15" t="s">
        <v>3056</v>
      </c>
      <c r="B494" s="15" t="s">
        <v>2868</v>
      </c>
      <c r="C494" s="15" t="s">
        <v>11</v>
      </c>
      <c r="D494" s="15" t="s">
        <v>548</v>
      </c>
      <c r="E494" s="15" t="s">
        <v>934</v>
      </c>
      <c r="F494" s="15"/>
      <c r="G494" s="15"/>
      <c r="H494" s="15"/>
      <c r="I494" s="15" t="s">
        <v>937</v>
      </c>
      <c r="J494" s="16" t="s">
        <v>938</v>
      </c>
      <c r="K494" s="15" t="s">
        <v>3578</v>
      </c>
      <c r="L494" s="15" t="s">
        <v>3579</v>
      </c>
      <c r="M494" s="15" t="s">
        <v>582</v>
      </c>
      <c r="N494" s="15"/>
      <c r="O494" s="15"/>
      <c r="P494" s="15" t="s">
        <v>3578</v>
      </c>
      <c r="Q494" s="15" t="s">
        <v>3579</v>
      </c>
      <c r="R494" s="15" t="s">
        <v>383</v>
      </c>
      <c r="S494" s="15" t="s">
        <v>582</v>
      </c>
      <c r="T494" s="15"/>
      <c r="U494" s="15" t="s">
        <v>3580</v>
      </c>
      <c r="V494" s="15" t="s">
        <v>3497</v>
      </c>
      <c r="W494" s="15"/>
      <c r="X494" s="15"/>
    </row>
    <row r="495" spans="1:24" x14ac:dyDescent="0.35">
      <c r="A495" s="15" t="s">
        <v>3057</v>
      </c>
      <c r="B495" s="15"/>
      <c r="C495" s="15" t="s">
        <v>3424</v>
      </c>
      <c r="D495" s="15" t="s">
        <v>3605</v>
      </c>
      <c r="E495" s="15" t="s">
        <v>3606</v>
      </c>
      <c r="F495" s="15"/>
      <c r="G495" s="15">
        <v>35190</v>
      </c>
      <c r="H495" s="15" t="s">
        <v>233</v>
      </c>
      <c r="I495" s="15" t="s">
        <v>3607</v>
      </c>
      <c r="J495" s="16" t="s">
        <v>3608</v>
      </c>
      <c r="K495" s="15" t="s">
        <v>3609</v>
      </c>
      <c r="L495" s="15"/>
      <c r="M495" s="15" t="s">
        <v>312</v>
      </c>
      <c r="N495" s="15" t="s">
        <v>3607</v>
      </c>
      <c r="O495" s="16" t="s">
        <v>3608</v>
      </c>
      <c r="P495" s="15" t="s">
        <v>3609</v>
      </c>
      <c r="Q495" s="15"/>
      <c r="R495" s="15" t="s">
        <v>383</v>
      </c>
      <c r="S495" s="15" t="s">
        <v>312</v>
      </c>
      <c r="T495" s="15" t="s">
        <v>3607</v>
      </c>
      <c r="U495" s="15" t="s">
        <v>3610</v>
      </c>
      <c r="V495" s="15" t="s">
        <v>3611</v>
      </c>
      <c r="W495" s="15"/>
      <c r="X495" s="15"/>
    </row>
    <row r="496" spans="1:24" x14ac:dyDescent="0.35">
      <c r="A496" s="15" t="s">
        <v>3058</v>
      </c>
      <c r="B496" s="15" t="s">
        <v>3612</v>
      </c>
      <c r="C496" s="15" t="s">
        <v>11</v>
      </c>
      <c r="D496" s="15" t="s">
        <v>1450</v>
      </c>
      <c r="E496" s="15" t="s">
        <v>1451</v>
      </c>
      <c r="F496" s="15" t="s">
        <v>2203</v>
      </c>
      <c r="G496" s="15">
        <v>35410</v>
      </c>
      <c r="H496" s="15" t="s">
        <v>1452</v>
      </c>
      <c r="I496" s="15" t="s">
        <v>2204</v>
      </c>
      <c r="J496" s="16" t="s">
        <v>2205</v>
      </c>
      <c r="K496" s="15" t="s">
        <v>3612</v>
      </c>
      <c r="L496" s="15" t="s">
        <v>2203</v>
      </c>
      <c r="M496" s="15" t="s">
        <v>1454</v>
      </c>
      <c r="N496" s="15" t="s">
        <v>2204</v>
      </c>
      <c r="O496" s="16" t="s">
        <v>2205</v>
      </c>
      <c r="P496" s="15" t="s">
        <v>3612</v>
      </c>
      <c r="Q496" s="15"/>
      <c r="R496" s="15" t="s">
        <v>1335</v>
      </c>
      <c r="S496" s="15" t="s">
        <v>1454</v>
      </c>
      <c r="T496" s="15"/>
      <c r="U496" s="15"/>
      <c r="V496" s="15"/>
      <c r="W496" s="15"/>
      <c r="X496" s="15"/>
    </row>
    <row r="497" spans="1:24" x14ac:dyDescent="0.35">
      <c r="A497" s="15" t="s">
        <v>3059</v>
      </c>
      <c r="B497" s="15" t="s">
        <v>2863</v>
      </c>
      <c r="C497" s="15" t="s">
        <v>11</v>
      </c>
      <c r="D497" s="15" t="s">
        <v>212</v>
      </c>
      <c r="E497" s="15" t="s">
        <v>2864</v>
      </c>
      <c r="F497" s="15" t="s">
        <v>2865</v>
      </c>
      <c r="G497" s="15">
        <v>35630</v>
      </c>
      <c r="H497" s="15" t="s">
        <v>1254</v>
      </c>
      <c r="I497" s="15" t="s">
        <v>2866</v>
      </c>
      <c r="J497" s="16" t="s">
        <v>2867</v>
      </c>
      <c r="K497" s="15" t="s">
        <v>2264</v>
      </c>
      <c r="L497" s="15" t="s">
        <v>2865</v>
      </c>
      <c r="M497" s="15" t="s">
        <v>720</v>
      </c>
      <c r="N497" s="15" t="s">
        <v>2866</v>
      </c>
      <c r="O497" s="16" t="s">
        <v>2867</v>
      </c>
      <c r="P497" s="15" t="s">
        <v>1337</v>
      </c>
      <c r="Q497" s="15" t="s">
        <v>3613</v>
      </c>
      <c r="R497" s="15" t="s">
        <v>1337</v>
      </c>
      <c r="S497" s="15" t="s">
        <v>720</v>
      </c>
      <c r="T497" s="15" t="s">
        <v>2866</v>
      </c>
      <c r="U497" s="15" t="s">
        <v>3614</v>
      </c>
      <c r="V497" s="15" t="s">
        <v>3611</v>
      </c>
      <c r="W497" s="15"/>
      <c r="X497" s="15"/>
    </row>
    <row r="498" spans="1:24" x14ac:dyDescent="0.35">
      <c r="A498" s="15" t="s">
        <v>3060</v>
      </c>
      <c r="B498" s="15" t="s">
        <v>2868</v>
      </c>
      <c r="C498" s="15" t="s">
        <v>11</v>
      </c>
      <c r="D498" s="15" t="s">
        <v>548</v>
      </c>
      <c r="E498" s="15" t="s">
        <v>934</v>
      </c>
      <c r="F498" s="15"/>
      <c r="G498" s="15"/>
      <c r="H498" s="15"/>
      <c r="I498" s="15" t="s">
        <v>937</v>
      </c>
      <c r="J498" s="16" t="s">
        <v>938</v>
      </c>
      <c r="K498" s="15" t="s">
        <v>3615</v>
      </c>
      <c r="L498" s="15"/>
      <c r="M498" s="15"/>
      <c r="N498" s="15"/>
      <c r="O498" s="15"/>
      <c r="P498" s="15" t="s">
        <v>3615</v>
      </c>
      <c r="Q498" s="15" t="s">
        <v>3616</v>
      </c>
      <c r="R498" s="15" t="s">
        <v>383</v>
      </c>
      <c r="S498" s="15" t="s">
        <v>582</v>
      </c>
      <c r="T498" s="15"/>
      <c r="U498" s="15" t="s">
        <v>3617</v>
      </c>
      <c r="V498" s="15" t="s">
        <v>3611</v>
      </c>
      <c r="W498" s="15"/>
      <c r="X498" s="15"/>
    </row>
    <row r="499" spans="1:24" x14ac:dyDescent="0.35">
      <c r="A499" s="15" t="s">
        <v>3061</v>
      </c>
      <c r="B499" s="15" t="s">
        <v>2868</v>
      </c>
      <c r="C499" s="15" t="s">
        <v>11</v>
      </c>
      <c r="D499" s="15" t="s">
        <v>548</v>
      </c>
      <c r="E499" s="15" t="s">
        <v>934</v>
      </c>
      <c r="F499" s="15"/>
      <c r="G499" s="15"/>
      <c r="H499" s="15"/>
      <c r="I499" s="15" t="s">
        <v>937</v>
      </c>
      <c r="J499" s="16" t="s">
        <v>938</v>
      </c>
      <c r="K499" s="15" t="s">
        <v>3618</v>
      </c>
      <c r="L499" s="15"/>
      <c r="M499" s="15"/>
      <c r="N499" s="15"/>
      <c r="O499" s="15"/>
      <c r="P499" s="15" t="s">
        <v>3618</v>
      </c>
      <c r="Q499" s="15" t="s">
        <v>3619</v>
      </c>
      <c r="R499" s="15" t="s">
        <v>383</v>
      </c>
      <c r="S499" s="15" t="s">
        <v>939</v>
      </c>
      <c r="T499" s="15"/>
      <c r="U499" s="15" t="s">
        <v>3620</v>
      </c>
      <c r="V499" s="15" t="s">
        <v>3611</v>
      </c>
      <c r="W499" s="15"/>
      <c r="X499" s="15"/>
    </row>
    <row r="500" spans="1:24" x14ac:dyDescent="0.35">
      <c r="A500" s="15" t="s">
        <v>3062</v>
      </c>
      <c r="B500" s="15"/>
      <c r="C500" s="15" t="s">
        <v>3621</v>
      </c>
      <c r="D500" s="15"/>
      <c r="E500" s="15" t="s">
        <v>3622</v>
      </c>
      <c r="F500" s="15" t="s">
        <v>3623</v>
      </c>
      <c r="G500" s="15">
        <v>35190</v>
      </c>
      <c r="H500" s="15" t="s">
        <v>1023</v>
      </c>
      <c r="I500" s="15" t="s">
        <v>3624</v>
      </c>
      <c r="J500" s="16" t="s">
        <v>3625</v>
      </c>
      <c r="K500" s="15" t="s">
        <v>3626</v>
      </c>
      <c r="L500" s="15" t="s">
        <v>3623</v>
      </c>
      <c r="M500" s="15" t="s">
        <v>1023</v>
      </c>
      <c r="N500" s="15" t="s">
        <v>3624</v>
      </c>
      <c r="O500" s="16" t="s">
        <v>3625</v>
      </c>
      <c r="P500" s="15" t="s">
        <v>3626</v>
      </c>
      <c r="Q500" s="15" t="s">
        <v>3623</v>
      </c>
      <c r="R500" s="15" t="s">
        <v>383</v>
      </c>
      <c r="S500" s="15" t="s">
        <v>1023</v>
      </c>
      <c r="T500" s="15" t="s">
        <v>3624</v>
      </c>
      <c r="U500" s="15" t="s">
        <v>3627</v>
      </c>
      <c r="V500" s="15" t="s">
        <v>3628</v>
      </c>
      <c r="W500" s="15"/>
      <c r="X500" s="15"/>
    </row>
    <row r="501" spans="1:24" x14ac:dyDescent="0.35">
      <c r="A501" s="15" t="s">
        <v>3583</v>
      </c>
      <c r="B501" s="15"/>
      <c r="C501" s="15" t="s">
        <v>11</v>
      </c>
      <c r="D501" s="15" t="s">
        <v>3629</v>
      </c>
      <c r="E501" s="15" t="s">
        <v>3630</v>
      </c>
      <c r="F501" s="15" t="s">
        <v>3631</v>
      </c>
      <c r="G501" s="15">
        <v>35340</v>
      </c>
      <c r="H501" s="15" t="s">
        <v>3632</v>
      </c>
      <c r="I501" s="15" t="s">
        <v>3633</v>
      </c>
      <c r="J501" s="16" t="s">
        <v>3634</v>
      </c>
      <c r="K501" s="15" t="s">
        <v>3635</v>
      </c>
      <c r="L501" s="15" t="s">
        <v>3631</v>
      </c>
      <c r="M501" s="15" t="s">
        <v>3636</v>
      </c>
      <c r="N501" s="15" t="s">
        <v>3633</v>
      </c>
      <c r="O501" s="16" t="s">
        <v>3634</v>
      </c>
      <c r="P501" s="15" t="s">
        <v>3635</v>
      </c>
      <c r="Q501" s="15" t="s">
        <v>3631</v>
      </c>
      <c r="R501" s="15" t="s">
        <v>383</v>
      </c>
      <c r="S501" s="15" t="s">
        <v>3636</v>
      </c>
      <c r="T501" s="15" t="s">
        <v>3633</v>
      </c>
      <c r="U501" s="15" t="s">
        <v>3637</v>
      </c>
      <c r="V501" s="15" t="s">
        <v>3628</v>
      </c>
      <c r="W501" s="15"/>
      <c r="X501" s="15"/>
    </row>
    <row r="502" spans="1:24" x14ac:dyDescent="0.35">
      <c r="A502" s="15" t="s">
        <v>3584</v>
      </c>
      <c r="B502" s="15"/>
      <c r="C502" s="15" t="s">
        <v>478</v>
      </c>
      <c r="D502" s="15" t="s">
        <v>3642</v>
      </c>
      <c r="E502" s="15" t="s">
        <v>3649</v>
      </c>
      <c r="F502" s="15" t="s">
        <v>3643</v>
      </c>
      <c r="G502" s="15">
        <v>35410</v>
      </c>
      <c r="H502" s="15" t="s">
        <v>3644</v>
      </c>
      <c r="I502" s="15" t="s">
        <v>3648</v>
      </c>
      <c r="J502" s="16" t="s">
        <v>3645</v>
      </c>
      <c r="K502" s="15" t="s">
        <v>3650</v>
      </c>
      <c r="L502" s="15" t="s">
        <v>3643</v>
      </c>
      <c r="M502" s="15" t="s">
        <v>3646</v>
      </c>
      <c r="N502" s="15" t="s">
        <v>3648</v>
      </c>
      <c r="O502" s="16" t="s">
        <v>3645</v>
      </c>
      <c r="P502" s="15" t="s">
        <v>3650</v>
      </c>
      <c r="Q502" s="15" t="s">
        <v>3643</v>
      </c>
      <c r="R502" s="15" t="s">
        <v>383</v>
      </c>
      <c r="S502" s="15" t="s">
        <v>3646</v>
      </c>
      <c r="T502" s="15" t="s">
        <v>3648</v>
      </c>
      <c r="U502" s="15" t="s">
        <v>3647</v>
      </c>
      <c r="V502" s="15" t="s">
        <v>3628</v>
      </c>
      <c r="W502" s="15"/>
      <c r="X502" s="15"/>
    </row>
    <row r="503" spans="1:24" x14ac:dyDescent="0.35">
      <c r="A503" s="15" t="s">
        <v>3585</v>
      </c>
      <c r="B503" s="15"/>
      <c r="C503" s="15" t="s">
        <v>478</v>
      </c>
      <c r="D503" s="15" t="s">
        <v>3651</v>
      </c>
      <c r="E503" s="15" t="s">
        <v>3652</v>
      </c>
      <c r="F503" s="15" t="s">
        <v>3653</v>
      </c>
      <c r="G503" s="15">
        <v>22860</v>
      </c>
      <c r="H503" s="15" t="s">
        <v>3654</v>
      </c>
      <c r="I503" s="15" t="s">
        <v>3655</v>
      </c>
      <c r="J503" s="16" t="s">
        <v>3656</v>
      </c>
      <c r="K503" s="15" t="s">
        <v>3657</v>
      </c>
      <c r="L503" s="15" t="s">
        <v>3653</v>
      </c>
      <c r="M503" s="15" t="s">
        <v>3658</v>
      </c>
      <c r="N503" s="15" t="s">
        <v>3655</v>
      </c>
      <c r="O503" s="16" t="s">
        <v>3656</v>
      </c>
      <c r="P503" s="15" t="s">
        <v>3659</v>
      </c>
      <c r="Q503" s="15" t="s">
        <v>432</v>
      </c>
      <c r="R503" s="15" t="s">
        <v>3660</v>
      </c>
      <c r="S503" s="15" t="s">
        <v>273</v>
      </c>
      <c r="T503" s="15" t="s">
        <v>3661</v>
      </c>
      <c r="U503" s="15" t="s">
        <v>3662</v>
      </c>
      <c r="V503" s="15" t="s">
        <v>3628</v>
      </c>
      <c r="W503" s="15"/>
      <c r="X503" s="15"/>
    </row>
    <row r="504" spans="1:24" x14ac:dyDescent="0.35">
      <c r="A504" s="15" t="s">
        <v>3586</v>
      </c>
      <c r="B504" s="15"/>
      <c r="C504" s="15" t="s">
        <v>11</v>
      </c>
      <c r="D504" s="15" t="s">
        <v>1418</v>
      </c>
      <c r="E504" s="15" t="s">
        <v>3663</v>
      </c>
      <c r="F504" s="15"/>
      <c r="G504" s="15">
        <v>35540</v>
      </c>
      <c r="H504" s="15" t="s">
        <v>3664</v>
      </c>
      <c r="I504" s="15" t="s">
        <v>3665</v>
      </c>
      <c r="J504" s="16" t="s">
        <v>3666</v>
      </c>
      <c r="K504" s="15" t="s">
        <v>3667</v>
      </c>
      <c r="L504" s="15"/>
      <c r="M504" s="15" t="s">
        <v>1647</v>
      </c>
      <c r="N504" s="15" t="s">
        <v>3665</v>
      </c>
      <c r="O504" s="16" t="s">
        <v>3666</v>
      </c>
      <c r="P504" s="15" t="s">
        <v>3667</v>
      </c>
      <c r="Q504" s="15"/>
      <c r="R504" s="15" t="s">
        <v>383</v>
      </c>
      <c r="S504" s="15" t="s">
        <v>1647</v>
      </c>
      <c r="T504" s="15" t="s">
        <v>3665</v>
      </c>
      <c r="U504" s="15" t="s">
        <v>3668</v>
      </c>
      <c r="V504" s="15" t="s">
        <v>3628</v>
      </c>
      <c r="W504" s="15"/>
      <c r="X504" s="15"/>
    </row>
    <row r="505" spans="1:24" x14ac:dyDescent="0.35">
      <c r="A505" s="15" t="s">
        <v>3587</v>
      </c>
      <c r="B505" s="15"/>
      <c r="C505" s="15" t="s">
        <v>12</v>
      </c>
      <c r="D505" s="15" t="s">
        <v>1563</v>
      </c>
      <c r="E505" s="15" t="s">
        <v>3669</v>
      </c>
      <c r="F505" s="15" t="s">
        <v>3670</v>
      </c>
      <c r="G505" s="15">
        <v>35190</v>
      </c>
      <c r="H505" s="15" t="s">
        <v>2200</v>
      </c>
      <c r="I505" s="15" t="s">
        <v>4068</v>
      </c>
      <c r="J505" s="16" t="s">
        <v>3671</v>
      </c>
      <c r="K505" s="15" t="s">
        <v>3672</v>
      </c>
      <c r="L505" s="15" t="s">
        <v>3670</v>
      </c>
      <c r="M505" s="15" t="s">
        <v>2202</v>
      </c>
      <c r="N505" s="15" t="s">
        <v>4068</v>
      </c>
      <c r="O505" s="16" t="s">
        <v>3671</v>
      </c>
      <c r="P505" s="15" t="s">
        <v>3672</v>
      </c>
      <c r="Q505" s="15" t="s">
        <v>3670</v>
      </c>
      <c r="R505" s="15" t="s">
        <v>383</v>
      </c>
      <c r="S505" s="15" t="s">
        <v>2202</v>
      </c>
      <c r="T505" s="15" t="s">
        <v>4068</v>
      </c>
      <c r="U505" s="15" t="s">
        <v>3673</v>
      </c>
      <c r="V505" s="15" t="s">
        <v>3674</v>
      </c>
      <c r="W505" s="15"/>
      <c r="X505" s="15"/>
    </row>
    <row r="506" spans="1:24" x14ac:dyDescent="0.35">
      <c r="A506" s="15" t="s">
        <v>3588</v>
      </c>
      <c r="B506" s="15" t="s">
        <v>2868</v>
      </c>
      <c r="C506" s="15" t="s">
        <v>11</v>
      </c>
      <c r="D506" s="15" t="s">
        <v>548</v>
      </c>
      <c r="E506" s="15" t="s">
        <v>934</v>
      </c>
      <c r="F506" s="15"/>
      <c r="G506" s="15"/>
      <c r="H506" s="15"/>
      <c r="I506" s="15" t="s">
        <v>937</v>
      </c>
      <c r="J506" s="16" t="s">
        <v>938</v>
      </c>
      <c r="K506" s="15" t="s">
        <v>3675</v>
      </c>
      <c r="L506" s="15" t="s">
        <v>3676</v>
      </c>
      <c r="M506" s="15" t="s">
        <v>582</v>
      </c>
      <c r="N506" s="15"/>
      <c r="O506" s="15"/>
      <c r="P506" s="15" t="s">
        <v>3675</v>
      </c>
      <c r="Q506" s="15" t="s">
        <v>3676</v>
      </c>
      <c r="R506" s="15" t="s">
        <v>383</v>
      </c>
      <c r="S506" s="15" t="s">
        <v>582</v>
      </c>
      <c r="T506" s="15" t="s">
        <v>3678</v>
      </c>
      <c r="U506" s="15" t="s">
        <v>3677</v>
      </c>
      <c r="V506" s="15" t="s">
        <v>3674</v>
      </c>
      <c r="W506" s="15"/>
      <c r="X506" s="15"/>
    </row>
    <row r="507" spans="1:24" x14ac:dyDescent="0.35">
      <c r="A507" s="15" t="s">
        <v>3589</v>
      </c>
      <c r="B507" s="15"/>
      <c r="C507" s="15" t="s">
        <v>12</v>
      </c>
      <c r="D507" s="15" t="s">
        <v>2392</v>
      </c>
      <c r="E507" s="15" t="s">
        <v>1734</v>
      </c>
      <c r="F507" s="15" t="s">
        <v>3679</v>
      </c>
      <c r="G507" s="15">
        <v>35000</v>
      </c>
      <c r="H507" s="15" t="s">
        <v>211</v>
      </c>
      <c r="I507" s="15" t="s">
        <v>3680</v>
      </c>
      <c r="J507" s="16" t="s">
        <v>3681</v>
      </c>
      <c r="K507" s="15" t="s">
        <v>3682</v>
      </c>
      <c r="L507" s="15" t="s">
        <v>3679</v>
      </c>
      <c r="M507" s="15" t="s">
        <v>273</v>
      </c>
      <c r="N507" s="15" t="s">
        <v>3680</v>
      </c>
      <c r="O507" s="16" t="s">
        <v>3681</v>
      </c>
      <c r="P507" s="15" t="s">
        <v>544</v>
      </c>
      <c r="Q507" s="15" t="s">
        <v>3683</v>
      </c>
      <c r="R507" s="15" t="s">
        <v>3810</v>
      </c>
      <c r="S507" s="15" t="s">
        <v>273</v>
      </c>
      <c r="T507" s="15" t="s">
        <v>3680</v>
      </c>
      <c r="U507" s="15" t="s">
        <v>3677</v>
      </c>
      <c r="V507" s="15" t="s">
        <v>3674</v>
      </c>
      <c r="W507" s="15"/>
      <c r="X507" s="15"/>
    </row>
    <row r="508" spans="1:24" x14ac:dyDescent="0.35">
      <c r="A508" s="15" t="s">
        <v>3590</v>
      </c>
      <c r="B508" s="15"/>
      <c r="C508" s="15" t="s">
        <v>11</v>
      </c>
      <c r="D508" s="15" t="s">
        <v>1989</v>
      </c>
      <c r="E508" s="15" t="s">
        <v>3685</v>
      </c>
      <c r="F508" s="15" t="s">
        <v>3686</v>
      </c>
      <c r="G508" s="15">
        <v>35000</v>
      </c>
      <c r="H508" s="15" t="s">
        <v>211</v>
      </c>
      <c r="I508" s="15" t="s">
        <v>3687</v>
      </c>
      <c r="J508" s="16" t="s">
        <v>3688</v>
      </c>
      <c r="K508" s="15" t="s">
        <v>3177</v>
      </c>
      <c r="L508" s="15" t="s">
        <v>3686</v>
      </c>
      <c r="M508" s="15" t="s">
        <v>273</v>
      </c>
      <c r="N508" s="15" t="s">
        <v>3687</v>
      </c>
      <c r="O508" s="16" t="s">
        <v>3688</v>
      </c>
      <c r="P508" s="15" t="s">
        <v>3177</v>
      </c>
      <c r="Q508" s="15" t="s">
        <v>3686</v>
      </c>
      <c r="R508" s="15" t="s">
        <v>3684</v>
      </c>
      <c r="S508" s="15" t="s">
        <v>273</v>
      </c>
      <c r="T508" s="15" t="s">
        <v>3687</v>
      </c>
      <c r="U508" s="15" t="s">
        <v>3689</v>
      </c>
      <c r="V508" s="15" t="s">
        <v>3674</v>
      </c>
      <c r="W508" s="15"/>
      <c r="X508" s="15"/>
    </row>
    <row r="509" spans="1:24" x14ac:dyDescent="0.35">
      <c r="A509" s="15" t="s">
        <v>3591</v>
      </c>
      <c r="B509" s="15" t="s">
        <v>2863</v>
      </c>
      <c r="C509" s="15" t="s">
        <v>11</v>
      </c>
      <c r="D509" s="15" t="s">
        <v>212</v>
      </c>
      <c r="E509" s="15" t="s">
        <v>2864</v>
      </c>
      <c r="F509" s="15" t="s">
        <v>2865</v>
      </c>
      <c r="G509" s="15">
        <v>35630</v>
      </c>
      <c r="H509" s="15" t="s">
        <v>1254</v>
      </c>
      <c r="I509" s="15" t="s">
        <v>2866</v>
      </c>
      <c r="J509" s="16" t="s">
        <v>2867</v>
      </c>
      <c r="K509" s="15" t="s">
        <v>2264</v>
      </c>
      <c r="L509" s="15" t="s">
        <v>2865</v>
      </c>
      <c r="M509" s="15" t="s">
        <v>720</v>
      </c>
      <c r="N509" s="15" t="s">
        <v>2866</v>
      </c>
      <c r="O509" s="16" t="s">
        <v>2867</v>
      </c>
      <c r="P509" s="15" t="s">
        <v>2652</v>
      </c>
      <c r="Q509" s="15" t="s">
        <v>2865</v>
      </c>
      <c r="R509" s="15" t="s">
        <v>607</v>
      </c>
      <c r="S509" s="15" t="s">
        <v>720</v>
      </c>
      <c r="T509" s="15" t="s">
        <v>2866</v>
      </c>
      <c r="U509" s="15" t="s">
        <v>3690</v>
      </c>
      <c r="V509" s="15" t="s">
        <v>3674</v>
      </c>
      <c r="W509" s="15"/>
      <c r="X509" s="15"/>
    </row>
    <row r="510" spans="1:24" x14ac:dyDescent="0.35">
      <c r="A510" s="15" t="s">
        <v>3592</v>
      </c>
      <c r="B510" s="15" t="s">
        <v>209</v>
      </c>
      <c r="C510" s="15" t="s">
        <v>11</v>
      </c>
      <c r="D510" s="15" t="s">
        <v>447</v>
      </c>
      <c r="E510" s="15" t="s">
        <v>446</v>
      </c>
      <c r="F510" s="15" t="s">
        <v>210</v>
      </c>
      <c r="G510" s="15">
        <v>35000</v>
      </c>
      <c r="H510" s="15" t="s">
        <v>211</v>
      </c>
      <c r="I510" s="15" t="s">
        <v>448</v>
      </c>
      <c r="J510" s="16" t="s">
        <v>449</v>
      </c>
      <c r="K510" s="15"/>
      <c r="L510" s="15"/>
      <c r="M510" s="15"/>
      <c r="N510" s="15"/>
      <c r="O510" s="15"/>
      <c r="P510" s="15" t="s">
        <v>544</v>
      </c>
      <c r="Q510" s="15" t="s">
        <v>3691</v>
      </c>
      <c r="R510" s="15" t="s">
        <v>3692</v>
      </c>
      <c r="S510" s="15" t="s">
        <v>273</v>
      </c>
      <c r="T510" s="15"/>
      <c r="U510" s="15"/>
      <c r="V510" s="15"/>
      <c r="W510" s="15"/>
      <c r="X510" s="15"/>
    </row>
    <row r="511" spans="1:24" x14ac:dyDescent="0.35">
      <c r="A511" s="15" t="s">
        <v>3593</v>
      </c>
      <c r="B511" s="15"/>
      <c r="C511" s="15" t="s">
        <v>12</v>
      </c>
      <c r="D511" s="15" t="s">
        <v>3250</v>
      </c>
      <c r="E511" s="15" t="s">
        <v>3251</v>
      </c>
      <c r="F511" s="15" t="s">
        <v>3693</v>
      </c>
      <c r="G511" s="15">
        <v>35000</v>
      </c>
      <c r="H511" s="15" t="s">
        <v>211</v>
      </c>
      <c r="I511" s="15" t="s">
        <v>3694</v>
      </c>
      <c r="J511" s="16" t="s">
        <v>3254</v>
      </c>
      <c r="K511" s="15" t="s">
        <v>3258</v>
      </c>
      <c r="L511" s="15" t="s">
        <v>3693</v>
      </c>
      <c r="M511" s="15" t="s">
        <v>273</v>
      </c>
      <c r="N511" s="15" t="s">
        <v>3694</v>
      </c>
      <c r="O511" s="16" t="s">
        <v>3254</v>
      </c>
      <c r="P511" s="15" t="s">
        <v>544</v>
      </c>
      <c r="Q511" s="15" t="s">
        <v>3695</v>
      </c>
      <c r="R511" s="15" t="s">
        <v>3696</v>
      </c>
      <c r="S511" s="15" t="s">
        <v>273</v>
      </c>
      <c r="T511" s="15" t="s">
        <v>3694</v>
      </c>
      <c r="U511" s="15" t="s">
        <v>3697</v>
      </c>
      <c r="V511" s="15" t="s">
        <v>3674</v>
      </c>
      <c r="W511" s="15"/>
      <c r="X511" s="15"/>
    </row>
    <row r="512" spans="1:24" x14ac:dyDescent="0.35">
      <c r="A512" s="15" t="s">
        <v>3594</v>
      </c>
      <c r="B512" s="15" t="s">
        <v>2153</v>
      </c>
      <c r="C512" s="15" t="s">
        <v>281</v>
      </c>
      <c r="D512" s="15" t="s">
        <v>878</v>
      </c>
      <c r="E512" s="15" t="s">
        <v>2154</v>
      </c>
      <c r="F512" s="15" t="s">
        <v>2155</v>
      </c>
      <c r="G512" s="15">
        <v>22270</v>
      </c>
      <c r="H512" s="15" t="s">
        <v>2156</v>
      </c>
      <c r="I512" s="15" t="s">
        <v>2157</v>
      </c>
      <c r="J512" s="16" t="s">
        <v>2158</v>
      </c>
      <c r="K512" s="15" t="s">
        <v>3698</v>
      </c>
      <c r="L512" s="15" t="s">
        <v>3699</v>
      </c>
      <c r="M512" s="15" t="s">
        <v>3700</v>
      </c>
      <c r="N512" s="15"/>
      <c r="O512" s="15"/>
      <c r="P512" s="15" t="s">
        <v>544</v>
      </c>
      <c r="Q512" s="15" t="s">
        <v>3701</v>
      </c>
      <c r="R512" s="15" t="s">
        <v>3702</v>
      </c>
      <c r="S512" s="15" t="s">
        <v>3703</v>
      </c>
      <c r="T512" s="15"/>
      <c r="U512" s="15" t="s">
        <v>3704</v>
      </c>
      <c r="V512" s="15" t="s">
        <v>3674</v>
      </c>
      <c r="W512" s="15"/>
      <c r="X512" s="15"/>
    </row>
    <row r="513" spans="1:24" x14ac:dyDescent="0.35">
      <c r="A513" s="15" t="s">
        <v>3595</v>
      </c>
      <c r="B513" s="15"/>
      <c r="C513" s="15" t="s">
        <v>11</v>
      </c>
      <c r="D513" s="15" t="s">
        <v>915</v>
      </c>
      <c r="E513" s="15" t="s">
        <v>480</v>
      </c>
      <c r="F513" s="15" t="s">
        <v>1022</v>
      </c>
      <c r="G513" s="15">
        <v>35190</v>
      </c>
      <c r="H513" s="15" t="s">
        <v>1023</v>
      </c>
      <c r="I513" s="15" t="s">
        <v>483</v>
      </c>
      <c r="J513" s="16" t="s">
        <v>482</v>
      </c>
      <c r="K513" s="15" t="s">
        <v>484</v>
      </c>
      <c r="L513" s="15" t="s">
        <v>1022</v>
      </c>
      <c r="M513" s="15" t="s">
        <v>409</v>
      </c>
      <c r="N513" s="15" t="s">
        <v>483</v>
      </c>
      <c r="O513" s="16" t="s">
        <v>482</v>
      </c>
      <c r="P513" s="15" t="s">
        <v>544</v>
      </c>
      <c r="Q513" s="15" t="s">
        <v>3705</v>
      </c>
      <c r="R513" s="15" t="s">
        <v>1127</v>
      </c>
      <c r="S513" s="15" t="s">
        <v>273</v>
      </c>
      <c r="T513" s="15" t="s">
        <v>483</v>
      </c>
      <c r="U513" s="15" t="s">
        <v>3706</v>
      </c>
      <c r="V513" s="15" t="s">
        <v>3674</v>
      </c>
      <c r="W513" s="15"/>
      <c r="X513" s="15"/>
    </row>
    <row r="514" spans="1:24" x14ac:dyDescent="0.35">
      <c r="A514" s="15" t="s">
        <v>3596</v>
      </c>
      <c r="B514" s="15" t="s">
        <v>359</v>
      </c>
      <c r="C514" s="15" t="s">
        <v>12</v>
      </c>
      <c r="D514" s="15" t="s">
        <v>3707</v>
      </c>
      <c r="E514" s="15" t="s">
        <v>3708</v>
      </c>
      <c r="F514" s="15" t="s">
        <v>360</v>
      </c>
      <c r="G514" s="15">
        <v>35000</v>
      </c>
      <c r="H514" s="15" t="s">
        <v>211</v>
      </c>
      <c r="I514" s="15" t="s">
        <v>1357</v>
      </c>
      <c r="J514" s="16" t="s">
        <v>1272</v>
      </c>
      <c r="K514" s="15" t="s">
        <v>3709</v>
      </c>
      <c r="L514" s="15"/>
      <c r="M514" s="15" t="s">
        <v>3710</v>
      </c>
      <c r="N514" s="15" t="s">
        <v>3711</v>
      </c>
      <c r="O514" s="15"/>
      <c r="P514" s="15" t="s">
        <v>544</v>
      </c>
      <c r="Q514" s="15" t="s">
        <v>3712</v>
      </c>
      <c r="R514" s="15" t="s">
        <v>1127</v>
      </c>
      <c r="S514" s="15" t="s">
        <v>273</v>
      </c>
      <c r="T514" s="15"/>
      <c r="U514" s="15" t="s">
        <v>3713</v>
      </c>
      <c r="V514" s="15" t="s">
        <v>3674</v>
      </c>
      <c r="W514" s="15"/>
      <c r="X514" s="15"/>
    </row>
    <row r="515" spans="1:24" x14ac:dyDescent="0.35">
      <c r="A515" s="15" t="s">
        <v>3597</v>
      </c>
      <c r="B515" s="15" t="s">
        <v>2153</v>
      </c>
      <c r="C515" s="15" t="s">
        <v>281</v>
      </c>
      <c r="D515" s="15" t="s">
        <v>3714</v>
      </c>
      <c r="E515" s="15" t="s">
        <v>2670</v>
      </c>
      <c r="F515" s="15" t="s">
        <v>2155</v>
      </c>
      <c r="G515" s="15">
        <v>22270</v>
      </c>
      <c r="H515" s="15" t="s">
        <v>2156</v>
      </c>
      <c r="I515" s="15" t="s">
        <v>2157</v>
      </c>
      <c r="J515" s="16" t="s">
        <v>3715</v>
      </c>
      <c r="K515" s="77" t="s">
        <v>3716</v>
      </c>
      <c r="L515" s="15" t="s">
        <v>3717</v>
      </c>
      <c r="M515" s="15" t="s">
        <v>618</v>
      </c>
      <c r="N515" s="15" t="s">
        <v>3718</v>
      </c>
      <c r="O515" s="16" t="s">
        <v>3719</v>
      </c>
      <c r="P515" s="77" t="s">
        <v>3716</v>
      </c>
      <c r="Q515" s="15" t="s">
        <v>3717</v>
      </c>
      <c r="R515" s="15" t="s">
        <v>383</v>
      </c>
      <c r="S515" s="15" t="s">
        <v>618</v>
      </c>
      <c r="T515" s="15" t="s">
        <v>3718</v>
      </c>
      <c r="U515" s="15" t="s">
        <v>3720</v>
      </c>
      <c r="V515" s="15" t="s">
        <v>3674</v>
      </c>
      <c r="W515" s="15"/>
      <c r="X515" s="15"/>
    </row>
    <row r="516" spans="1:24" x14ac:dyDescent="0.35">
      <c r="A516" s="15" t="s">
        <v>3598</v>
      </c>
      <c r="B516" s="15"/>
      <c r="C516" s="15" t="s">
        <v>478</v>
      </c>
      <c r="D516" s="15"/>
      <c r="E516" s="15" t="s">
        <v>3721</v>
      </c>
      <c r="F516" s="15" t="s">
        <v>3717</v>
      </c>
      <c r="G516" s="15">
        <v>22100</v>
      </c>
      <c r="H516" s="15" t="s">
        <v>262</v>
      </c>
      <c r="I516" s="15" t="s">
        <v>3718</v>
      </c>
      <c r="J516" s="16" t="s">
        <v>3719</v>
      </c>
      <c r="K516" s="77" t="s">
        <v>3716</v>
      </c>
      <c r="L516" s="15" t="s">
        <v>3717</v>
      </c>
      <c r="M516" s="15" t="s">
        <v>618</v>
      </c>
      <c r="N516" s="15" t="s">
        <v>3718</v>
      </c>
      <c r="O516" s="16" t="s">
        <v>3719</v>
      </c>
      <c r="P516" s="77" t="s">
        <v>3716</v>
      </c>
      <c r="Q516" s="15" t="s">
        <v>3717</v>
      </c>
      <c r="R516" s="15" t="s">
        <v>383</v>
      </c>
      <c r="S516" s="15" t="s">
        <v>618</v>
      </c>
      <c r="T516" s="15" t="s">
        <v>3718</v>
      </c>
      <c r="U516" s="15" t="s">
        <v>3720</v>
      </c>
      <c r="V516" s="15" t="s">
        <v>3674</v>
      </c>
      <c r="W516" s="15"/>
      <c r="X516" s="15"/>
    </row>
    <row r="517" spans="1:24" x14ac:dyDescent="0.35">
      <c r="A517" s="15" t="s">
        <v>3599</v>
      </c>
      <c r="B517" s="15" t="s">
        <v>2791</v>
      </c>
      <c r="C517" s="15" t="s">
        <v>649</v>
      </c>
      <c r="D517" s="15" t="s">
        <v>2793</v>
      </c>
      <c r="E517" s="15" t="s">
        <v>2792</v>
      </c>
      <c r="F517" s="15" t="s">
        <v>2794</v>
      </c>
      <c r="G517" s="15">
        <v>35000</v>
      </c>
      <c r="H517" s="15" t="s">
        <v>211</v>
      </c>
      <c r="I517" s="15" t="s">
        <v>2795</v>
      </c>
      <c r="J517" s="16" t="s">
        <v>2796</v>
      </c>
      <c r="K517" s="15" t="s">
        <v>3722</v>
      </c>
      <c r="L517" s="15" t="s">
        <v>3723</v>
      </c>
      <c r="M517" s="15" t="s">
        <v>3724</v>
      </c>
      <c r="N517" s="15"/>
      <c r="O517" s="146" t="s">
        <v>3725</v>
      </c>
      <c r="P517" s="15" t="s">
        <v>544</v>
      </c>
      <c r="Q517" s="15" t="s">
        <v>3266</v>
      </c>
      <c r="R517" s="15" t="s">
        <v>3726</v>
      </c>
      <c r="S517" s="15"/>
      <c r="T517" s="15"/>
      <c r="U517" s="15" t="s">
        <v>3727</v>
      </c>
      <c r="V517" s="15" t="s">
        <v>3674</v>
      </c>
      <c r="W517" s="15"/>
      <c r="X517" s="15"/>
    </row>
    <row r="518" spans="1:24" x14ac:dyDescent="0.35">
      <c r="A518" s="15" t="s">
        <v>3600</v>
      </c>
      <c r="B518" s="15" t="s">
        <v>3728</v>
      </c>
      <c r="C518" s="15" t="s">
        <v>12</v>
      </c>
      <c r="D518" s="15" t="s">
        <v>1659</v>
      </c>
      <c r="E518" s="15" t="s">
        <v>3729</v>
      </c>
      <c r="F518" s="15" t="s">
        <v>3730</v>
      </c>
      <c r="G518" s="15">
        <v>35270</v>
      </c>
      <c r="H518" s="15" t="s">
        <v>729</v>
      </c>
      <c r="I518" s="15" t="s">
        <v>3731</v>
      </c>
      <c r="J518" s="16" t="s">
        <v>3732</v>
      </c>
      <c r="K518" s="15" t="s">
        <v>3728</v>
      </c>
      <c r="L518" s="15" t="s">
        <v>3730</v>
      </c>
      <c r="M518" s="15" t="s">
        <v>1280</v>
      </c>
      <c r="N518" s="15" t="s">
        <v>3731</v>
      </c>
      <c r="O518" s="16" t="s">
        <v>3732</v>
      </c>
      <c r="P518" s="15" t="s">
        <v>3728</v>
      </c>
      <c r="Q518" s="15" t="s">
        <v>3730</v>
      </c>
      <c r="R518" s="15" t="s">
        <v>3733</v>
      </c>
      <c r="S518" s="15" t="s">
        <v>1280</v>
      </c>
      <c r="T518" s="15" t="s">
        <v>3731</v>
      </c>
      <c r="U518" s="15" t="s">
        <v>3727</v>
      </c>
      <c r="V518" s="15" t="s">
        <v>3674</v>
      </c>
      <c r="W518" s="15"/>
      <c r="X518" s="15"/>
    </row>
    <row r="519" spans="1:24" x14ac:dyDescent="0.35">
      <c r="A519" s="15" t="s">
        <v>3601</v>
      </c>
      <c r="B519" s="15" t="s">
        <v>2660</v>
      </c>
      <c r="C519" s="15" t="s">
        <v>12</v>
      </c>
      <c r="D519" s="15" t="s">
        <v>1659</v>
      </c>
      <c r="E519" s="15" t="s">
        <v>1660</v>
      </c>
      <c r="F519" s="15" t="s">
        <v>1661</v>
      </c>
      <c r="G519" s="15">
        <v>35650</v>
      </c>
      <c r="H519" s="15" t="s">
        <v>1662</v>
      </c>
      <c r="I519" s="15" t="s">
        <v>3084</v>
      </c>
      <c r="J519" s="16" t="s">
        <v>1664</v>
      </c>
      <c r="K519" s="15" t="s">
        <v>3675</v>
      </c>
      <c r="L519" s="15"/>
      <c r="M519" s="15"/>
      <c r="N519" s="15"/>
      <c r="O519" s="15"/>
      <c r="P519" s="15" t="s">
        <v>544</v>
      </c>
      <c r="Q519" s="15" t="s">
        <v>3734</v>
      </c>
      <c r="R519" s="15" t="s">
        <v>3735</v>
      </c>
      <c r="S519" s="15" t="s">
        <v>1670</v>
      </c>
      <c r="T519" s="15" t="s">
        <v>3084</v>
      </c>
      <c r="U519" s="15" t="s">
        <v>3736</v>
      </c>
      <c r="V519" s="15" t="s">
        <v>3674</v>
      </c>
      <c r="W519" s="15"/>
      <c r="X519" s="15"/>
    </row>
    <row r="520" spans="1:24" x14ac:dyDescent="0.35">
      <c r="A520" s="15" t="s">
        <v>3602</v>
      </c>
      <c r="B520" s="15"/>
      <c r="C520" s="15" t="s">
        <v>478</v>
      </c>
      <c r="D520" s="15" t="s">
        <v>1796</v>
      </c>
      <c r="E520" s="15" t="s">
        <v>3770</v>
      </c>
      <c r="F520" s="15" t="s">
        <v>2032</v>
      </c>
      <c r="G520" s="15">
        <v>35190</v>
      </c>
      <c r="H520" s="15" t="s">
        <v>233</v>
      </c>
      <c r="I520" s="15" t="s">
        <v>3771</v>
      </c>
      <c r="J520" s="16" t="s">
        <v>3772</v>
      </c>
      <c r="K520" s="15" t="s">
        <v>3773</v>
      </c>
      <c r="L520" s="15" t="s">
        <v>2032</v>
      </c>
      <c r="M520" s="15" t="s">
        <v>312</v>
      </c>
      <c r="N520" s="15" t="s">
        <v>3771</v>
      </c>
      <c r="O520" s="16" t="s">
        <v>3772</v>
      </c>
      <c r="P520" s="15" t="s">
        <v>3773</v>
      </c>
      <c r="Q520" s="15" t="s">
        <v>2032</v>
      </c>
      <c r="R520" s="15" t="s">
        <v>3774</v>
      </c>
      <c r="S520" s="15" t="s">
        <v>312</v>
      </c>
      <c r="T520" s="15" t="s">
        <v>3771</v>
      </c>
      <c r="U520" s="15" t="s">
        <v>3775</v>
      </c>
      <c r="V520" s="15" t="s">
        <v>3674</v>
      </c>
      <c r="W520" s="15"/>
      <c r="X520" s="15"/>
    </row>
    <row r="521" spans="1:24" x14ac:dyDescent="0.35">
      <c r="A521" s="15" t="s">
        <v>3603</v>
      </c>
      <c r="B521" s="15"/>
      <c r="C521" s="15" t="s">
        <v>12</v>
      </c>
      <c r="D521" s="15"/>
      <c r="E521" s="15" t="s">
        <v>3778</v>
      </c>
      <c r="F521" s="15" t="s">
        <v>3776</v>
      </c>
      <c r="G521" s="15">
        <v>35190</v>
      </c>
      <c r="H521" s="15" t="s">
        <v>233</v>
      </c>
      <c r="I521" s="15" t="s">
        <v>3777</v>
      </c>
      <c r="J521" s="15"/>
      <c r="K521" s="15" t="s">
        <v>3779</v>
      </c>
      <c r="L521" s="15" t="s">
        <v>3776</v>
      </c>
      <c r="M521" s="15" t="s">
        <v>312</v>
      </c>
      <c r="N521" s="15" t="s">
        <v>3777</v>
      </c>
      <c r="O521" s="15"/>
      <c r="P521" s="15" t="s">
        <v>3779</v>
      </c>
      <c r="Q521" s="15" t="s">
        <v>3780</v>
      </c>
      <c r="R521" s="15" t="s">
        <v>3781</v>
      </c>
      <c r="S521" s="15" t="s">
        <v>312</v>
      </c>
      <c r="T521" s="15" t="s">
        <v>3777</v>
      </c>
      <c r="U521" s="15" t="s">
        <v>3782</v>
      </c>
      <c r="V521" s="15" t="s">
        <v>3674</v>
      </c>
      <c r="W521" s="15"/>
      <c r="X521" s="15"/>
    </row>
    <row r="522" spans="1:24" x14ac:dyDescent="0.35">
      <c r="A522" s="15" t="s">
        <v>3604</v>
      </c>
      <c r="B522" s="15"/>
      <c r="C522" s="15" t="s">
        <v>478</v>
      </c>
      <c r="D522" s="15"/>
      <c r="E522" s="15" t="s">
        <v>3783</v>
      </c>
      <c r="F522" s="15" t="s">
        <v>3784</v>
      </c>
      <c r="G522" s="15">
        <v>35720</v>
      </c>
      <c r="H522" s="15" t="s">
        <v>767</v>
      </c>
      <c r="I522" s="15" t="s">
        <v>3785</v>
      </c>
      <c r="J522" s="15"/>
      <c r="K522" s="15" t="s">
        <v>3786</v>
      </c>
      <c r="L522" s="15" t="s">
        <v>3784</v>
      </c>
      <c r="M522" s="15" t="s">
        <v>771</v>
      </c>
      <c r="N522" s="15" t="s">
        <v>3785</v>
      </c>
      <c r="O522" s="15"/>
      <c r="P522" s="15" t="s">
        <v>3786</v>
      </c>
      <c r="Q522" s="15" t="s">
        <v>3784</v>
      </c>
      <c r="R522" s="15" t="s">
        <v>383</v>
      </c>
      <c r="S522" s="15" t="s">
        <v>771</v>
      </c>
      <c r="T522" s="15" t="s">
        <v>3785</v>
      </c>
      <c r="U522" s="15" t="s">
        <v>3787</v>
      </c>
      <c r="V522" s="15" t="s">
        <v>3674</v>
      </c>
      <c r="W522" s="15"/>
      <c r="X522" s="15"/>
    </row>
    <row r="523" spans="1:24" x14ac:dyDescent="0.35">
      <c r="A523" s="15" t="s">
        <v>3737</v>
      </c>
      <c r="B523" s="15" t="s">
        <v>209</v>
      </c>
      <c r="C523" s="15" t="s">
        <v>11</v>
      </c>
      <c r="D523" s="15" t="s">
        <v>447</v>
      </c>
      <c r="E523" s="15" t="s">
        <v>446</v>
      </c>
      <c r="F523" s="15" t="s">
        <v>210</v>
      </c>
      <c r="G523" s="15">
        <v>35000</v>
      </c>
      <c r="H523" s="15" t="s">
        <v>211</v>
      </c>
      <c r="I523" s="15" t="s">
        <v>448</v>
      </c>
      <c r="J523" s="16" t="s">
        <v>449</v>
      </c>
      <c r="K523" s="15" t="s">
        <v>3788</v>
      </c>
      <c r="L523" s="15"/>
      <c r="M523" s="15"/>
      <c r="N523" s="15"/>
      <c r="O523" s="15"/>
      <c r="P523" s="15" t="s">
        <v>544</v>
      </c>
      <c r="Q523" s="15" t="s">
        <v>3789</v>
      </c>
      <c r="R523" s="15" t="s">
        <v>3790</v>
      </c>
      <c r="S523" s="15" t="s">
        <v>273</v>
      </c>
      <c r="T523" s="15"/>
      <c r="U523" s="15" t="s">
        <v>3791</v>
      </c>
      <c r="V523" s="15" t="s">
        <v>3792</v>
      </c>
      <c r="W523" s="15"/>
      <c r="X523" s="15"/>
    </row>
    <row r="524" spans="1:24" x14ac:dyDescent="0.35">
      <c r="A524" s="15" t="s">
        <v>3738</v>
      </c>
      <c r="B524" s="15"/>
      <c r="C524" s="15" t="s">
        <v>478</v>
      </c>
      <c r="D524" s="15"/>
      <c r="E524" s="15" t="s">
        <v>3793</v>
      </c>
      <c r="F524" s="15" t="s">
        <v>3794</v>
      </c>
      <c r="G524" s="15">
        <v>35190</v>
      </c>
      <c r="H524" s="15" t="s">
        <v>747</v>
      </c>
      <c r="I524" s="15" t="s">
        <v>3795</v>
      </c>
      <c r="J524" s="15"/>
      <c r="K524" s="15" t="s">
        <v>3796</v>
      </c>
      <c r="L524" s="15" t="s">
        <v>3794</v>
      </c>
      <c r="M524" s="15" t="s">
        <v>749</v>
      </c>
      <c r="N524" s="15" t="s">
        <v>3795</v>
      </c>
      <c r="O524" s="15"/>
      <c r="P524" s="15" t="s">
        <v>544</v>
      </c>
      <c r="Q524" s="15" t="s">
        <v>3797</v>
      </c>
      <c r="R524" s="15" t="s">
        <v>383</v>
      </c>
      <c r="S524" s="15" t="s">
        <v>273</v>
      </c>
      <c r="T524" s="15" t="s">
        <v>3795</v>
      </c>
      <c r="U524" s="15" t="s">
        <v>3791</v>
      </c>
      <c r="V524" s="15" t="s">
        <v>3792</v>
      </c>
      <c r="W524" s="15"/>
      <c r="X524" s="15"/>
    </row>
    <row r="525" spans="1:24" x14ac:dyDescent="0.35">
      <c r="A525" s="15" t="s">
        <v>3739</v>
      </c>
      <c r="B525" s="15"/>
      <c r="C525" s="15" t="s">
        <v>478</v>
      </c>
      <c r="D525" s="15"/>
      <c r="E525" s="15" t="s">
        <v>3798</v>
      </c>
      <c r="F525" s="15" t="s">
        <v>3799</v>
      </c>
      <c r="G525" s="15">
        <v>29630</v>
      </c>
      <c r="H525" s="15" t="s">
        <v>3800</v>
      </c>
      <c r="I525" s="15" t="s">
        <v>3801</v>
      </c>
      <c r="J525" s="16" t="s">
        <v>3802</v>
      </c>
      <c r="K525" s="15" t="s">
        <v>3803</v>
      </c>
      <c r="L525" s="15" t="s">
        <v>3799</v>
      </c>
      <c r="M525" s="15" t="s">
        <v>3804</v>
      </c>
      <c r="N525" s="15" t="s">
        <v>3801</v>
      </c>
      <c r="O525" s="16" t="s">
        <v>3802</v>
      </c>
      <c r="P525" s="15" t="s">
        <v>3803</v>
      </c>
      <c r="Q525" s="15" t="s">
        <v>3805</v>
      </c>
      <c r="R525" s="15" t="s">
        <v>1821</v>
      </c>
      <c r="S525" s="15" t="s">
        <v>273</v>
      </c>
      <c r="T525" s="15" t="s">
        <v>3801</v>
      </c>
      <c r="U525" s="15" t="s">
        <v>3806</v>
      </c>
      <c r="V525" s="15" t="s">
        <v>3807</v>
      </c>
      <c r="W525" s="15"/>
      <c r="X525" s="15"/>
    </row>
    <row r="526" spans="1:24" x14ac:dyDescent="0.35">
      <c r="A526" s="15" t="s">
        <v>3740</v>
      </c>
      <c r="B526" s="15" t="s">
        <v>209</v>
      </c>
      <c r="C526" s="15" t="s">
        <v>11</v>
      </c>
      <c r="D526" s="15" t="s">
        <v>447</v>
      </c>
      <c r="E526" s="15" t="s">
        <v>446</v>
      </c>
      <c r="F526" s="15" t="s">
        <v>210</v>
      </c>
      <c r="G526" s="15">
        <v>35000</v>
      </c>
      <c r="H526" s="15" t="s">
        <v>211</v>
      </c>
      <c r="I526" s="15" t="s">
        <v>448</v>
      </c>
      <c r="J526" s="16" t="s">
        <v>449</v>
      </c>
      <c r="K526" s="15" t="s">
        <v>3845</v>
      </c>
      <c r="L526" s="15"/>
      <c r="M526" s="15"/>
      <c r="N526" s="15"/>
      <c r="O526" s="15"/>
      <c r="P526" s="15" t="s">
        <v>544</v>
      </c>
      <c r="Q526" s="15" t="s">
        <v>3808</v>
      </c>
      <c r="R526" s="15" t="s">
        <v>3809</v>
      </c>
      <c r="S526" s="15" t="s">
        <v>273</v>
      </c>
      <c r="T526" s="15"/>
      <c r="U526" s="15" t="s">
        <v>3817</v>
      </c>
      <c r="V526" s="15" t="s">
        <v>3807</v>
      </c>
      <c r="W526" s="15"/>
      <c r="X526" s="15"/>
    </row>
    <row r="527" spans="1:24" x14ac:dyDescent="0.35">
      <c r="A527" s="15" t="s">
        <v>3741</v>
      </c>
      <c r="B527" s="15"/>
      <c r="C527" s="15" t="s">
        <v>478</v>
      </c>
      <c r="D527" s="15" t="s">
        <v>3812</v>
      </c>
      <c r="E527" s="15" t="s">
        <v>3811</v>
      </c>
      <c r="F527" s="15" t="s">
        <v>3813</v>
      </c>
      <c r="G527" s="15">
        <v>35190</v>
      </c>
      <c r="H527" s="15" t="s">
        <v>1330</v>
      </c>
      <c r="I527" s="15" t="s">
        <v>3814</v>
      </c>
      <c r="J527" s="16" t="s">
        <v>3815</v>
      </c>
      <c r="K527" s="15" t="s">
        <v>3816</v>
      </c>
      <c r="L527" s="15" t="s">
        <v>3813</v>
      </c>
      <c r="M527" s="15" t="s">
        <v>1334</v>
      </c>
      <c r="N527" s="15" t="s">
        <v>3814</v>
      </c>
      <c r="O527" s="16" t="s">
        <v>3815</v>
      </c>
      <c r="P527" s="15" t="s">
        <v>3816</v>
      </c>
      <c r="Q527" s="15" t="s">
        <v>3813</v>
      </c>
      <c r="R527" s="15" t="s">
        <v>383</v>
      </c>
      <c r="S527" s="15" t="s">
        <v>1334</v>
      </c>
      <c r="T527" s="15" t="s">
        <v>3814</v>
      </c>
      <c r="U527" s="15" t="s">
        <v>3817</v>
      </c>
      <c r="V527" s="15" t="s">
        <v>3807</v>
      </c>
      <c r="W527" s="15"/>
      <c r="X527" s="15"/>
    </row>
    <row r="528" spans="1:24" x14ac:dyDescent="0.35">
      <c r="A528" s="15" t="s">
        <v>3742</v>
      </c>
      <c r="B528" s="15"/>
      <c r="C528" s="15" t="s">
        <v>11</v>
      </c>
      <c r="D528" s="15"/>
      <c r="E528" s="15" t="s">
        <v>3818</v>
      </c>
      <c r="F528" s="15" t="s">
        <v>3819</v>
      </c>
      <c r="G528" s="15">
        <v>35190</v>
      </c>
      <c r="H528" s="15" t="s">
        <v>747</v>
      </c>
      <c r="I528" s="15" t="s">
        <v>3820</v>
      </c>
      <c r="J528" s="15"/>
      <c r="K528" s="15" t="s">
        <v>3821</v>
      </c>
      <c r="L528" s="15" t="s">
        <v>3819</v>
      </c>
      <c r="M528" s="15" t="s">
        <v>749</v>
      </c>
      <c r="N528" s="15" t="s">
        <v>3820</v>
      </c>
      <c r="O528" s="15"/>
      <c r="P528" s="15" t="s">
        <v>3821</v>
      </c>
      <c r="Q528" s="15" t="s">
        <v>3819</v>
      </c>
      <c r="R528" s="15" t="s">
        <v>383</v>
      </c>
      <c r="S528" s="15" t="s">
        <v>749</v>
      </c>
      <c r="T528" s="15" t="s">
        <v>3820</v>
      </c>
      <c r="U528" s="15" t="s">
        <v>3817</v>
      </c>
      <c r="V528" s="15" t="s">
        <v>3807</v>
      </c>
      <c r="W528" s="15"/>
      <c r="X528" s="15"/>
    </row>
    <row r="529" spans="1:24" x14ac:dyDescent="0.35">
      <c r="A529" s="15" t="s">
        <v>3743</v>
      </c>
      <c r="B529" s="15" t="s">
        <v>1222</v>
      </c>
      <c r="C529" s="15" t="s">
        <v>11</v>
      </c>
      <c r="D529" s="15" t="s">
        <v>1224</v>
      </c>
      <c r="E529" s="15" t="s">
        <v>1223</v>
      </c>
      <c r="F529" s="15" t="s">
        <v>1226</v>
      </c>
      <c r="G529" s="15">
        <v>35190</v>
      </c>
      <c r="H529" s="15" t="s">
        <v>1225</v>
      </c>
      <c r="I529" s="15" t="s">
        <v>1227</v>
      </c>
      <c r="J529" s="16" t="s">
        <v>1228</v>
      </c>
      <c r="K529" s="15" t="s">
        <v>3822</v>
      </c>
      <c r="L529" s="15"/>
      <c r="M529" s="15" t="s">
        <v>771</v>
      </c>
      <c r="N529" s="15"/>
      <c r="O529" s="15"/>
      <c r="P529" s="15" t="s">
        <v>3824</v>
      </c>
      <c r="Q529" s="15"/>
      <c r="R529" s="15" t="s">
        <v>383</v>
      </c>
      <c r="S529" s="15" t="s">
        <v>771</v>
      </c>
      <c r="T529" s="15"/>
      <c r="U529" s="15" t="s">
        <v>3823</v>
      </c>
      <c r="V529" s="15" t="s">
        <v>3807</v>
      </c>
      <c r="W529" s="15"/>
      <c r="X529" s="15"/>
    </row>
    <row r="530" spans="1:24" x14ac:dyDescent="0.35">
      <c r="A530" s="15" t="s">
        <v>3744</v>
      </c>
      <c r="B530" s="15"/>
      <c r="C530" s="15" t="s">
        <v>12</v>
      </c>
      <c r="D530" s="15"/>
      <c r="E530" s="15" t="s">
        <v>1275</v>
      </c>
      <c r="F530" s="15" t="s">
        <v>3825</v>
      </c>
      <c r="G530" s="15">
        <v>35770</v>
      </c>
      <c r="H530" s="15" t="s">
        <v>2524</v>
      </c>
      <c r="I530" s="15" t="s">
        <v>3826</v>
      </c>
      <c r="J530" s="16" t="s">
        <v>3827</v>
      </c>
      <c r="K530" s="15" t="s">
        <v>3828</v>
      </c>
      <c r="L530" s="15" t="s">
        <v>3825</v>
      </c>
      <c r="M530" s="15" t="s">
        <v>2528</v>
      </c>
      <c r="N530" s="15" t="s">
        <v>3826</v>
      </c>
      <c r="O530" s="16" t="s">
        <v>3827</v>
      </c>
      <c r="P530" s="15" t="s">
        <v>3828</v>
      </c>
      <c r="Q530" s="15" t="s">
        <v>3825</v>
      </c>
      <c r="R530" s="15" t="s">
        <v>3829</v>
      </c>
      <c r="S530" s="15" t="s">
        <v>2528</v>
      </c>
      <c r="T530" s="15" t="s">
        <v>3826</v>
      </c>
      <c r="U530" s="15" t="s">
        <v>3830</v>
      </c>
      <c r="V530" s="15" t="s">
        <v>3807</v>
      </c>
      <c r="W530" s="15"/>
      <c r="X530" s="15"/>
    </row>
    <row r="531" spans="1:24" x14ac:dyDescent="0.35">
      <c r="A531" s="15" t="s">
        <v>3745</v>
      </c>
      <c r="B531" s="15"/>
      <c r="C531" s="15" t="s">
        <v>478</v>
      </c>
      <c r="D531" s="15"/>
      <c r="E531" s="15" t="s">
        <v>3831</v>
      </c>
      <c r="F531" s="15" t="s">
        <v>3832</v>
      </c>
      <c r="G531" s="15">
        <v>35410</v>
      </c>
      <c r="H531" s="15" t="s">
        <v>1452</v>
      </c>
      <c r="I531" s="15" t="s">
        <v>3833</v>
      </c>
      <c r="J531" s="16" t="s">
        <v>3835</v>
      </c>
      <c r="K531" s="15" t="s">
        <v>3834</v>
      </c>
      <c r="L531" s="15" t="s">
        <v>3832</v>
      </c>
      <c r="M531" s="15" t="s">
        <v>1454</v>
      </c>
      <c r="N531" s="15" t="s">
        <v>3833</v>
      </c>
      <c r="O531" s="16" t="s">
        <v>3835</v>
      </c>
      <c r="P531" s="15" t="s">
        <v>3834</v>
      </c>
      <c r="Q531" s="15" t="s">
        <v>3832</v>
      </c>
      <c r="R531" s="15" t="s">
        <v>383</v>
      </c>
      <c r="S531" s="15" t="s">
        <v>1454</v>
      </c>
      <c r="T531" s="15" t="s">
        <v>3833</v>
      </c>
      <c r="U531" s="15" t="s">
        <v>3836</v>
      </c>
      <c r="V531" s="15" t="s">
        <v>3807</v>
      </c>
      <c r="W531" s="15"/>
      <c r="X531" s="15"/>
    </row>
    <row r="532" spans="1:24" x14ac:dyDescent="0.35">
      <c r="A532" s="15" t="s">
        <v>3746</v>
      </c>
      <c r="B532" s="15" t="s">
        <v>2660</v>
      </c>
      <c r="C532" s="15" t="s">
        <v>11</v>
      </c>
      <c r="D532" s="15" t="s">
        <v>3837</v>
      </c>
      <c r="E532" s="15" t="s">
        <v>3838</v>
      </c>
      <c r="F532" s="15" t="s">
        <v>1661</v>
      </c>
      <c r="G532" s="15">
        <v>35650</v>
      </c>
      <c r="H532" s="15" t="s">
        <v>1662</v>
      </c>
      <c r="I532" s="15" t="s">
        <v>2662</v>
      </c>
      <c r="J532" s="16" t="s">
        <v>3839</v>
      </c>
      <c r="K532" s="15" t="s">
        <v>1096</v>
      </c>
      <c r="L532" s="15" t="s">
        <v>3108</v>
      </c>
      <c r="M532" s="15" t="s">
        <v>1199</v>
      </c>
      <c r="N532" s="15" t="s">
        <v>3109</v>
      </c>
      <c r="O532" s="16" t="s">
        <v>3110</v>
      </c>
      <c r="P532" s="15" t="s">
        <v>544</v>
      </c>
      <c r="Q532" s="15" t="s">
        <v>3840</v>
      </c>
      <c r="R532" s="15" t="s">
        <v>383</v>
      </c>
      <c r="S532" s="15" t="s">
        <v>3112</v>
      </c>
      <c r="T532" s="15" t="s">
        <v>3109</v>
      </c>
      <c r="U532" s="15" t="s">
        <v>3841</v>
      </c>
      <c r="V532" s="15" t="s">
        <v>3807</v>
      </c>
      <c r="W532" s="15"/>
      <c r="X532" s="15"/>
    </row>
    <row r="533" spans="1:24" x14ac:dyDescent="0.35">
      <c r="A533" s="15" t="s">
        <v>3747</v>
      </c>
      <c r="B533" s="15" t="s">
        <v>2868</v>
      </c>
      <c r="C533" s="15" t="s">
        <v>11</v>
      </c>
      <c r="D533" s="15" t="s">
        <v>548</v>
      </c>
      <c r="E533" s="15" t="s">
        <v>934</v>
      </c>
      <c r="F533" s="15"/>
      <c r="G533" s="15"/>
      <c r="H533" s="15"/>
      <c r="I533" s="15" t="s">
        <v>937</v>
      </c>
      <c r="J533" s="16" t="s">
        <v>938</v>
      </c>
      <c r="K533" s="15" t="s">
        <v>3843</v>
      </c>
      <c r="L533" s="15" t="s">
        <v>3842</v>
      </c>
      <c r="M533" s="15" t="s">
        <v>273</v>
      </c>
      <c r="N533" s="15"/>
      <c r="O533" s="15"/>
      <c r="P533" s="15" t="s">
        <v>3843</v>
      </c>
      <c r="Q533" s="15" t="s">
        <v>3842</v>
      </c>
      <c r="R533" s="15" t="s">
        <v>1117</v>
      </c>
      <c r="S533" s="15" t="s">
        <v>273</v>
      </c>
      <c r="T533" s="15"/>
      <c r="U533" s="15" t="s">
        <v>3844</v>
      </c>
      <c r="V533" s="15" t="s">
        <v>3807</v>
      </c>
      <c r="W533" s="15"/>
      <c r="X533" s="15"/>
    </row>
    <row r="534" spans="1:24" x14ac:dyDescent="0.35">
      <c r="A534" s="15" t="s">
        <v>3748</v>
      </c>
      <c r="B534" s="15"/>
      <c r="C534" s="15" t="s">
        <v>478</v>
      </c>
      <c r="D534" s="15" t="s">
        <v>3846</v>
      </c>
      <c r="E534" s="15" t="s">
        <v>3847</v>
      </c>
      <c r="F534" s="15" t="s">
        <v>3848</v>
      </c>
      <c r="G534" s="15">
        <v>35135</v>
      </c>
      <c r="H534" s="15" t="s">
        <v>239</v>
      </c>
      <c r="I534" s="15" t="s">
        <v>3849</v>
      </c>
      <c r="J534" s="16" t="s">
        <v>3850</v>
      </c>
      <c r="K534" s="15" t="s">
        <v>3851</v>
      </c>
      <c r="L534" s="15" t="s">
        <v>3848</v>
      </c>
      <c r="M534" s="15" t="s">
        <v>546</v>
      </c>
      <c r="N534" s="15" t="s">
        <v>3849</v>
      </c>
      <c r="O534" s="16" t="s">
        <v>3850</v>
      </c>
      <c r="P534" s="15" t="s">
        <v>544</v>
      </c>
      <c r="Q534" s="15" t="s">
        <v>3848</v>
      </c>
      <c r="R534" s="15" t="s">
        <v>383</v>
      </c>
      <c r="S534" s="15" t="s">
        <v>546</v>
      </c>
      <c r="T534" s="15" t="s">
        <v>3849</v>
      </c>
      <c r="U534" s="15" t="s">
        <v>3852</v>
      </c>
      <c r="V534" s="15" t="s">
        <v>3807</v>
      </c>
      <c r="W534" s="15"/>
      <c r="X534" s="15"/>
    </row>
    <row r="535" spans="1:24" x14ac:dyDescent="0.35">
      <c r="A535" s="15" t="s">
        <v>3749</v>
      </c>
      <c r="B535" s="15"/>
      <c r="C535" s="15" t="s">
        <v>11</v>
      </c>
      <c r="D535" s="15"/>
      <c r="E535" s="15" t="s">
        <v>1734</v>
      </c>
      <c r="F535" s="15" t="s">
        <v>3853</v>
      </c>
      <c r="G535" s="15">
        <v>35270</v>
      </c>
      <c r="H535" s="15" t="s">
        <v>729</v>
      </c>
      <c r="I535" s="15" t="s">
        <v>3854</v>
      </c>
      <c r="J535" s="16" t="s">
        <v>3855</v>
      </c>
      <c r="K535" s="15" t="s">
        <v>1739</v>
      </c>
      <c r="L535" s="15" t="s">
        <v>3853</v>
      </c>
      <c r="M535" s="15" t="s">
        <v>1280</v>
      </c>
      <c r="N535" s="15" t="s">
        <v>3854</v>
      </c>
      <c r="O535" s="16" t="s">
        <v>3855</v>
      </c>
      <c r="P535" s="15" t="s">
        <v>1739</v>
      </c>
      <c r="Q535" s="15" t="s">
        <v>3856</v>
      </c>
      <c r="R535" s="15" t="s">
        <v>605</v>
      </c>
      <c r="S535" s="15" t="s">
        <v>1280</v>
      </c>
      <c r="T535" s="15" t="s">
        <v>3854</v>
      </c>
      <c r="U535" s="15" t="s">
        <v>3852</v>
      </c>
      <c r="V535" s="15" t="s">
        <v>3807</v>
      </c>
      <c r="W535" s="15"/>
      <c r="X535" s="15"/>
    </row>
    <row r="536" spans="1:24" x14ac:dyDescent="0.35">
      <c r="A536" s="15" t="s">
        <v>3750</v>
      </c>
      <c r="B536" s="15" t="s">
        <v>2868</v>
      </c>
      <c r="C536" s="15" t="s">
        <v>11</v>
      </c>
      <c r="D536" s="15" t="s">
        <v>548</v>
      </c>
      <c r="E536" s="15" t="s">
        <v>934</v>
      </c>
      <c r="F536" s="15"/>
      <c r="G536" s="15"/>
      <c r="H536" s="15"/>
      <c r="I536" s="15" t="s">
        <v>937</v>
      </c>
      <c r="J536" s="16" t="s">
        <v>938</v>
      </c>
      <c r="K536" s="15" t="s">
        <v>3860</v>
      </c>
      <c r="L536" s="15" t="s">
        <v>3857</v>
      </c>
      <c r="M536" s="15" t="s">
        <v>582</v>
      </c>
      <c r="N536" s="15" t="s">
        <v>3858</v>
      </c>
      <c r="O536" s="16" t="s">
        <v>3859</v>
      </c>
      <c r="P536" s="15" t="s">
        <v>3860</v>
      </c>
      <c r="Q536" s="15" t="s">
        <v>3857</v>
      </c>
      <c r="R536" s="15" t="s">
        <v>383</v>
      </c>
      <c r="S536" s="15" t="s">
        <v>582</v>
      </c>
      <c r="T536" s="15" t="s">
        <v>3858</v>
      </c>
      <c r="U536" s="15" t="s">
        <v>3852</v>
      </c>
      <c r="V536" s="15" t="s">
        <v>3807</v>
      </c>
      <c r="W536" s="15"/>
      <c r="X536" s="15"/>
    </row>
    <row r="537" spans="1:24" x14ac:dyDescent="0.35">
      <c r="A537" s="15" t="s">
        <v>3751</v>
      </c>
      <c r="B537" s="15"/>
      <c r="C537" s="15" t="s">
        <v>478</v>
      </c>
      <c r="D537" s="15" t="s">
        <v>548</v>
      </c>
      <c r="E537" s="15" t="s">
        <v>3861</v>
      </c>
      <c r="F537" s="15" t="s">
        <v>3862</v>
      </c>
      <c r="G537" s="15">
        <v>35137</v>
      </c>
      <c r="H537" s="15" t="s">
        <v>1938</v>
      </c>
      <c r="I537" s="15" t="s">
        <v>3865</v>
      </c>
      <c r="J537" s="16" t="s">
        <v>3863</v>
      </c>
      <c r="K537" s="15" t="s">
        <v>780</v>
      </c>
      <c r="L537" s="15" t="s">
        <v>3862</v>
      </c>
      <c r="M537" s="15" t="s">
        <v>1943</v>
      </c>
      <c r="N537" s="15" t="s">
        <v>3865</v>
      </c>
      <c r="O537" s="16" t="s">
        <v>3863</v>
      </c>
      <c r="P537" s="15" t="s">
        <v>780</v>
      </c>
      <c r="Q537" s="15" t="s">
        <v>3862</v>
      </c>
      <c r="R537" s="15" t="s">
        <v>383</v>
      </c>
      <c r="S537" s="15" t="s">
        <v>1943</v>
      </c>
      <c r="T537" s="15" t="s">
        <v>3865</v>
      </c>
      <c r="U537" s="15" t="s">
        <v>3864</v>
      </c>
      <c r="V537" s="15" t="s">
        <v>3807</v>
      </c>
      <c r="W537" s="15"/>
      <c r="X537" s="15"/>
    </row>
    <row r="538" spans="1:24" x14ac:dyDescent="0.35">
      <c r="A538" s="15" t="s">
        <v>3752</v>
      </c>
      <c r="B538" s="15" t="s">
        <v>3876</v>
      </c>
      <c r="C538" s="15" t="s">
        <v>11</v>
      </c>
      <c r="D538" s="15"/>
      <c r="E538" s="15" t="s">
        <v>3866</v>
      </c>
      <c r="F538" s="15" t="s">
        <v>3867</v>
      </c>
      <c r="G538" s="15">
        <v>35400</v>
      </c>
      <c r="H538" s="15" t="s">
        <v>202</v>
      </c>
      <c r="I538" s="15" t="s">
        <v>3868</v>
      </c>
      <c r="J538" s="16" t="s">
        <v>3869</v>
      </c>
      <c r="K538" s="15" t="s">
        <v>3874</v>
      </c>
      <c r="L538" s="15" t="s">
        <v>3875</v>
      </c>
      <c r="M538" s="15" t="s">
        <v>1081</v>
      </c>
      <c r="N538" s="15" t="s">
        <v>2816</v>
      </c>
      <c r="O538" s="15"/>
      <c r="P538" s="15" t="s">
        <v>3870</v>
      </c>
      <c r="Q538" s="15" t="s">
        <v>3871</v>
      </c>
      <c r="R538" s="15" t="s">
        <v>3872</v>
      </c>
      <c r="S538" s="15" t="s">
        <v>287</v>
      </c>
      <c r="T538" s="15" t="s">
        <v>3868</v>
      </c>
      <c r="U538" s="15" t="s">
        <v>3873</v>
      </c>
      <c r="V538" s="15" t="s">
        <v>3807</v>
      </c>
      <c r="W538" s="15"/>
      <c r="X538" s="15"/>
    </row>
    <row r="539" spans="1:24" x14ac:dyDescent="0.35">
      <c r="A539" s="15" t="s">
        <v>3753</v>
      </c>
      <c r="B539" s="15" t="s">
        <v>3879</v>
      </c>
      <c r="C539" s="15" t="s">
        <v>649</v>
      </c>
      <c r="D539" s="15" t="s">
        <v>3880</v>
      </c>
      <c r="E539" s="15" t="s">
        <v>3881</v>
      </c>
      <c r="F539" s="15" t="s">
        <v>738</v>
      </c>
      <c r="G539" s="15">
        <v>35310</v>
      </c>
      <c r="H539" s="15" t="s">
        <v>739</v>
      </c>
      <c r="I539" s="15" t="s">
        <v>1075</v>
      </c>
      <c r="J539" s="16" t="s">
        <v>741</v>
      </c>
      <c r="K539" s="15"/>
      <c r="L539" s="15"/>
      <c r="M539" s="15"/>
      <c r="N539" s="15"/>
      <c r="O539" s="15"/>
      <c r="P539" s="15" t="s">
        <v>544</v>
      </c>
      <c r="Q539" s="15" t="s">
        <v>3882</v>
      </c>
      <c r="R539" s="15" t="s">
        <v>3883</v>
      </c>
      <c r="S539" s="15" t="s">
        <v>1069</v>
      </c>
      <c r="T539" s="15" t="s">
        <v>1075</v>
      </c>
      <c r="U539" s="15" t="s">
        <v>3884</v>
      </c>
      <c r="V539" s="15" t="s">
        <v>3885</v>
      </c>
      <c r="W539" s="15"/>
      <c r="X539" s="15"/>
    </row>
    <row r="540" spans="1:24" x14ac:dyDescent="0.35">
      <c r="A540" s="15" t="s">
        <v>3754</v>
      </c>
      <c r="B540" s="15"/>
      <c r="C540" s="15" t="s">
        <v>478</v>
      </c>
      <c r="D540" s="15" t="s">
        <v>3886</v>
      </c>
      <c r="E540" s="15" t="s">
        <v>3887</v>
      </c>
      <c r="F540" s="15" t="s">
        <v>3888</v>
      </c>
      <c r="G540" s="15">
        <v>35190</v>
      </c>
      <c r="H540" s="15" t="s">
        <v>2492</v>
      </c>
      <c r="I540" s="15" t="s">
        <v>3889</v>
      </c>
      <c r="J540" s="16" t="s">
        <v>3890</v>
      </c>
      <c r="K540" s="15" t="s">
        <v>3891</v>
      </c>
      <c r="L540" s="15" t="s">
        <v>3888</v>
      </c>
      <c r="M540" s="15" t="s">
        <v>2495</v>
      </c>
      <c r="N540" s="15" t="s">
        <v>3889</v>
      </c>
      <c r="O540" s="16" t="s">
        <v>3890</v>
      </c>
      <c r="P540" s="15" t="s">
        <v>3891</v>
      </c>
      <c r="Q540" s="15" t="s">
        <v>3888</v>
      </c>
      <c r="R540" s="15" t="s">
        <v>383</v>
      </c>
      <c r="S540" s="15" t="s">
        <v>2495</v>
      </c>
      <c r="T540" s="15" t="s">
        <v>3889</v>
      </c>
      <c r="U540" s="15" t="s">
        <v>3892</v>
      </c>
      <c r="V540" s="15" t="s">
        <v>3885</v>
      </c>
      <c r="W540" s="15"/>
      <c r="X540" s="15"/>
    </row>
    <row r="541" spans="1:24" x14ac:dyDescent="0.35">
      <c r="A541" s="15" t="s">
        <v>3755</v>
      </c>
      <c r="B541" s="15"/>
      <c r="C541" s="15" t="s">
        <v>478</v>
      </c>
      <c r="D541" s="15" t="s">
        <v>2670</v>
      </c>
      <c r="E541" s="15" t="s">
        <v>3893</v>
      </c>
      <c r="F541" s="15" t="s">
        <v>3894</v>
      </c>
      <c r="G541" s="15">
        <v>35190</v>
      </c>
      <c r="H541" s="15" t="s">
        <v>233</v>
      </c>
      <c r="I541" s="15" t="s">
        <v>3895</v>
      </c>
      <c r="J541" s="16" t="s">
        <v>3896</v>
      </c>
      <c r="K541" s="15" t="s">
        <v>3897</v>
      </c>
      <c r="L541" s="15" t="s">
        <v>3894</v>
      </c>
      <c r="M541" s="15" t="s">
        <v>3898</v>
      </c>
      <c r="N541" s="15" t="s">
        <v>3895</v>
      </c>
      <c r="O541" s="16" t="s">
        <v>3896</v>
      </c>
      <c r="P541" s="15" t="s">
        <v>3897</v>
      </c>
      <c r="Q541" s="15" t="s">
        <v>3894</v>
      </c>
      <c r="R541" s="15" t="s">
        <v>383</v>
      </c>
      <c r="S541" s="15" t="s">
        <v>3898</v>
      </c>
      <c r="T541" s="15" t="s">
        <v>3895</v>
      </c>
      <c r="U541" s="15" t="s">
        <v>3899</v>
      </c>
      <c r="V541" s="15" t="s">
        <v>3885</v>
      </c>
      <c r="W541" s="15"/>
      <c r="X541" s="15"/>
    </row>
    <row r="542" spans="1:24" x14ac:dyDescent="0.35">
      <c r="A542" s="15" t="s">
        <v>3756</v>
      </c>
      <c r="B542" s="15" t="s">
        <v>1107</v>
      </c>
      <c r="C542" s="15"/>
      <c r="D542" s="15" t="s">
        <v>1108</v>
      </c>
      <c r="E542" s="15" t="s">
        <v>1109</v>
      </c>
      <c r="F542" s="15" t="s">
        <v>606</v>
      </c>
      <c r="G542" s="15">
        <v>35190</v>
      </c>
      <c r="H542" s="15" t="s">
        <v>233</v>
      </c>
      <c r="I542" s="15" t="s">
        <v>1114</v>
      </c>
      <c r="J542" s="15"/>
      <c r="K542" s="15" t="s">
        <v>3900</v>
      </c>
      <c r="L542" s="15" t="s">
        <v>3901</v>
      </c>
      <c r="M542" s="15" t="s">
        <v>273</v>
      </c>
      <c r="N542" s="15"/>
      <c r="O542" s="15"/>
      <c r="P542" s="15" t="s">
        <v>544</v>
      </c>
      <c r="Q542" s="15" t="s">
        <v>3902</v>
      </c>
      <c r="R542" s="15" t="s">
        <v>383</v>
      </c>
      <c r="S542" s="15" t="s">
        <v>1280</v>
      </c>
      <c r="T542" s="15"/>
      <c r="U542" s="15" t="s">
        <v>3903</v>
      </c>
      <c r="V542" s="15" t="s">
        <v>3885</v>
      </c>
      <c r="W542" s="15"/>
      <c r="X542" s="15"/>
    </row>
    <row r="543" spans="1:24" x14ac:dyDescent="0.35">
      <c r="A543" s="15" t="s">
        <v>3757</v>
      </c>
      <c r="B543" s="15"/>
      <c r="C543" s="15" t="s">
        <v>478</v>
      </c>
      <c r="D543" s="15" t="s">
        <v>3837</v>
      </c>
      <c r="E543" s="15" t="s">
        <v>3904</v>
      </c>
      <c r="F543" s="15" t="s">
        <v>3905</v>
      </c>
      <c r="G543" s="15">
        <v>35890</v>
      </c>
      <c r="H543" s="15" t="s">
        <v>3906</v>
      </c>
      <c r="I543" s="15" t="s">
        <v>3907</v>
      </c>
      <c r="J543" s="16" t="s">
        <v>3908</v>
      </c>
      <c r="K543" s="15" t="s">
        <v>3909</v>
      </c>
      <c r="L543" s="15" t="s">
        <v>3905</v>
      </c>
      <c r="M543" s="15" t="s">
        <v>3910</v>
      </c>
      <c r="N543" s="15" t="s">
        <v>3907</v>
      </c>
      <c r="O543" s="16" t="s">
        <v>3908</v>
      </c>
      <c r="P543" s="15" t="s">
        <v>3909</v>
      </c>
      <c r="Q543" s="15" t="s">
        <v>3905</v>
      </c>
      <c r="R543" s="15" t="s">
        <v>383</v>
      </c>
      <c r="S543" s="15" t="s">
        <v>3910</v>
      </c>
      <c r="T543" s="15" t="s">
        <v>3907</v>
      </c>
      <c r="U543" s="15" t="s">
        <v>3911</v>
      </c>
      <c r="V543" s="15" t="s">
        <v>3885</v>
      </c>
      <c r="W543" s="15"/>
      <c r="X543" s="15"/>
    </row>
    <row r="544" spans="1:24" x14ac:dyDescent="0.35">
      <c r="A544" s="15" t="s">
        <v>3758</v>
      </c>
      <c r="B544" s="15"/>
      <c r="C544" s="15" t="s">
        <v>12</v>
      </c>
      <c r="D544" s="15" t="s">
        <v>3912</v>
      </c>
      <c r="E544" s="15" t="s">
        <v>3913</v>
      </c>
      <c r="F544" s="15" t="s">
        <v>3914</v>
      </c>
      <c r="G544" s="15">
        <v>35310</v>
      </c>
      <c r="H544" s="15" t="s">
        <v>3915</v>
      </c>
      <c r="I544" s="15" t="s">
        <v>3916</v>
      </c>
      <c r="J544" s="16" t="s">
        <v>3917</v>
      </c>
      <c r="K544" s="15" t="s">
        <v>3918</v>
      </c>
      <c r="L544" s="15" t="s">
        <v>3914</v>
      </c>
      <c r="M544" s="15" t="s">
        <v>3919</v>
      </c>
      <c r="N544" s="15" t="s">
        <v>3916</v>
      </c>
      <c r="O544" s="16" t="s">
        <v>3917</v>
      </c>
      <c r="P544" s="15" t="s">
        <v>3918</v>
      </c>
      <c r="Q544" s="15" t="s">
        <v>3914</v>
      </c>
      <c r="R544" s="15" t="s">
        <v>3920</v>
      </c>
      <c r="S544" s="15" t="s">
        <v>3919</v>
      </c>
      <c r="T544" s="15" t="s">
        <v>3916</v>
      </c>
      <c r="U544" s="15" t="s">
        <v>3921</v>
      </c>
      <c r="V544" s="15" t="s">
        <v>3885</v>
      </c>
      <c r="W544" s="15"/>
      <c r="X544" s="15"/>
    </row>
    <row r="545" spans="1:24" x14ac:dyDescent="0.35">
      <c r="A545" s="15" t="s">
        <v>3759</v>
      </c>
      <c r="B545" s="15" t="s">
        <v>2868</v>
      </c>
      <c r="C545" s="15" t="s">
        <v>11</v>
      </c>
      <c r="D545" s="15" t="s">
        <v>548</v>
      </c>
      <c r="E545" s="15" t="s">
        <v>934</v>
      </c>
      <c r="F545" s="15"/>
      <c r="G545" s="15"/>
      <c r="H545" s="15"/>
      <c r="I545" s="15" t="s">
        <v>937</v>
      </c>
      <c r="J545" s="16" t="s">
        <v>938</v>
      </c>
      <c r="K545" s="15" t="s">
        <v>3922</v>
      </c>
      <c r="L545" s="15" t="s">
        <v>4010</v>
      </c>
      <c r="M545" s="15" t="s">
        <v>582</v>
      </c>
      <c r="N545" s="15" t="s">
        <v>4011</v>
      </c>
      <c r="O545" s="16" t="s">
        <v>4012</v>
      </c>
      <c r="P545" s="15" t="s">
        <v>544</v>
      </c>
      <c r="Q545" s="15" t="s">
        <v>3923</v>
      </c>
      <c r="R545" s="15" t="s">
        <v>1052</v>
      </c>
      <c r="S545" s="15" t="s">
        <v>582</v>
      </c>
      <c r="T545" s="15" t="s">
        <v>4011</v>
      </c>
      <c r="U545" s="15" t="s">
        <v>3318</v>
      </c>
      <c r="V545" s="15" t="s">
        <v>3885</v>
      </c>
      <c r="W545" s="15"/>
      <c r="X545" s="15"/>
    </row>
    <row r="546" spans="1:24" x14ac:dyDescent="0.35">
      <c r="A546" s="15" t="s">
        <v>3760</v>
      </c>
      <c r="B546" s="15"/>
      <c r="C546" s="15" t="s">
        <v>478</v>
      </c>
      <c r="D546" s="15"/>
      <c r="E546" s="15" t="s">
        <v>3924</v>
      </c>
      <c r="F546" s="15" t="s">
        <v>3925</v>
      </c>
      <c r="G546" s="15">
        <v>35510</v>
      </c>
      <c r="H546" s="15" t="s">
        <v>418</v>
      </c>
      <c r="I546" s="15" t="s">
        <v>3926</v>
      </c>
      <c r="J546" s="16" t="s">
        <v>3927</v>
      </c>
      <c r="K546" s="15" t="s">
        <v>3928</v>
      </c>
      <c r="L546" s="15" t="s">
        <v>3925</v>
      </c>
      <c r="M546" s="15" t="s">
        <v>420</v>
      </c>
      <c r="N546" s="15" t="s">
        <v>3926</v>
      </c>
      <c r="O546" s="16" t="s">
        <v>3927</v>
      </c>
      <c r="P546" s="15" t="s">
        <v>3928</v>
      </c>
      <c r="Q546" s="15" t="s">
        <v>3925</v>
      </c>
      <c r="R546" s="15" t="s">
        <v>383</v>
      </c>
      <c r="S546" s="15" t="s">
        <v>420</v>
      </c>
      <c r="T546" s="15" t="s">
        <v>3926</v>
      </c>
      <c r="U546" s="15" t="s">
        <v>3929</v>
      </c>
      <c r="V546" s="15" t="s">
        <v>3885</v>
      </c>
      <c r="W546" s="15"/>
      <c r="X546" s="15"/>
    </row>
    <row r="547" spans="1:24" x14ac:dyDescent="0.35">
      <c r="A547" s="15" t="s">
        <v>3761</v>
      </c>
      <c r="B547" s="15" t="s">
        <v>2868</v>
      </c>
      <c r="C547" s="15" t="s">
        <v>11</v>
      </c>
      <c r="D547" s="15" t="s">
        <v>548</v>
      </c>
      <c r="E547" s="15" t="s">
        <v>934</v>
      </c>
      <c r="F547" s="15"/>
      <c r="G547" s="15"/>
      <c r="H547" s="15"/>
      <c r="I547" s="15" t="s">
        <v>937</v>
      </c>
      <c r="J547" s="16" t="s">
        <v>938</v>
      </c>
      <c r="K547" s="15" t="s">
        <v>3930</v>
      </c>
      <c r="L547" s="15" t="s">
        <v>3931</v>
      </c>
      <c r="M547" s="15" t="s">
        <v>582</v>
      </c>
      <c r="N547" s="15"/>
      <c r="O547" s="15"/>
      <c r="P547" s="15" t="s">
        <v>3930</v>
      </c>
      <c r="Q547" s="15" t="s">
        <v>3931</v>
      </c>
      <c r="R547" s="15" t="s">
        <v>383</v>
      </c>
      <c r="S547" s="15" t="s">
        <v>582</v>
      </c>
      <c r="T547" s="15"/>
      <c r="U547" s="15" t="s">
        <v>3932</v>
      </c>
      <c r="V547" s="15" t="s">
        <v>3885</v>
      </c>
      <c r="W547" s="15"/>
      <c r="X547" s="15"/>
    </row>
    <row r="548" spans="1:24" x14ac:dyDescent="0.35">
      <c r="A548" s="15" t="s">
        <v>3762</v>
      </c>
      <c r="B548" s="15"/>
      <c r="C548" s="15" t="s">
        <v>11</v>
      </c>
      <c r="D548" s="15" t="s">
        <v>1418</v>
      </c>
      <c r="E548" s="15" t="s">
        <v>3933</v>
      </c>
      <c r="F548" s="15" t="s">
        <v>3934</v>
      </c>
      <c r="G548" s="15">
        <v>35650</v>
      </c>
      <c r="H548" s="15" t="s">
        <v>1662</v>
      </c>
      <c r="I548" s="15" t="s">
        <v>3935</v>
      </c>
      <c r="J548" s="16" t="s">
        <v>3936</v>
      </c>
      <c r="K548" s="15" t="s">
        <v>3937</v>
      </c>
      <c r="L548" s="15" t="s">
        <v>3934</v>
      </c>
      <c r="M548" s="15" t="s">
        <v>1670</v>
      </c>
      <c r="N548" s="15" t="s">
        <v>3935</v>
      </c>
      <c r="O548" s="16" t="s">
        <v>3936</v>
      </c>
      <c r="P548" s="15" t="s">
        <v>3937</v>
      </c>
      <c r="Q548" s="15" t="s">
        <v>3934</v>
      </c>
      <c r="R548" s="15" t="s">
        <v>383</v>
      </c>
      <c r="S548" s="15" t="s">
        <v>1670</v>
      </c>
      <c r="T548" s="15" t="s">
        <v>3935</v>
      </c>
      <c r="U548" s="15" t="s">
        <v>3932</v>
      </c>
      <c r="V548" s="15" t="s">
        <v>3885</v>
      </c>
      <c r="W548" s="15"/>
      <c r="X548" s="15"/>
    </row>
    <row r="549" spans="1:24" x14ac:dyDescent="0.35">
      <c r="A549" s="15" t="s">
        <v>3763</v>
      </c>
      <c r="B549" s="15"/>
      <c r="C549" s="15" t="s">
        <v>12</v>
      </c>
      <c r="D549" s="15"/>
      <c r="E549" s="15" t="s">
        <v>3938</v>
      </c>
      <c r="F549" s="15" t="s">
        <v>3939</v>
      </c>
      <c r="G549" s="15">
        <v>35136</v>
      </c>
      <c r="H549" s="15" t="s">
        <v>2350</v>
      </c>
      <c r="I549" s="15" t="s">
        <v>3940</v>
      </c>
      <c r="J549" s="16" t="s">
        <v>3941</v>
      </c>
      <c r="K549" s="15" t="s">
        <v>3942</v>
      </c>
      <c r="L549" s="15" t="s">
        <v>3939</v>
      </c>
      <c r="M549" s="15" t="s">
        <v>2354</v>
      </c>
      <c r="N549" s="15" t="s">
        <v>3940</v>
      </c>
      <c r="O549" s="16" t="s">
        <v>3941</v>
      </c>
      <c r="P549" s="15" t="s">
        <v>3942</v>
      </c>
      <c r="Q549" s="15" t="s">
        <v>3939</v>
      </c>
      <c r="R549" s="15" t="s">
        <v>383</v>
      </c>
      <c r="S549" s="15" t="s">
        <v>2354</v>
      </c>
      <c r="T549" s="15" t="s">
        <v>3940</v>
      </c>
      <c r="U549" s="15" t="s">
        <v>3943</v>
      </c>
      <c r="V549" s="15" t="s">
        <v>3885</v>
      </c>
      <c r="W549" s="15"/>
      <c r="X549" s="15"/>
    </row>
    <row r="550" spans="1:24" x14ac:dyDescent="0.35">
      <c r="A550" s="15" t="s">
        <v>3764</v>
      </c>
      <c r="B550" s="15"/>
      <c r="C550" s="15" t="s">
        <v>12</v>
      </c>
      <c r="D550" s="15" t="s">
        <v>3944</v>
      </c>
      <c r="E550" s="15" t="s">
        <v>3945</v>
      </c>
      <c r="F550" s="15" t="s">
        <v>3946</v>
      </c>
      <c r="G550" s="15">
        <v>35310</v>
      </c>
      <c r="H550" s="15" t="s">
        <v>3915</v>
      </c>
      <c r="I550" s="15" t="s">
        <v>3947</v>
      </c>
      <c r="J550" s="16" t="s">
        <v>3948</v>
      </c>
      <c r="K550" s="15" t="s">
        <v>3949</v>
      </c>
      <c r="L550" s="15" t="s">
        <v>3946</v>
      </c>
      <c r="M550" s="15" t="s">
        <v>3919</v>
      </c>
      <c r="N550" s="15" t="s">
        <v>3947</v>
      </c>
      <c r="O550" s="16" t="s">
        <v>3948</v>
      </c>
      <c r="P550" s="15" t="s">
        <v>3949</v>
      </c>
      <c r="Q550" s="15" t="s">
        <v>3946</v>
      </c>
      <c r="R550" s="15" t="s">
        <v>383</v>
      </c>
      <c r="S550" s="15" t="s">
        <v>3919</v>
      </c>
      <c r="T550" s="15" t="s">
        <v>3947</v>
      </c>
      <c r="U550" s="15" t="s">
        <v>3950</v>
      </c>
      <c r="V550" s="15" t="s">
        <v>3885</v>
      </c>
      <c r="W550" s="15"/>
      <c r="X550" s="15"/>
    </row>
    <row r="551" spans="1:24" x14ac:dyDescent="0.35">
      <c r="A551" s="15" t="s">
        <v>3765</v>
      </c>
      <c r="B551" s="15" t="s">
        <v>3315</v>
      </c>
      <c r="C551" s="15" t="s">
        <v>281</v>
      </c>
      <c r="D551" s="15" t="s">
        <v>1328</v>
      </c>
      <c r="E551" s="15" t="s">
        <v>3299</v>
      </c>
      <c r="F551" s="15" t="s">
        <v>3300</v>
      </c>
      <c r="G551" s="15">
        <v>35131</v>
      </c>
      <c r="H551" s="15" t="s">
        <v>3301</v>
      </c>
      <c r="I551" s="15" t="s">
        <v>3302</v>
      </c>
      <c r="J551" s="16" t="s">
        <v>3303</v>
      </c>
      <c r="K551" s="15" t="s">
        <v>3951</v>
      </c>
      <c r="L551" s="15" t="s">
        <v>3952</v>
      </c>
      <c r="M551" s="15" t="s">
        <v>1580</v>
      </c>
      <c r="N551" s="15"/>
      <c r="O551" s="15"/>
      <c r="P551" s="15" t="s">
        <v>3951</v>
      </c>
      <c r="Q551" s="15" t="s">
        <v>3952</v>
      </c>
      <c r="R551" s="15" t="s">
        <v>383</v>
      </c>
      <c r="S551" s="15" t="s">
        <v>1580</v>
      </c>
      <c r="T551" s="15"/>
      <c r="U551" s="15" t="s">
        <v>3953</v>
      </c>
      <c r="V551" s="15" t="s">
        <v>3885</v>
      </c>
      <c r="W551" s="15"/>
      <c r="X551" s="15"/>
    </row>
    <row r="552" spans="1:24" x14ac:dyDescent="0.35">
      <c r="A552" s="15" t="s">
        <v>3766</v>
      </c>
      <c r="B552" s="15"/>
      <c r="C552" s="15" t="s">
        <v>281</v>
      </c>
      <c r="D552" s="15" t="s">
        <v>1134</v>
      </c>
      <c r="E552" s="15" t="s">
        <v>3954</v>
      </c>
      <c r="F552" s="15" t="s">
        <v>3955</v>
      </c>
      <c r="G552" s="15">
        <v>35440</v>
      </c>
      <c r="H552" s="15" t="s">
        <v>1103</v>
      </c>
      <c r="I552" s="15" t="s">
        <v>3956</v>
      </c>
      <c r="J552" s="16" t="s">
        <v>3957</v>
      </c>
      <c r="K552" s="15" t="s">
        <v>3958</v>
      </c>
      <c r="L552" s="15" t="s">
        <v>3959</v>
      </c>
      <c r="M552" s="15" t="s">
        <v>1061</v>
      </c>
      <c r="N552" s="15" t="s">
        <v>3956</v>
      </c>
      <c r="O552" s="16" t="s">
        <v>3957</v>
      </c>
      <c r="P552" s="15" t="s">
        <v>3958</v>
      </c>
      <c r="Q552" s="15" t="s">
        <v>3959</v>
      </c>
      <c r="R552" s="15" t="s">
        <v>383</v>
      </c>
      <c r="S552" s="15" t="s">
        <v>1061</v>
      </c>
      <c r="T552" s="15" t="s">
        <v>3956</v>
      </c>
      <c r="U552" s="15" t="s">
        <v>3960</v>
      </c>
      <c r="V552" s="15" t="s">
        <v>3961</v>
      </c>
      <c r="W552" s="15"/>
      <c r="X552" s="15"/>
    </row>
    <row r="553" spans="1:24" x14ac:dyDescent="0.35">
      <c r="A553" s="15" t="s">
        <v>3767</v>
      </c>
      <c r="B553" s="15"/>
      <c r="C553" s="15" t="s">
        <v>478</v>
      </c>
      <c r="D553" s="15" t="s">
        <v>1841</v>
      </c>
      <c r="E553" s="15" t="s">
        <v>3962</v>
      </c>
      <c r="F553" s="15" t="s">
        <v>3963</v>
      </c>
      <c r="G553" s="15">
        <v>35400</v>
      </c>
      <c r="H553" s="15" t="s">
        <v>202</v>
      </c>
      <c r="I553" s="15" t="s">
        <v>3964</v>
      </c>
      <c r="J553" s="16" t="s">
        <v>3965</v>
      </c>
      <c r="K553" s="15" t="s">
        <v>3962</v>
      </c>
      <c r="L553" s="15" t="s">
        <v>3963</v>
      </c>
      <c r="M553" s="15" t="s">
        <v>1081</v>
      </c>
      <c r="N553" s="15" t="s">
        <v>3964</v>
      </c>
      <c r="O553" s="16" t="s">
        <v>3965</v>
      </c>
      <c r="P553" s="15" t="s">
        <v>3966</v>
      </c>
      <c r="Q553" s="15" t="s">
        <v>3963</v>
      </c>
      <c r="R553" s="15" t="s">
        <v>1686</v>
      </c>
      <c r="S553" s="15" t="s">
        <v>1081</v>
      </c>
      <c r="T553" s="15" t="s">
        <v>3964</v>
      </c>
      <c r="U553" s="15" t="s">
        <v>3960</v>
      </c>
      <c r="V553" s="15" t="s">
        <v>3961</v>
      </c>
      <c r="W553" s="15"/>
      <c r="X553" s="15"/>
    </row>
    <row r="554" spans="1:24" x14ac:dyDescent="0.35">
      <c r="A554" s="15" t="s">
        <v>3768</v>
      </c>
      <c r="B554" s="15"/>
      <c r="C554" s="15"/>
      <c r="D554" s="15"/>
      <c r="E554" s="15"/>
      <c r="F554" s="15"/>
      <c r="G554" s="15"/>
      <c r="H554" s="15"/>
      <c r="I554" s="15"/>
      <c r="J554" s="15"/>
      <c r="K554" s="15" t="s">
        <v>3967</v>
      </c>
      <c r="L554" s="15" t="s">
        <v>3968</v>
      </c>
      <c r="M554" s="15" t="s">
        <v>1580</v>
      </c>
      <c r="N554" s="15"/>
      <c r="O554" s="15"/>
      <c r="P554" s="15" t="s">
        <v>3969</v>
      </c>
      <c r="Q554" s="15" t="s">
        <v>3968</v>
      </c>
      <c r="R554" s="15" t="s">
        <v>383</v>
      </c>
      <c r="S554" s="15" t="s">
        <v>1580</v>
      </c>
      <c r="T554" s="15"/>
      <c r="U554" s="15" t="s">
        <v>3970</v>
      </c>
      <c r="V554" s="15" t="s">
        <v>3961</v>
      </c>
      <c r="W554" s="15"/>
      <c r="X554" s="15"/>
    </row>
    <row r="555" spans="1:24" x14ac:dyDescent="0.35">
      <c r="A555" s="15" t="s">
        <v>3769</v>
      </c>
      <c r="B555" s="15" t="s">
        <v>359</v>
      </c>
      <c r="C555" s="15" t="s">
        <v>12</v>
      </c>
      <c r="D555" s="15" t="s">
        <v>3707</v>
      </c>
      <c r="E555" s="15" t="s">
        <v>3708</v>
      </c>
      <c r="F555" s="15" t="s">
        <v>360</v>
      </c>
      <c r="G555" s="15">
        <v>35000</v>
      </c>
      <c r="H555" s="15" t="s">
        <v>211</v>
      </c>
      <c r="I555" s="15" t="s">
        <v>1357</v>
      </c>
      <c r="J555" s="16" t="s">
        <v>1272</v>
      </c>
      <c r="K555" s="15" t="s">
        <v>4005</v>
      </c>
      <c r="L555" s="15"/>
      <c r="M555" s="15"/>
      <c r="N555" s="15" t="s">
        <v>4006</v>
      </c>
      <c r="O555" s="15"/>
      <c r="P555" s="15" t="s">
        <v>1042</v>
      </c>
      <c r="Q555" s="15" t="s">
        <v>4007</v>
      </c>
      <c r="R555" s="15" t="s">
        <v>4008</v>
      </c>
      <c r="S555" s="15" t="s">
        <v>273</v>
      </c>
      <c r="T555" s="15" t="s">
        <v>4006</v>
      </c>
      <c r="U555" s="15" t="s">
        <v>4009</v>
      </c>
      <c r="V555" s="15" t="s">
        <v>3961</v>
      </c>
      <c r="W555" s="15"/>
      <c r="X555" s="15"/>
    </row>
    <row r="556" spans="1:24" x14ac:dyDescent="0.35">
      <c r="A556" s="15" t="s">
        <v>3971</v>
      </c>
      <c r="B556" s="15"/>
      <c r="C556" s="15" t="s">
        <v>11</v>
      </c>
      <c r="D556" s="15" t="s">
        <v>4013</v>
      </c>
      <c r="E556" s="15" t="s">
        <v>4014</v>
      </c>
      <c r="F556" s="15" t="s">
        <v>4015</v>
      </c>
      <c r="G556" s="15">
        <v>35000</v>
      </c>
      <c r="H556" s="15" t="s">
        <v>211</v>
      </c>
      <c r="I556" s="15" t="s">
        <v>4016</v>
      </c>
      <c r="J556" s="16" t="s">
        <v>4017</v>
      </c>
      <c r="K556" s="15" t="s">
        <v>4018</v>
      </c>
      <c r="L556" s="15" t="s">
        <v>4015</v>
      </c>
      <c r="M556" s="15" t="s">
        <v>273</v>
      </c>
      <c r="N556" s="15" t="s">
        <v>4016</v>
      </c>
      <c r="O556" s="16" t="s">
        <v>4017</v>
      </c>
      <c r="P556" s="15" t="s">
        <v>4018</v>
      </c>
      <c r="Q556" s="15" t="s">
        <v>4015</v>
      </c>
      <c r="R556" s="15" t="s">
        <v>4019</v>
      </c>
      <c r="S556" s="15" t="s">
        <v>273</v>
      </c>
      <c r="T556" s="15" t="s">
        <v>4016</v>
      </c>
      <c r="U556" s="15" t="s">
        <v>4020</v>
      </c>
      <c r="V556" s="15" t="s">
        <v>3961</v>
      </c>
      <c r="W556" s="15"/>
      <c r="X556" s="15"/>
    </row>
    <row r="557" spans="1:24" x14ac:dyDescent="0.35">
      <c r="A557" s="15" t="s">
        <v>3972</v>
      </c>
      <c r="B557" s="15"/>
      <c r="C557" s="15" t="s">
        <v>11</v>
      </c>
      <c r="D557" s="15" t="s">
        <v>4021</v>
      </c>
      <c r="E557" s="15" t="s">
        <v>4022</v>
      </c>
      <c r="F557" s="15" t="s">
        <v>4026</v>
      </c>
      <c r="G557" s="15">
        <v>35000</v>
      </c>
      <c r="H557" s="15" t="s">
        <v>211</v>
      </c>
      <c r="I557" s="15" t="s">
        <v>4023</v>
      </c>
      <c r="J557" s="16" t="s">
        <v>4024</v>
      </c>
      <c r="K557" s="15" t="s">
        <v>4025</v>
      </c>
      <c r="L557" s="15" t="s">
        <v>4026</v>
      </c>
      <c r="M557" s="15" t="s">
        <v>273</v>
      </c>
      <c r="N557" s="15" t="s">
        <v>4023</v>
      </c>
      <c r="O557" s="16" t="s">
        <v>4024</v>
      </c>
      <c r="P557" s="15" t="s">
        <v>4025</v>
      </c>
      <c r="Q557" s="15" t="s">
        <v>4026</v>
      </c>
      <c r="R557" s="15" t="s">
        <v>383</v>
      </c>
      <c r="S557" s="15" t="s">
        <v>273</v>
      </c>
      <c r="T557" s="15" t="s">
        <v>4023</v>
      </c>
      <c r="U557" s="15" t="s">
        <v>4020</v>
      </c>
      <c r="V557" s="15" t="s">
        <v>3961</v>
      </c>
      <c r="W557" s="15"/>
      <c r="X557" s="15"/>
    </row>
    <row r="558" spans="1:24" x14ac:dyDescent="0.35">
      <c r="A558" s="15" t="s">
        <v>3973</v>
      </c>
      <c r="B558" s="15"/>
      <c r="C558" s="15" t="s">
        <v>478</v>
      </c>
      <c r="D558" s="15" t="s">
        <v>1796</v>
      </c>
      <c r="E558" s="15" t="s">
        <v>4027</v>
      </c>
      <c r="F558" s="15" t="s">
        <v>4028</v>
      </c>
      <c r="G558" s="15">
        <v>35800</v>
      </c>
      <c r="H558" s="15" t="s">
        <v>4029</v>
      </c>
      <c r="I558" s="15" t="s">
        <v>4030</v>
      </c>
      <c r="J558" s="16" t="s">
        <v>4031</v>
      </c>
      <c r="K558" s="15" t="s">
        <v>4033</v>
      </c>
      <c r="L558" s="15" t="s">
        <v>4028</v>
      </c>
      <c r="M558" s="15" t="s">
        <v>4032</v>
      </c>
      <c r="N558" s="15" t="s">
        <v>4030</v>
      </c>
      <c r="O558" s="16" t="s">
        <v>4031</v>
      </c>
      <c r="P558" s="15" t="s">
        <v>4033</v>
      </c>
      <c r="Q558" s="15" t="s">
        <v>4028</v>
      </c>
      <c r="R558" s="15" t="s">
        <v>383</v>
      </c>
      <c r="S558" s="15" t="s">
        <v>4032</v>
      </c>
      <c r="T558" s="15" t="s">
        <v>4030</v>
      </c>
      <c r="U558" s="15" t="s">
        <v>4034</v>
      </c>
      <c r="V558" s="15" t="s">
        <v>3961</v>
      </c>
      <c r="W558" s="15"/>
      <c r="X558" s="15"/>
    </row>
    <row r="559" spans="1:24" x14ac:dyDescent="0.35">
      <c r="A559" s="15" t="s">
        <v>3974</v>
      </c>
      <c r="B559" s="15"/>
      <c r="C559" s="15" t="s">
        <v>478</v>
      </c>
      <c r="D559" s="15" t="s">
        <v>3394</v>
      </c>
      <c r="E559" s="15" t="s">
        <v>4035</v>
      </c>
      <c r="F559" s="15" t="s">
        <v>4036</v>
      </c>
      <c r="G559" s="15">
        <v>35430</v>
      </c>
      <c r="H559" s="15" t="s">
        <v>4037</v>
      </c>
      <c r="I559" s="15" t="s">
        <v>4038</v>
      </c>
      <c r="J559" s="16" t="s">
        <v>4039</v>
      </c>
      <c r="K559" s="15" t="s">
        <v>4040</v>
      </c>
      <c r="L559" s="15" t="s">
        <v>4036</v>
      </c>
      <c r="M559" s="15" t="s">
        <v>4041</v>
      </c>
      <c r="N559" s="15" t="s">
        <v>4038</v>
      </c>
      <c r="O559" s="16" t="s">
        <v>4039</v>
      </c>
      <c r="P559" s="15" t="s">
        <v>4040</v>
      </c>
      <c r="Q559" s="15" t="s">
        <v>4036</v>
      </c>
      <c r="R559" s="15" t="s">
        <v>383</v>
      </c>
      <c r="S559" s="15" t="s">
        <v>4041</v>
      </c>
      <c r="T559" s="15" t="s">
        <v>4038</v>
      </c>
      <c r="U559" s="15" t="s">
        <v>4042</v>
      </c>
      <c r="V559" s="15" t="s">
        <v>3961</v>
      </c>
      <c r="W559" s="15"/>
      <c r="X559" s="15"/>
    </row>
    <row r="560" spans="1:24" x14ac:dyDescent="0.35">
      <c r="A560" s="15" t="s">
        <v>3975</v>
      </c>
      <c r="B560" s="15"/>
      <c r="C560" s="15" t="s">
        <v>478</v>
      </c>
      <c r="D560" s="15" t="s">
        <v>4043</v>
      </c>
      <c r="E560" s="15" t="s">
        <v>4044</v>
      </c>
      <c r="F560" s="15" t="s">
        <v>4045</v>
      </c>
      <c r="G560" s="15">
        <v>35350</v>
      </c>
      <c r="H560" s="15" t="s">
        <v>1371</v>
      </c>
      <c r="I560" s="15" t="s">
        <v>4046</v>
      </c>
      <c r="J560" s="16" t="s">
        <v>4047</v>
      </c>
      <c r="K560" s="15" t="s">
        <v>4048</v>
      </c>
      <c r="L560" s="15" t="s">
        <v>4045</v>
      </c>
      <c r="M560" s="15" t="s">
        <v>1375</v>
      </c>
      <c r="N560" s="15" t="s">
        <v>4046</v>
      </c>
      <c r="O560" s="16" t="s">
        <v>4047</v>
      </c>
      <c r="P560" s="15" t="s">
        <v>4048</v>
      </c>
      <c r="Q560" s="15" t="s">
        <v>4045</v>
      </c>
      <c r="R560" s="15" t="s">
        <v>383</v>
      </c>
      <c r="S560" s="15" t="s">
        <v>1375</v>
      </c>
      <c r="T560" s="15" t="s">
        <v>4046</v>
      </c>
      <c r="U560" s="15"/>
      <c r="V560" s="15" t="s">
        <v>3961</v>
      </c>
      <c r="W560" s="15"/>
      <c r="X560" s="15"/>
    </row>
    <row r="561" spans="1:24" x14ac:dyDescent="0.35">
      <c r="A561" s="15" t="s">
        <v>3976</v>
      </c>
      <c r="B561" s="15" t="s">
        <v>2868</v>
      </c>
      <c r="C561" s="15" t="s">
        <v>11</v>
      </c>
      <c r="D561" s="15" t="s">
        <v>548</v>
      </c>
      <c r="E561" s="15" t="s">
        <v>934</v>
      </c>
      <c r="F561" s="15"/>
      <c r="G561" s="15"/>
      <c r="H561" s="15"/>
      <c r="I561" s="15" t="s">
        <v>937</v>
      </c>
      <c r="J561" s="16" t="s">
        <v>938</v>
      </c>
      <c r="K561" s="15" t="s">
        <v>4049</v>
      </c>
      <c r="L561" s="15"/>
      <c r="M561" s="15"/>
      <c r="N561" s="15"/>
      <c r="O561" s="15"/>
      <c r="P561" s="15" t="s">
        <v>544</v>
      </c>
      <c r="Q561" s="15" t="s">
        <v>4050</v>
      </c>
      <c r="R561" s="15" t="s">
        <v>1052</v>
      </c>
      <c r="S561" s="15" t="s">
        <v>4051</v>
      </c>
      <c r="T561" s="15"/>
      <c r="U561" s="15"/>
      <c r="V561" s="15" t="s">
        <v>3961</v>
      </c>
      <c r="W561" s="15"/>
      <c r="X561" s="15"/>
    </row>
    <row r="562" spans="1:24" x14ac:dyDescent="0.35">
      <c r="A562" s="15" t="s">
        <v>3977</v>
      </c>
      <c r="B562" s="15" t="s">
        <v>2868</v>
      </c>
      <c r="C562" s="15" t="s">
        <v>11</v>
      </c>
      <c r="D562" s="15" t="s">
        <v>548</v>
      </c>
      <c r="E562" s="15" t="s">
        <v>934</v>
      </c>
      <c r="F562" s="15"/>
      <c r="G562" s="15"/>
      <c r="H562" s="15"/>
      <c r="I562" s="15" t="s">
        <v>937</v>
      </c>
      <c r="J562" s="16" t="s">
        <v>938</v>
      </c>
      <c r="K562" s="15" t="s">
        <v>4052</v>
      </c>
      <c r="L562" s="15" t="s">
        <v>4053</v>
      </c>
      <c r="M562" s="15" t="s">
        <v>939</v>
      </c>
      <c r="N562" s="15"/>
      <c r="O562" s="15"/>
      <c r="P562" s="15" t="s">
        <v>4052</v>
      </c>
      <c r="Q562" s="15" t="s">
        <v>4053</v>
      </c>
      <c r="R562" s="15" t="s">
        <v>383</v>
      </c>
      <c r="S562" s="15" t="s">
        <v>939</v>
      </c>
      <c r="T562" s="15"/>
      <c r="U562" s="15" t="s">
        <v>4054</v>
      </c>
      <c r="V562" s="15" t="s">
        <v>3961</v>
      </c>
      <c r="W562" s="15"/>
      <c r="X562" s="15"/>
    </row>
    <row r="563" spans="1:24" x14ac:dyDescent="0.35">
      <c r="A563" s="15" t="s">
        <v>3978</v>
      </c>
      <c r="B563" s="15"/>
      <c r="C563" s="15" t="s">
        <v>281</v>
      </c>
      <c r="D563" s="15" t="s">
        <v>4055</v>
      </c>
      <c r="E563" s="15" t="s">
        <v>4056</v>
      </c>
      <c r="F563" s="15" t="s">
        <v>4057</v>
      </c>
      <c r="G563" s="15">
        <v>35000</v>
      </c>
      <c r="H563" s="15" t="s">
        <v>211</v>
      </c>
      <c r="I563" s="15" t="s">
        <v>4058</v>
      </c>
      <c r="J563" s="16" t="s">
        <v>4059</v>
      </c>
      <c r="K563" s="15" t="s">
        <v>4060</v>
      </c>
      <c r="L563" s="15" t="s">
        <v>4057</v>
      </c>
      <c r="M563" s="15" t="s">
        <v>273</v>
      </c>
      <c r="N563" s="15" t="s">
        <v>4058</v>
      </c>
      <c r="O563" s="16" t="s">
        <v>4059</v>
      </c>
      <c r="P563" s="15" t="s">
        <v>4060</v>
      </c>
      <c r="Q563" s="15" t="s">
        <v>4057</v>
      </c>
      <c r="R563" s="15" t="s">
        <v>4061</v>
      </c>
      <c r="S563" s="15" t="s">
        <v>273</v>
      </c>
      <c r="T563" s="15" t="s">
        <v>4058</v>
      </c>
      <c r="U563" s="15" t="s">
        <v>4062</v>
      </c>
      <c r="V563" s="15" t="s">
        <v>4063</v>
      </c>
      <c r="W563" s="15"/>
      <c r="X563" s="15"/>
    </row>
    <row r="564" spans="1:24" x14ac:dyDescent="0.35">
      <c r="A564" s="15" t="s">
        <v>3979</v>
      </c>
      <c r="B564" s="15"/>
      <c r="C564" s="15" t="s">
        <v>11</v>
      </c>
      <c r="D564" s="15" t="s">
        <v>885</v>
      </c>
      <c r="E564" s="15" t="s">
        <v>4064</v>
      </c>
      <c r="F564" s="15" t="s">
        <v>4065</v>
      </c>
      <c r="G564" s="15">
        <v>35410</v>
      </c>
      <c r="H564" s="15" t="s">
        <v>1452</v>
      </c>
      <c r="I564" s="15"/>
      <c r="J564" s="16" t="s">
        <v>4066</v>
      </c>
      <c r="K564" s="15" t="s">
        <v>4064</v>
      </c>
      <c r="L564" s="15" t="s">
        <v>4065</v>
      </c>
      <c r="M564" s="15" t="s">
        <v>1454</v>
      </c>
      <c r="N564" s="15"/>
      <c r="O564" s="16" t="s">
        <v>4066</v>
      </c>
      <c r="P564" s="15" t="s">
        <v>4064</v>
      </c>
      <c r="Q564" s="15" t="s">
        <v>4065</v>
      </c>
      <c r="R564" s="15" t="s">
        <v>383</v>
      </c>
      <c r="S564" s="15" t="s">
        <v>1454</v>
      </c>
      <c r="T564" s="15"/>
      <c r="U564" s="15" t="s">
        <v>4067</v>
      </c>
      <c r="V564" s="15" t="s">
        <v>4063</v>
      </c>
      <c r="W564" s="15"/>
      <c r="X564" s="15"/>
    </row>
    <row r="565" spans="1:24" x14ac:dyDescent="0.35">
      <c r="A565" s="15" t="s">
        <v>3980</v>
      </c>
      <c r="B565" s="15" t="s">
        <v>209</v>
      </c>
      <c r="C565" s="15" t="s">
        <v>11</v>
      </c>
      <c r="D565" s="15" t="s">
        <v>447</v>
      </c>
      <c r="E565" s="15" t="s">
        <v>446</v>
      </c>
      <c r="F565" s="15" t="s">
        <v>210</v>
      </c>
      <c r="G565" s="15">
        <v>35000</v>
      </c>
      <c r="H565" s="15" t="s">
        <v>211</v>
      </c>
      <c r="I565" s="15" t="s">
        <v>448</v>
      </c>
      <c r="J565" s="16" t="s">
        <v>449</v>
      </c>
      <c r="K565" s="15" t="s">
        <v>4069</v>
      </c>
      <c r="L565" s="15" t="s">
        <v>4070</v>
      </c>
      <c r="M565" s="15" t="s">
        <v>273</v>
      </c>
      <c r="N565" s="15"/>
      <c r="O565" s="15"/>
      <c r="P565" s="15" t="s">
        <v>4071</v>
      </c>
      <c r="Q565" s="15" t="s">
        <v>4072</v>
      </c>
      <c r="R565" s="15" t="s">
        <v>4074</v>
      </c>
      <c r="S565" s="15" t="s">
        <v>273</v>
      </c>
      <c r="T565" s="15" t="s">
        <v>4073</v>
      </c>
      <c r="U565" s="15" t="s">
        <v>4067</v>
      </c>
      <c r="V565" s="15" t="s">
        <v>4063</v>
      </c>
      <c r="W565" s="15"/>
      <c r="X565" s="15"/>
    </row>
    <row r="566" spans="1:24" x14ac:dyDescent="0.35">
      <c r="A566" s="15" t="s">
        <v>3981</v>
      </c>
      <c r="B566" s="15" t="s">
        <v>2868</v>
      </c>
      <c r="C566" s="15" t="s">
        <v>11</v>
      </c>
      <c r="D566" s="15" t="s">
        <v>548</v>
      </c>
      <c r="E566" s="15" t="s">
        <v>934</v>
      </c>
      <c r="F566" s="15"/>
      <c r="G566" s="15"/>
      <c r="H566" s="15"/>
      <c r="I566" s="15" t="s">
        <v>937</v>
      </c>
      <c r="J566" s="16" t="s">
        <v>938</v>
      </c>
      <c r="K566" s="15" t="s">
        <v>4075</v>
      </c>
      <c r="L566" s="15" t="s">
        <v>4076</v>
      </c>
      <c r="M566" s="15" t="s">
        <v>2354</v>
      </c>
      <c r="N566" s="15" t="s">
        <v>4077</v>
      </c>
      <c r="O566" s="15"/>
      <c r="P566" s="15" t="s">
        <v>4075</v>
      </c>
      <c r="Q566" s="15" t="s">
        <v>4076</v>
      </c>
      <c r="R566" s="15" t="s">
        <v>383</v>
      </c>
      <c r="S566" s="15" t="s">
        <v>2354</v>
      </c>
      <c r="T566" s="15" t="s">
        <v>4077</v>
      </c>
      <c r="U566" s="15" t="s">
        <v>4067</v>
      </c>
      <c r="V566" s="15" t="s">
        <v>4063</v>
      </c>
      <c r="W566" s="15"/>
      <c r="X566" s="15"/>
    </row>
    <row r="567" spans="1:24" x14ac:dyDescent="0.35">
      <c r="A567" s="15" t="s">
        <v>3982</v>
      </c>
      <c r="B567" s="15"/>
      <c r="C567" s="15" t="s">
        <v>478</v>
      </c>
      <c r="D567" s="15"/>
      <c r="E567" s="15" t="s">
        <v>4078</v>
      </c>
      <c r="F567" s="15" t="s">
        <v>4010</v>
      </c>
      <c r="G567" s="15">
        <v>35520</v>
      </c>
      <c r="H567" s="15" t="s">
        <v>1440</v>
      </c>
      <c r="I567" s="15" t="s">
        <v>4011</v>
      </c>
      <c r="J567" s="16" t="s">
        <v>4012</v>
      </c>
      <c r="K567" s="15" t="s">
        <v>4078</v>
      </c>
      <c r="L567" s="15" t="s">
        <v>4010</v>
      </c>
      <c r="M567" s="15" t="s">
        <v>582</v>
      </c>
      <c r="N567" s="15" t="s">
        <v>4011</v>
      </c>
      <c r="O567" s="16" t="s">
        <v>4012</v>
      </c>
      <c r="P567" s="15" t="s">
        <v>1042</v>
      </c>
      <c r="Q567" s="15" t="s">
        <v>4079</v>
      </c>
      <c r="R567" s="15" t="s">
        <v>1764</v>
      </c>
      <c r="S567" s="15" t="s">
        <v>582</v>
      </c>
      <c r="T567" s="15" t="s">
        <v>4011</v>
      </c>
      <c r="U567" s="15" t="s">
        <v>4080</v>
      </c>
      <c r="V567" s="15" t="s">
        <v>4063</v>
      </c>
      <c r="W567" s="15"/>
      <c r="X567" s="15"/>
    </row>
    <row r="568" spans="1:24" x14ac:dyDescent="0.35">
      <c r="A568" s="15" t="s">
        <v>3983</v>
      </c>
      <c r="B568" s="15"/>
      <c r="C568" s="15" t="s">
        <v>478</v>
      </c>
      <c r="D568" s="15"/>
      <c r="E568" s="15" t="s">
        <v>4081</v>
      </c>
      <c r="F568" s="15" t="s">
        <v>4082</v>
      </c>
      <c r="G568" s="15">
        <v>22000</v>
      </c>
      <c r="H568" s="15" t="s">
        <v>4083</v>
      </c>
      <c r="I568" s="15" t="s">
        <v>4084</v>
      </c>
      <c r="J568" s="16" t="s">
        <v>4085</v>
      </c>
      <c r="K568" s="15" t="s">
        <v>4086</v>
      </c>
      <c r="L568" s="15" t="s">
        <v>4082</v>
      </c>
      <c r="M568" s="15" t="s">
        <v>4087</v>
      </c>
      <c r="N568" s="15" t="s">
        <v>4084</v>
      </c>
      <c r="O568" s="16" t="s">
        <v>4085</v>
      </c>
      <c r="P568" s="15" t="s">
        <v>4088</v>
      </c>
      <c r="Q568" s="15" t="s">
        <v>4089</v>
      </c>
      <c r="R568" s="15" t="s">
        <v>383</v>
      </c>
      <c r="S568" s="15" t="s">
        <v>273</v>
      </c>
      <c r="T568" s="15"/>
      <c r="U568" s="15" t="s">
        <v>4090</v>
      </c>
      <c r="V568" s="15" t="s">
        <v>4063</v>
      </c>
      <c r="W568" s="15"/>
      <c r="X568" s="15"/>
    </row>
    <row r="569" spans="1:24" x14ac:dyDescent="0.35">
      <c r="A569" s="15" t="s">
        <v>3984</v>
      </c>
      <c r="B569" s="15"/>
      <c r="C569" s="15" t="s">
        <v>478</v>
      </c>
      <c r="D569" s="15" t="s">
        <v>4096</v>
      </c>
      <c r="E569" s="15" t="s">
        <v>4091</v>
      </c>
      <c r="F569" s="15" t="s">
        <v>4092</v>
      </c>
      <c r="G569" s="15">
        <v>35360</v>
      </c>
      <c r="H569" s="15" t="s">
        <v>4093</v>
      </c>
      <c r="I569" s="15" t="s">
        <v>4094</v>
      </c>
      <c r="J569" s="16" t="s">
        <v>4095</v>
      </c>
      <c r="K569" s="15" t="s">
        <v>4097</v>
      </c>
      <c r="L569" s="15" t="s">
        <v>4092</v>
      </c>
      <c r="M569" s="15" t="s">
        <v>4098</v>
      </c>
      <c r="N569" s="15" t="s">
        <v>4094</v>
      </c>
      <c r="O569" s="16" t="s">
        <v>4095</v>
      </c>
      <c r="P569" s="15" t="s">
        <v>4097</v>
      </c>
      <c r="Q569" s="15" t="s">
        <v>4092</v>
      </c>
      <c r="R569" s="15" t="s">
        <v>383</v>
      </c>
      <c r="S569" s="15" t="s">
        <v>4098</v>
      </c>
      <c r="T569" s="15" t="s">
        <v>4094</v>
      </c>
      <c r="U569" s="15" t="s">
        <v>4099</v>
      </c>
      <c r="V569" s="15" t="s">
        <v>4063</v>
      </c>
      <c r="W569" s="15"/>
      <c r="X569" s="15"/>
    </row>
    <row r="570" spans="1:24" x14ac:dyDescent="0.35">
      <c r="A570" s="15" t="s">
        <v>3985</v>
      </c>
      <c r="B570" s="15"/>
      <c r="C570" s="15" t="s">
        <v>12</v>
      </c>
      <c r="D570" s="15"/>
      <c r="E570" s="15" t="s">
        <v>4102</v>
      </c>
      <c r="F570" s="15" t="s">
        <v>4100</v>
      </c>
      <c r="G570" s="15">
        <v>35190</v>
      </c>
      <c r="H570" s="15" t="s">
        <v>233</v>
      </c>
      <c r="I570" s="15" t="s">
        <v>4101</v>
      </c>
      <c r="J570" s="16" t="s">
        <v>4103</v>
      </c>
      <c r="K570" s="15" t="s">
        <v>4104</v>
      </c>
      <c r="L570" s="15" t="s">
        <v>4100</v>
      </c>
      <c r="M570" s="15" t="s">
        <v>312</v>
      </c>
      <c r="N570" s="15" t="s">
        <v>4101</v>
      </c>
      <c r="O570" s="16" t="s">
        <v>4103</v>
      </c>
      <c r="P570" s="15" t="s">
        <v>4104</v>
      </c>
      <c r="Q570" s="15" t="s">
        <v>4100</v>
      </c>
      <c r="R570" s="15" t="s">
        <v>383</v>
      </c>
      <c r="S570" s="15" t="s">
        <v>312</v>
      </c>
      <c r="T570" s="15" t="s">
        <v>4101</v>
      </c>
      <c r="U570" s="15" t="s">
        <v>4105</v>
      </c>
      <c r="V570" s="15" t="s">
        <v>4063</v>
      </c>
      <c r="W570" s="15"/>
      <c r="X570" s="15"/>
    </row>
    <row r="571" spans="1:24" x14ac:dyDescent="0.35">
      <c r="A571" s="15" t="s">
        <v>3986</v>
      </c>
      <c r="B571" s="15"/>
      <c r="C571" s="15" t="s">
        <v>478</v>
      </c>
      <c r="D571" s="15" t="s">
        <v>4106</v>
      </c>
      <c r="E571" s="15" t="s">
        <v>4107</v>
      </c>
      <c r="F571" s="15" t="s">
        <v>4112</v>
      </c>
      <c r="G571" s="15">
        <v>35150</v>
      </c>
      <c r="H571" s="15" t="s">
        <v>4108</v>
      </c>
      <c r="I571" s="15" t="s">
        <v>4113</v>
      </c>
      <c r="J571" s="16" t="s">
        <v>4109</v>
      </c>
      <c r="K571" s="15" t="s">
        <v>4110</v>
      </c>
      <c r="L571" s="15" t="s">
        <v>4112</v>
      </c>
      <c r="M571" s="15" t="s">
        <v>4111</v>
      </c>
      <c r="N571" s="15" t="s">
        <v>4113</v>
      </c>
      <c r="O571" s="16" t="s">
        <v>4109</v>
      </c>
      <c r="P571" s="15" t="s">
        <v>4110</v>
      </c>
      <c r="Q571" s="15" t="s">
        <v>4112</v>
      </c>
      <c r="R571" s="15" t="s">
        <v>383</v>
      </c>
      <c r="S571" s="15" t="s">
        <v>4111</v>
      </c>
      <c r="T571" s="15" t="s">
        <v>4113</v>
      </c>
      <c r="U571" s="15" t="s">
        <v>4105</v>
      </c>
      <c r="V571" s="15" t="s">
        <v>4063</v>
      </c>
      <c r="W571" s="15"/>
      <c r="X571" s="15"/>
    </row>
    <row r="572" spans="1:24" x14ac:dyDescent="0.35">
      <c r="A572" s="15" t="s">
        <v>3987</v>
      </c>
      <c r="B572" s="15"/>
      <c r="C572" s="15" t="s">
        <v>12</v>
      </c>
      <c r="D572" s="15" t="s">
        <v>4114</v>
      </c>
      <c r="E572" s="15" t="s">
        <v>4115</v>
      </c>
      <c r="F572" s="15" t="s">
        <v>4116</v>
      </c>
      <c r="G572" s="15">
        <v>35720</v>
      </c>
      <c r="H572" s="15" t="s">
        <v>767</v>
      </c>
      <c r="I572" s="15" t="s">
        <v>4117</v>
      </c>
      <c r="J572" s="16" t="s">
        <v>4118</v>
      </c>
      <c r="K572" s="15" t="s">
        <v>4119</v>
      </c>
      <c r="L572" s="15" t="s">
        <v>4116</v>
      </c>
      <c r="M572" s="15" t="s">
        <v>771</v>
      </c>
      <c r="N572" s="15" t="s">
        <v>4117</v>
      </c>
      <c r="O572" s="16" t="s">
        <v>4118</v>
      </c>
      <c r="P572" s="15" t="s">
        <v>4119</v>
      </c>
      <c r="Q572" s="15" t="s">
        <v>4116</v>
      </c>
      <c r="R572" s="15" t="s">
        <v>383</v>
      </c>
      <c r="S572" s="15" t="s">
        <v>771</v>
      </c>
      <c r="T572" s="15" t="s">
        <v>4117</v>
      </c>
      <c r="U572" s="15" t="s">
        <v>4105</v>
      </c>
      <c r="V572" s="15" t="s">
        <v>4063</v>
      </c>
      <c r="W572" s="15"/>
      <c r="X572" s="15"/>
    </row>
    <row r="573" spans="1:24" x14ac:dyDescent="0.35">
      <c r="A573" s="15" t="s">
        <v>3988</v>
      </c>
      <c r="B573" s="15"/>
      <c r="C573" s="15" t="s">
        <v>12</v>
      </c>
      <c r="D573" s="15" t="s">
        <v>1231</v>
      </c>
      <c r="E573" s="15" t="s">
        <v>4120</v>
      </c>
      <c r="F573" s="15" t="s">
        <v>4121</v>
      </c>
      <c r="G573" s="15">
        <v>35000</v>
      </c>
      <c r="H573" s="15" t="s">
        <v>211</v>
      </c>
      <c r="I573" s="15" t="s">
        <v>4122</v>
      </c>
      <c r="J573" s="16" t="s">
        <v>4123</v>
      </c>
      <c r="K573" s="15" t="s">
        <v>4124</v>
      </c>
      <c r="L573" s="15" t="s">
        <v>4121</v>
      </c>
      <c r="M573" s="15" t="s">
        <v>273</v>
      </c>
      <c r="N573" s="15" t="s">
        <v>4122</v>
      </c>
      <c r="O573" s="16" t="s">
        <v>4123</v>
      </c>
      <c r="P573" s="15" t="s">
        <v>4124</v>
      </c>
      <c r="Q573" s="15" t="s">
        <v>4121</v>
      </c>
      <c r="R573" s="15" t="s">
        <v>2312</v>
      </c>
      <c r="S573" s="15" t="s">
        <v>273</v>
      </c>
      <c r="T573" s="15" t="s">
        <v>4122</v>
      </c>
      <c r="U573" s="15" t="s">
        <v>4125</v>
      </c>
      <c r="V573" s="15" t="s">
        <v>4063</v>
      </c>
      <c r="W573" s="15"/>
      <c r="X573" s="15"/>
    </row>
    <row r="574" spans="1:24" x14ac:dyDescent="0.35">
      <c r="A574" s="15" t="s">
        <v>3989</v>
      </c>
      <c r="B574" s="15"/>
      <c r="C574" s="15" t="s">
        <v>478</v>
      </c>
      <c r="D574" s="15" t="s">
        <v>2339</v>
      </c>
      <c r="E574" s="15" t="s">
        <v>4126</v>
      </c>
      <c r="F574" s="15" t="s">
        <v>4127</v>
      </c>
      <c r="G574" s="15">
        <v>35000</v>
      </c>
      <c r="H574" s="15" t="s">
        <v>211</v>
      </c>
      <c r="I574" s="15" t="s">
        <v>4128</v>
      </c>
      <c r="J574" s="16" t="s">
        <v>4129</v>
      </c>
      <c r="K574" s="15" t="s">
        <v>4130</v>
      </c>
      <c r="L574" s="15" t="s">
        <v>4127</v>
      </c>
      <c r="M574" s="15" t="s">
        <v>273</v>
      </c>
      <c r="N574" s="15" t="s">
        <v>4128</v>
      </c>
      <c r="O574" s="16" t="s">
        <v>4129</v>
      </c>
      <c r="P574" s="15" t="s">
        <v>4130</v>
      </c>
      <c r="Q574" s="15" t="s">
        <v>4127</v>
      </c>
      <c r="R574" s="15" t="s">
        <v>1117</v>
      </c>
      <c r="S574" s="15" t="s">
        <v>273</v>
      </c>
      <c r="T574" s="15" t="s">
        <v>4128</v>
      </c>
      <c r="U574" s="15" t="s">
        <v>4131</v>
      </c>
      <c r="V574" s="15" t="s">
        <v>4063</v>
      </c>
      <c r="W574" s="15"/>
      <c r="X574" s="15"/>
    </row>
    <row r="575" spans="1:24" x14ac:dyDescent="0.35">
      <c r="A575" s="15" t="s">
        <v>3990</v>
      </c>
      <c r="B575" s="15" t="s">
        <v>1161</v>
      </c>
      <c r="C575" s="15" t="s">
        <v>11</v>
      </c>
      <c r="D575" s="15" t="s">
        <v>3837</v>
      </c>
      <c r="E575" s="15" t="s">
        <v>4132</v>
      </c>
      <c r="F575" s="15" t="s">
        <v>1164</v>
      </c>
      <c r="G575" s="15">
        <v>35190</v>
      </c>
      <c r="H575" s="15" t="s">
        <v>1023</v>
      </c>
      <c r="I575" s="15" t="s">
        <v>4133</v>
      </c>
      <c r="J575" s="16" t="s">
        <v>4134</v>
      </c>
      <c r="K575" s="15" t="s">
        <v>1161</v>
      </c>
      <c r="L575" s="15" t="s">
        <v>1164</v>
      </c>
      <c r="M575" s="15" t="s">
        <v>409</v>
      </c>
      <c r="N575" s="15" t="s">
        <v>4133</v>
      </c>
      <c r="O575" s="16" t="s">
        <v>4134</v>
      </c>
      <c r="P575" s="15" t="s">
        <v>1161</v>
      </c>
      <c r="Q575" s="15" t="s">
        <v>1164</v>
      </c>
      <c r="R575" s="15" t="s">
        <v>413</v>
      </c>
      <c r="S575" s="15" t="s">
        <v>409</v>
      </c>
      <c r="T575" s="15" t="s">
        <v>4133</v>
      </c>
      <c r="U575" s="15" t="s">
        <v>4135</v>
      </c>
      <c r="V575" s="15" t="s">
        <v>4063</v>
      </c>
      <c r="W575" s="15"/>
      <c r="X575" s="15"/>
    </row>
    <row r="576" spans="1:24" x14ac:dyDescent="0.35">
      <c r="A576" s="15" t="s">
        <v>3991</v>
      </c>
      <c r="B576" s="15"/>
      <c r="C576" s="15" t="s">
        <v>12</v>
      </c>
      <c r="D576" s="15" t="s">
        <v>1120</v>
      </c>
      <c r="E576" s="15" t="s">
        <v>4136</v>
      </c>
      <c r="F576" s="15" t="s">
        <v>4137</v>
      </c>
      <c r="G576" s="15">
        <v>35540</v>
      </c>
      <c r="H576" s="15" t="s">
        <v>3664</v>
      </c>
      <c r="I576" s="15" t="s">
        <v>4138</v>
      </c>
      <c r="J576" s="16" t="s">
        <v>4139</v>
      </c>
      <c r="K576" s="15" t="s">
        <v>4140</v>
      </c>
      <c r="L576" s="15" t="s">
        <v>4137</v>
      </c>
      <c r="M576" s="15" t="s">
        <v>1647</v>
      </c>
      <c r="N576" s="15" t="s">
        <v>4138</v>
      </c>
      <c r="O576" s="16" t="s">
        <v>4139</v>
      </c>
      <c r="P576" s="15" t="s">
        <v>4140</v>
      </c>
      <c r="Q576" s="15" t="s">
        <v>4137</v>
      </c>
      <c r="R576" s="15" t="s">
        <v>383</v>
      </c>
      <c r="S576" s="15" t="s">
        <v>1647</v>
      </c>
      <c r="T576" s="15" t="s">
        <v>4138</v>
      </c>
      <c r="U576" s="15" t="s">
        <v>4141</v>
      </c>
      <c r="V576" s="15" t="s">
        <v>4063</v>
      </c>
      <c r="W576" s="15"/>
      <c r="X576" s="15"/>
    </row>
    <row r="577" spans="1:24" x14ac:dyDescent="0.35">
      <c r="A577" s="15" t="s">
        <v>3992</v>
      </c>
      <c r="B577" s="15"/>
      <c r="C577" s="15" t="s">
        <v>11</v>
      </c>
      <c r="D577" s="15"/>
      <c r="E577" s="15" t="s">
        <v>4027</v>
      </c>
      <c r="F577" s="15"/>
      <c r="G577" s="15"/>
      <c r="H577" s="15"/>
      <c r="I577" s="15"/>
      <c r="J577" s="16" t="s">
        <v>4144</v>
      </c>
      <c r="K577" s="15"/>
      <c r="L577" s="15"/>
      <c r="M577" s="15"/>
      <c r="N577" s="15"/>
      <c r="O577" s="16" t="s">
        <v>4144</v>
      </c>
      <c r="P577" s="15" t="s">
        <v>544</v>
      </c>
      <c r="Q577" s="15" t="s">
        <v>4143</v>
      </c>
      <c r="R577" s="15"/>
      <c r="S577" s="15" t="s">
        <v>931</v>
      </c>
      <c r="T577" s="15"/>
      <c r="U577" s="15" t="s">
        <v>4145</v>
      </c>
      <c r="V577" s="15" t="s">
        <v>4063</v>
      </c>
      <c r="W577" s="15"/>
      <c r="X577" s="15"/>
    </row>
    <row r="578" spans="1:24" x14ac:dyDescent="0.35">
      <c r="A578" s="15" t="s">
        <v>3993</v>
      </c>
      <c r="B578" s="15"/>
      <c r="C578" s="15" t="s">
        <v>11</v>
      </c>
      <c r="D578" s="15"/>
      <c r="E578" s="15" t="s">
        <v>4149</v>
      </c>
      <c r="F578" s="149" t="s">
        <v>4146</v>
      </c>
      <c r="G578" s="15">
        <v>35000</v>
      </c>
      <c r="H578" s="15" t="s">
        <v>211</v>
      </c>
      <c r="I578" s="15" t="s">
        <v>4148</v>
      </c>
      <c r="J578" s="16" t="s">
        <v>4147</v>
      </c>
      <c r="K578" s="15" t="s">
        <v>4150</v>
      </c>
      <c r="L578" s="149" t="s">
        <v>4146</v>
      </c>
      <c r="M578" s="15" t="s">
        <v>273</v>
      </c>
      <c r="N578" s="15" t="s">
        <v>4148</v>
      </c>
      <c r="O578" s="16" t="s">
        <v>4147</v>
      </c>
      <c r="P578" s="15" t="s">
        <v>4150</v>
      </c>
      <c r="Q578" s="149" t="s">
        <v>4146</v>
      </c>
      <c r="R578" s="15" t="s">
        <v>383</v>
      </c>
      <c r="S578" s="15" t="s">
        <v>273</v>
      </c>
      <c r="T578" s="15" t="s">
        <v>4148</v>
      </c>
      <c r="U578" s="15" t="s">
        <v>4151</v>
      </c>
      <c r="V578" s="150">
        <v>43831</v>
      </c>
      <c r="W578" s="15"/>
      <c r="X578" s="15"/>
    </row>
    <row r="579" spans="1:24" x14ac:dyDescent="0.35">
      <c r="A579" s="15" t="s">
        <v>3994</v>
      </c>
      <c r="B579" s="15" t="s">
        <v>4220</v>
      </c>
      <c r="C579" s="15" t="s">
        <v>11</v>
      </c>
      <c r="D579" s="15"/>
      <c r="E579" s="15" t="s">
        <v>4221</v>
      </c>
      <c r="F579" s="15" t="s">
        <v>4222</v>
      </c>
      <c r="G579" s="15">
        <v>35190</v>
      </c>
      <c r="H579" s="15" t="s">
        <v>233</v>
      </c>
      <c r="I579" s="15" t="s">
        <v>4223</v>
      </c>
      <c r="J579" s="16" t="s">
        <v>4224</v>
      </c>
      <c r="K579" s="15" t="s">
        <v>4220</v>
      </c>
      <c r="L579" s="15" t="s">
        <v>4222</v>
      </c>
      <c r="M579" s="15" t="s">
        <v>312</v>
      </c>
      <c r="N579" s="15" t="s">
        <v>4223</v>
      </c>
      <c r="O579" s="16" t="s">
        <v>4224</v>
      </c>
      <c r="P579" s="15" t="s">
        <v>4220</v>
      </c>
      <c r="Q579" s="15" t="s">
        <v>4222</v>
      </c>
      <c r="R579" s="15" t="s">
        <v>4225</v>
      </c>
      <c r="S579" s="15" t="s">
        <v>312</v>
      </c>
      <c r="T579" s="15" t="s">
        <v>4223</v>
      </c>
      <c r="U579" s="15" t="s">
        <v>4226</v>
      </c>
      <c r="V579" s="150">
        <v>43831</v>
      </c>
      <c r="W579" s="15"/>
      <c r="X579" s="15"/>
    </row>
    <row r="580" spans="1:24" x14ac:dyDescent="0.35">
      <c r="A580" s="15" t="s">
        <v>3995</v>
      </c>
      <c r="B580" s="15"/>
      <c r="C580" s="15" t="s">
        <v>478</v>
      </c>
      <c r="D580" s="15"/>
      <c r="E580" s="15" t="s">
        <v>4227</v>
      </c>
      <c r="F580" s="15" t="s">
        <v>4228</v>
      </c>
      <c r="G580" s="15">
        <v>35190</v>
      </c>
      <c r="H580" s="15" t="s">
        <v>1023</v>
      </c>
      <c r="I580" s="15" t="s">
        <v>4229</v>
      </c>
      <c r="J580" s="15"/>
      <c r="K580" s="15" t="s">
        <v>4230</v>
      </c>
      <c r="L580" s="15" t="s">
        <v>4228</v>
      </c>
      <c r="M580" s="15" t="s">
        <v>409</v>
      </c>
      <c r="N580" s="15" t="s">
        <v>4229</v>
      </c>
      <c r="O580" s="15"/>
      <c r="P580" s="15" t="s">
        <v>4230</v>
      </c>
      <c r="Q580" s="15" t="s">
        <v>4231</v>
      </c>
      <c r="R580" s="15" t="s">
        <v>383</v>
      </c>
      <c r="S580" s="15" t="s">
        <v>409</v>
      </c>
      <c r="T580" s="15" t="s">
        <v>4229</v>
      </c>
      <c r="U580" s="15" t="s">
        <v>4226</v>
      </c>
      <c r="V580" s="150">
        <v>43831</v>
      </c>
      <c r="W580" s="15"/>
      <c r="X580" s="15"/>
    </row>
    <row r="581" spans="1:24" x14ac:dyDescent="0.35">
      <c r="A581" s="15" t="s">
        <v>3996</v>
      </c>
      <c r="B581" s="15" t="s">
        <v>1064</v>
      </c>
      <c r="C581" s="15" t="s">
        <v>649</v>
      </c>
      <c r="D581" s="15" t="s">
        <v>553</v>
      </c>
      <c r="E581" s="15" t="s">
        <v>737</v>
      </c>
      <c r="F581" s="15" t="s">
        <v>738</v>
      </c>
      <c r="G581" s="15">
        <v>35310</v>
      </c>
      <c r="H581" s="15" t="s">
        <v>739</v>
      </c>
      <c r="I581" s="15" t="s">
        <v>1075</v>
      </c>
      <c r="J581" s="16" t="s">
        <v>741</v>
      </c>
      <c r="K581" s="15" t="s">
        <v>3242</v>
      </c>
      <c r="L581" s="15" t="s">
        <v>4232</v>
      </c>
      <c r="M581" s="15" t="s">
        <v>1943</v>
      </c>
      <c r="N581" s="15" t="s">
        <v>4233</v>
      </c>
      <c r="O581" s="15"/>
      <c r="P581" s="15" t="s">
        <v>4234</v>
      </c>
      <c r="Q581" s="15" t="s">
        <v>3244</v>
      </c>
      <c r="R581" s="15" t="s">
        <v>3245</v>
      </c>
      <c r="S581" s="15" t="s">
        <v>1069</v>
      </c>
      <c r="T581" s="15" t="s">
        <v>4235</v>
      </c>
      <c r="U581" s="15" t="s">
        <v>4236</v>
      </c>
      <c r="V581" s="150">
        <v>43831</v>
      </c>
      <c r="W581" s="15"/>
      <c r="X581" s="15"/>
    </row>
    <row r="582" spans="1:24" x14ac:dyDescent="0.35">
      <c r="A582" s="15" t="s">
        <v>3997</v>
      </c>
      <c r="B582" s="15"/>
      <c r="C582" s="15" t="s">
        <v>12</v>
      </c>
      <c r="D582" s="15" t="s">
        <v>4238</v>
      </c>
      <c r="E582" s="15" t="s">
        <v>1410</v>
      </c>
      <c r="F582" s="15" t="s">
        <v>4239</v>
      </c>
      <c r="G582" s="15">
        <v>35111</v>
      </c>
      <c r="H582" s="15" t="s">
        <v>4240</v>
      </c>
      <c r="I582" s="15" t="s">
        <v>4241</v>
      </c>
      <c r="J582" s="16" t="s">
        <v>4242</v>
      </c>
      <c r="K582" s="15" t="s">
        <v>4243</v>
      </c>
      <c r="L582" s="15" t="s">
        <v>4239</v>
      </c>
      <c r="M582" s="15" t="s">
        <v>4244</v>
      </c>
      <c r="N582" s="15" t="s">
        <v>4241</v>
      </c>
      <c r="O582" s="16" t="s">
        <v>4242</v>
      </c>
      <c r="P582" s="15" t="s">
        <v>4243</v>
      </c>
      <c r="Q582" s="15" t="s">
        <v>4239</v>
      </c>
      <c r="R582" s="15" t="s">
        <v>383</v>
      </c>
      <c r="S582" s="15" t="s">
        <v>4244</v>
      </c>
      <c r="T582" s="15" t="s">
        <v>4241</v>
      </c>
      <c r="U582" s="15" t="s">
        <v>4245</v>
      </c>
      <c r="V582" s="15"/>
      <c r="W582" s="15"/>
      <c r="X582" s="15"/>
    </row>
    <row r="583" spans="1:24" x14ac:dyDescent="0.35">
      <c r="A583" s="15" t="s">
        <v>3998</v>
      </c>
      <c r="B583" s="15" t="s">
        <v>209</v>
      </c>
      <c r="C583" s="15" t="s">
        <v>11</v>
      </c>
      <c r="D583" s="15" t="s">
        <v>447</v>
      </c>
      <c r="E583" s="15" t="s">
        <v>446</v>
      </c>
      <c r="F583" s="15" t="s">
        <v>210</v>
      </c>
      <c r="G583" s="15">
        <v>35000</v>
      </c>
      <c r="H583" s="15" t="s">
        <v>211</v>
      </c>
      <c r="I583" s="15" t="s">
        <v>448</v>
      </c>
      <c r="J583" s="16" t="s">
        <v>449</v>
      </c>
      <c r="K583" s="15" t="s">
        <v>4246</v>
      </c>
      <c r="L583" s="15" t="s">
        <v>4247</v>
      </c>
      <c r="M583" s="15" t="s">
        <v>1919</v>
      </c>
      <c r="N583" s="15"/>
      <c r="O583" s="15"/>
      <c r="P583" s="15" t="s">
        <v>1920</v>
      </c>
      <c r="Q583" s="15" t="s">
        <v>1921</v>
      </c>
      <c r="R583" s="15" t="s">
        <v>4248</v>
      </c>
      <c r="S583" s="15" t="s">
        <v>273</v>
      </c>
      <c r="T583" s="15"/>
      <c r="U583" s="15" t="s">
        <v>4249</v>
      </c>
      <c r="V583" s="15"/>
      <c r="W583" s="15"/>
      <c r="X583" s="15"/>
    </row>
    <row r="584" spans="1:24" x14ac:dyDescent="0.35">
      <c r="A584" s="15" t="s">
        <v>3999</v>
      </c>
      <c r="B584" s="15"/>
      <c r="C584" s="15" t="s">
        <v>649</v>
      </c>
      <c r="D584" s="15"/>
      <c r="E584" s="15" t="s">
        <v>4250</v>
      </c>
      <c r="F584" s="15" t="s">
        <v>4251</v>
      </c>
      <c r="G584" s="15">
        <v>35000</v>
      </c>
      <c r="H584" s="15" t="s">
        <v>211</v>
      </c>
      <c r="I584" s="15" t="s">
        <v>4252</v>
      </c>
      <c r="J584" s="16" t="s">
        <v>4253</v>
      </c>
      <c r="K584" s="15" t="s">
        <v>4254</v>
      </c>
      <c r="L584" s="15" t="s">
        <v>4251</v>
      </c>
      <c r="M584" s="15" t="s">
        <v>273</v>
      </c>
      <c r="N584" s="15" t="s">
        <v>4252</v>
      </c>
      <c r="O584" s="16" t="s">
        <v>4253</v>
      </c>
      <c r="P584" s="15" t="s">
        <v>4254</v>
      </c>
      <c r="Q584" s="15" t="s">
        <v>4251</v>
      </c>
      <c r="R584" s="15" t="s">
        <v>383</v>
      </c>
      <c r="S584" s="15" t="s">
        <v>273</v>
      </c>
      <c r="T584" s="15" t="s">
        <v>4252</v>
      </c>
      <c r="U584" s="15" t="s">
        <v>4249</v>
      </c>
      <c r="V584" s="150">
        <v>43831</v>
      </c>
      <c r="W584" s="15"/>
      <c r="X584" s="15"/>
    </row>
    <row r="585" spans="1:24" x14ac:dyDescent="0.35">
      <c r="A585" s="15" t="s">
        <v>4000</v>
      </c>
      <c r="B585" s="15"/>
      <c r="C585" s="15" t="s">
        <v>11</v>
      </c>
      <c r="D585" s="15"/>
      <c r="E585" s="15" t="s">
        <v>4255</v>
      </c>
      <c r="F585" s="15" t="s">
        <v>4256</v>
      </c>
      <c r="G585" s="15">
        <v>35000</v>
      </c>
      <c r="H585" s="15" t="s">
        <v>211</v>
      </c>
      <c r="I585" s="15" t="s">
        <v>4257</v>
      </c>
      <c r="J585" s="16" t="s">
        <v>4259</v>
      </c>
      <c r="K585" s="15" t="s">
        <v>4258</v>
      </c>
      <c r="L585" s="15" t="s">
        <v>4256</v>
      </c>
      <c r="M585" s="15" t="s">
        <v>273</v>
      </c>
      <c r="N585" s="15" t="s">
        <v>4257</v>
      </c>
      <c r="O585" s="16" t="s">
        <v>4259</v>
      </c>
      <c r="P585" s="15" t="s">
        <v>4258</v>
      </c>
      <c r="Q585" s="15" t="s">
        <v>4256</v>
      </c>
      <c r="R585" s="15" t="s">
        <v>383</v>
      </c>
      <c r="S585" s="15" t="s">
        <v>273</v>
      </c>
      <c r="T585" s="15" t="s">
        <v>4257</v>
      </c>
      <c r="U585" s="15" t="s">
        <v>4260</v>
      </c>
      <c r="V585" s="15"/>
      <c r="W585" s="15"/>
      <c r="X585" s="15"/>
    </row>
    <row r="586" spans="1:24" x14ac:dyDescent="0.35">
      <c r="A586" s="15" t="s">
        <v>4001</v>
      </c>
      <c r="B586" s="15"/>
      <c r="C586" s="15" t="s">
        <v>478</v>
      </c>
      <c r="D586" s="15"/>
      <c r="E586" s="15" t="s">
        <v>4261</v>
      </c>
      <c r="F586" s="15" t="s">
        <v>3108</v>
      </c>
      <c r="G586" s="15">
        <v>35760</v>
      </c>
      <c r="H586" s="15" t="s">
        <v>219</v>
      </c>
      <c r="I586" s="15" t="s">
        <v>3109</v>
      </c>
      <c r="J586" s="16" t="s">
        <v>3110</v>
      </c>
      <c r="K586" s="15" t="s">
        <v>1096</v>
      </c>
      <c r="L586" s="15" t="s">
        <v>3108</v>
      </c>
      <c r="M586" s="15" t="s">
        <v>1199</v>
      </c>
      <c r="N586" s="15" t="s">
        <v>3109</v>
      </c>
      <c r="O586" s="16" t="s">
        <v>3110</v>
      </c>
      <c r="P586" s="15" t="s">
        <v>1096</v>
      </c>
      <c r="Q586" s="15" t="s">
        <v>3108</v>
      </c>
      <c r="R586" s="15" t="s">
        <v>383</v>
      </c>
      <c r="S586" s="15" t="s">
        <v>1199</v>
      </c>
      <c r="T586" s="15" t="s">
        <v>3109</v>
      </c>
      <c r="U586" s="15" t="s">
        <v>4262</v>
      </c>
      <c r="V586" s="150">
        <v>43831</v>
      </c>
      <c r="W586" s="15"/>
      <c r="X586" s="15"/>
    </row>
    <row r="587" spans="1:24" x14ac:dyDescent="0.35">
      <c r="A587" s="15" t="s">
        <v>4002</v>
      </c>
      <c r="B587" s="15"/>
      <c r="C587" s="15" t="s">
        <v>12</v>
      </c>
      <c r="D587" s="15"/>
      <c r="E587" s="15" t="s">
        <v>4263</v>
      </c>
      <c r="F587" s="15" t="s">
        <v>4264</v>
      </c>
      <c r="G587" s="15">
        <v>35190</v>
      </c>
      <c r="H587" s="15" t="s">
        <v>1023</v>
      </c>
      <c r="I587" s="15" t="s">
        <v>4265</v>
      </c>
      <c r="J587" s="16" t="s">
        <v>4266</v>
      </c>
      <c r="K587" s="15" t="s">
        <v>4267</v>
      </c>
      <c r="L587" s="15" t="s">
        <v>4264</v>
      </c>
      <c r="M587" s="15" t="s">
        <v>409</v>
      </c>
      <c r="N587" s="15" t="s">
        <v>4265</v>
      </c>
      <c r="O587" s="16" t="s">
        <v>4266</v>
      </c>
      <c r="P587" s="15" t="s">
        <v>4267</v>
      </c>
      <c r="Q587" s="15" t="s">
        <v>4264</v>
      </c>
      <c r="R587" s="15" t="s">
        <v>383</v>
      </c>
      <c r="S587" s="15" t="s">
        <v>409</v>
      </c>
      <c r="T587" s="15" t="s">
        <v>4265</v>
      </c>
      <c r="U587" s="15" t="s">
        <v>4262</v>
      </c>
      <c r="V587" s="15"/>
      <c r="W587" s="15"/>
      <c r="X587" s="15"/>
    </row>
    <row r="588" spans="1:24" x14ac:dyDescent="0.35">
      <c r="A588" s="15" t="s">
        <v>4003</v>
      </c>
      <c r="B588" s="15"/>
      <c r="C588" s="15" t="s">
        <v>478</v>
      </c>
      <c r="D588" s="15"/>
      <c r="E588" s="15" t="s">
        <v>2500</v>
      </c>
      <c r="F588" s="15" t="s">
        <v>4268</v>
      </c>
      <c r="G588" s="15">
        <v>35630</v>
      </c>
      <c r="H588" s="15" t="s">
        <v>4269</v>
      </c>
      <c r="I588" s="15" t="s">
        <v>4270</v>
      </c>
      <c r="J588" s="15"/>
      <c r="K588" s="15" t="s">
        <v>2504</v>
      </c>
      <c r="L588" s="15" t="s">
        <v>4268</v>
      </c>
      <c r="M588" s="15" t="s">
        <v>4271</v>
      </c>
      <c r="N588" s="15" t="s">
        <v>4270</v>
      </c>
      <c r="O588" s="15"/>
      <c r="P588" s="15" t="s">
        <v>2504</v>
      </c>
      <c r="Q588" s="15" t="s">
        <v>4268</v>
      </c>
      <c r="R588" s="15" t="s">
        <v>383</v>
      </c>
      <c r="S588" s="15" t="s">
        <v>4271</v>
      </c>
      <c r="T588" s="15" t="s">
        <v>4270</v>
      </c>
      <c r="U588" s="15" t="s">
        <v>4272</v>
      </c>
      <c r="V588" s="15"/>
      <c r="W588" s="15"/>
      <c r="X588" s="15"/>
    </row>
    <row r="589" spans="1:24" x14ac:dyDescent="0.35">
      <c r="A589" s="15" t="s">
        <v>4004</v>
      </c>
      <c r="B589" s="15"/>
      <c r="C589" s="15" t="s">
        <v>11</v>
      </c>
      <c r="D589" s="15"/>
      <c r="E589" s="15" t="s">
        <v>4273</v>
      </c>
      <c r="F589" s="15" t="s">
        <v>4274</v>
      </c>
      <c r="G589" s="15">
        <v>35170</v>
      </c>
      <c r="H589" s="15" t="s">
        <v>1465</v>
      </c>
      <c r="I589" s="15" t="s">
        <v>4275</v>
      </c>
      <c r="J589" s="16" t="s">
        <v>4276</v>
      </c>
      <c r="K589" s="15" t="s">
        <v>4277</v>
      </c>
      <c r="L589" s="15" t="s">
        <v>4274</v>
      </c>
      <c r="M589" s="15" t="s">
        <v>539</v>
      </c>
      <c r="N589" s="15" t="s">
        <v>4275</v>
      </c>
      <c r="O589" s="16" t="s">
        <v>4276</v>
      </c>
      <c r="P589" s="15" t="s">
        <v>4277</v>
      </c>
      <c r="Q589" s="15" t="s">
        <v>4274</v>
      </c>
      <c r="R589" s="15" t="s">
        <v>4278</v>
      </c>
      <c r="S589" s="15" t="s">
        <v>539</v>
      </c>
      <c r="T589" s="15" t="s">
        <v>4275</v>
      </c>
      <c r="U589" s="15" t="s">
        <v>4279</v>
      </c>
      <c r="V589" s="150">
        <v>43831</v>
      </c>
      <c r="W589" s="15"/>
      <c r="X589" s="15"/>
    </row>
    <row r="590" spans="1:24" x14ac:dyDescent="0.35">
      <c r="A590" s="15" t="s">
        <v>4152</v>
      </c>
      <c r="B590" s="15" t="s">
        <v>4280</v>
      </c>
      <c r="C590" s="15" t="s">
        <v>649</v>
      </c>
      <c r="D590" s="15"/>
      <c r="E590" s="15" t="s">
        <v>4281</v>
      </c>
      <c r="F590" s="15" t="s">
        <v>4282</v>
      </c>
      <c r="G590" s="15">
        <v>35000</v>
      </c>
      <c r="H590" s="15" t="s">
        <v>211</v>
      </c>
      <c r="I590" s="15" t="s">
        <v>4283</v>
      </c>
      <c r="J590" s="16" t="s">
        <v>4284</v>
      </c>
      <c r="K590" s="15" t="s">
        <v>4280</v>
      </c>
      <c r="L590" s="15" t="s">
        <v>4282</v>
      </c>
      <c r="M590" s="15" t="s">
        <v>273</v>
      </c>
      <c r="N590" s="15" t="s">
        <v>4283</v>
      </c>
      <c r="O590" s="16" t="s">
        <v>4284</v>
      </c>
      <c r="P590" s="15" t="s">
        <v>4285</v>
      </c>
      <c r="Q590" s="15" t="s">
        <v>4282</v>
      </c>
      <c r="R590" s="15" t="s">
        <v>4286</v>
      </c>
      <c r="S590" s="15" t="s">
        <v>273</v>
      </c>
      <c r="T590" s="15" t="s">
        <v>4283</v>
      </c>
      <c r="U590" s="15" t="s">
        <v>4279</v>
      </c>
      <c r="V590" s="15"/>
      <c r="W590" s="15"/>
      <c r="X590" s="15"/>
    </row>
    <row r="591" spans="1:24" x14ac:dyDescent="0.35">
      <c r="A591" s="15" t="s">
        <v>4153</v>
      </c>
      <c r="B591" s="15"/>
      <c r="C591" s="15" t="s">
        <v>478</v>
      </c>
      <c r="D591" s="15" t="s">
        <v>4288</v>
      </c>
      <c r="E591" s="15" t="s">
        <v>4287</v>
      </c>
      <c r="F591" s="15" t="s">
        <v>4289</v>
      </c>
      <c r="G591" s="15">
        <v>35190</v>
      </c>
      <c r="H591" s="15" t="s">
        <v>1023</v>
      </c>
      <c r="I591" s="15" t="s">
        <v>4290</v>
      </c>
      <c r="J591" s="16" t="s">
        <v>4291</v>
      </c>
      <c r="K591" s="15" t="s">
        <v>4292</v>
      </c>
      <c r="L591" s="15" t="s">
        <v>4289</v>
      </c>
      <c r="M591" s="15" t="s">
        <v>409</v>
      </c>
      <c r="N591" s="15" t="s">
        <v>4290</v>
      </c>
      <c r="O591" s="16" t="s">
        <v>4291</v>
      </c>
      <c r="P591" s="15" t="s">
        <v>4292</v>
      </c>
      <c r="Q591" s="15" t="s">
        <v>4289</v>
      </c>
      <c r="R591" s="15" t="s">
        <v>383</v>
      </c>
      <c r="S591" s="15" t="s">
        <v>409</v>
      </c>
      <c r="T591" s="15" t="s">
        <v>4290</v>
      </c>
      <c r="U591" s="15" t="s">
        <v>4293</v>
      </c>
      <c r="V591" s="150">
        <v>43831</v>
      </c>
      <c r="W591" s="15"/>
      <c r="X591" s="15"/>
    </row>
    <row r="592" spans="1:24" x14ac:dyDescent="0.35">
      <c r="A592" s="15" t="s">
        <v>4154</v>
      </c>
      <c r="B592" s="15"/>
      <c r="C592" s="15" t="s">
        <v>649</v>
      </c>
      <c r="D592" s="15" t="s">
        <v>4294</v>
      </c>
      <c r="E592" s="15" t="s">
        <v>2936</v>
      </c>
      <c r="F592" s="15" t="s">
        <v>4295</v>
      </c>
      <c r="G592" s="15">
        <v>35630</v>
      </c>
      <c r="H592" s="15" t="s">
        <v>4269</v>
      </c>
      <c r="I592" s="15" t="s">
        <v>4296</v>
      </c>
      <c r="J592" s="16" t="s">
        <v>4297</v>
      </c>
      <c r="K592" s="15" t="s">
        <v>4299</v>
      </c>
      <c r="L592" s="15" t="s">
        <v>4295</v>
      </c>
      <c r="M592" s="15" t="s">
        <v>4271</v>
      </c>
      <c r="N592" s="15" t="s">
        <v>4296</v>
      </c>
      <c r="O592" s="16" t="s">
        <v>4297</v>
      </c>
      <c r="P592" s="15" t="s">
        <v>2936</v>
      </c>
      <c r="Q592" s="15" t="s">
        <v>4295</v>
      </c>
      <c r="R592" s="15" t="s">
        <v>383</v>
      </c>
      <c r="S592" s="15" t="s">
        <v>4271</v>
      </c>
      <c r="T592" s="15" t="s">
        <v>4296</v>
      </c>
      <c r="U592" s="15" t="s">
        <v>4298</v>
      </c>
      <c r="V592" s="150">
        <v>43831</v>
      </c>
      <c r="W592" s="15"/>
      <c r="X592" s="15"/>
    </row>
    <row r="593" spans="1:24" x14ac:dyDescent="0.35">
      <c r="A593" s="15" t="s">
        <v>4155</v>
      </c>
      <c r="B593" s="15" t="s">
        <v>4300</v>
      </c>
      <c r="C593" s="15" t="s">
        <v>11</v>
      </c>
      <c r="D593" s="15"/>
      <c r="E593" s="15" t="s">
        <v>4301</v>
      </c>
      <c r="F593" s="15" t="s">
        <v>4302</v>
      </c>
      <c r="G593" s="15">
        <v>35190</v>
      </c>
      <c r="H593" s="15" t="s">
        <v>233</v>
      </c>
      <c r="I593" s="15" t="s">
        <v>4303</v>
      </c>
      <c r="J593" s="16" t="s">
        <v>4304</v>
      </c>
      <c r="K593" s="15" t="s">
        <v>4300</v>
      </c>
      <c r="L593" s="15" t="s">
        <v>4302</v>
      </c>
      <c r="M593" s="15" t="s">
        <v>312</v>
      </c>
      <c r="N593" s="15" t="s">
        <v>4303</v>
      </c>
      <c r="O593" s="16" t="s">
        <v>4304</v>
      </c>
      <c r="P593" s="15" t="s">
        <v>4305</v>
      </c>
      <c r="Q593" s="15" t="s">
        <v>4302</v>
      </c>
      <c r="R593" s="15" t="s">
        <v>4306</v>
      </c>
      <c r="S593" s="15" t="s">
        <v>312</v>
      </c>
      <c r="T593" s="15" t="s">
        <v>4303</v>
      </c>
      <c r="U593" s="15" t="s">
        <v>4307</v>
      </c>
      <c r="V593" s="150">
        <v>43831</v>
      </c>
      <c r="W593" s="15"/>
      <c r="X593" s="15"/>
    </row>
    <row r="594" spans="1:24" x14ac:dyDescent="0.35">
      <c r="A594" s="15" t="s">
        <v>4156</v>
      </c>
      <c r="B594" s="15"/>
      <c r="C594" s="15" t="s">
        <v>12</v>
      </c>
      <c r="D594" s="15"/>
      <c r="E594" s="15" t="s">
        <v>4308</v>
      </c>
      <c r="F594" s="15" t="s">
        <v>4309</v>
      </c>
      <c r="G594" s="15">
        <v>44000</v>
      </c>
      <c r="H594" s="15" t="s">
        <v>4310</v>
      </c>
      <c r="I594" s="15" t="s">
        <v>4311</v>
      </c>
      <c r="J594" s="16" t="s">
        <v>4312</v>
      </c>
      <c r="K594" s="15" t="s">
        <v>4313</v>
      </c>
      <c r="L594" s="15" t="s">
        <v>4309</v>
      </c>
      <c r="M594" s="15" t="s">
        <v>4314</v>
      </c>
      <c r="N594" s="15" t="s">
        <v>4311</v>
      </c>
      <c r="O594" s="16" t="s">
        <v>4312</v>
      </c>
      <c r="P594" s="15" t="s">
        <v>4315</v>
      </c>
      <c r="Q594" s="15" t="s">
        <v>4316</v>
      </c>
      <c r="R594" s="15" t="s">
        <v>4317</v>
      </c>
      <c r="S594" s="15" t="s">
        <v>273</v>
      </c>
      <c r="T594" s="15" t="s">
        <v>4318</v>
      </c>
      <c r="U594" s="15" t="s">
        <v>4319</v>
      </c>
      <c r="V594" s="150">
        <v>43831</v>
      </c>
      <c r="W594" s="15"/>
      <c r="X594" s="15"/>
    </row>
    <row r="595" spans="1:24" x14ac:dyDescent="0.35">
      <c r="A595" s="15" t="s">
        <v>4157</v>
      </c>
      <c r="B595" s="15"/>
      <c r="C595" s="15" t="s">
        <v>11</v>
      </c>
      <c r="D595" s="15" t="s">
        <v>3629</v>
      </c>
      <c r="E595" s="15" t="s">
        <v>4320</v>
      </c>
      <c r="F595" s="15" t="s">
        <v>4321</v>
      </c>
      <c r="G595" s="15">
        <v>35270</v>
      </c>
      <c r="H595" s="15" t="s">
        <v>729</v>
      </c>
      <c r="I595" s="15" t="s">
        <v>4322</v>
      </c>
      <c r="J595" s="16" t="s">
        <v>4323</v>
      </c>
      <c r="K595" s="15" t="s">
        <v>4324</v>
      </c>
      <c r="L595" s="15" t="s">
        <v>4321</v>
      </c>
      <c r="M595" s="15" t="s">
        <v>1280</v>
      </c>
      <c r="N595" s="15" t="s">
        <v>4322</v>
      </c>
      <c r="O595" s="16" t="s">
        <v>4323</v>
      </c>
      <c r="P595" s="15" t="s">
        <v>4324</v>
      </c>
      <c r="Q595" s="15" t="s">
        <v>4321</v>
      </c>
      <c r="R595" s="15" t="s">
        <v>383</v>
      </c>
      <c r="S595" s="15" t="s">
        <v>1280</v>
      </c>
      <c r="T595" s="15" t="s">
        <v>4322</v>
      </c>
      <c r="U595" s="15" t="s">
        <v>4319</v>
      </c>
      <c r="V595" s="150">
        <v>43831</v>
      </c>
      <c r="W595" s="15"/>
      <c r="X595" s="15"/>
    </row>
    <row r="596" spans="1:24" x14ac:dyDescent="0.35">
      <c r="A596" s="15" t="s">
        <v>4158</v>
      </c>
      <c r="B596" s="15" t="s">
        <v>209</v>
      </c>
      <c r="C596" s="15" t="s">
        <v>11</v>
      </c>
      <c r="D596" s="15" t="s">
        <v>447</v>
      </c>
      <c r="E596" s="15" t="s">
        <v>446</v>
      </c>
      <c r="F596" s="15" t="s">
        <v>210</v>
      </c>
      <c r="G596" s="15">
        <v>35000</v>
      </c>
      <c r="H596" s="15" t="s">
        <v>211</v>
      </c>
      <c r="I596" s="15" t="s">
        <v>448</v>
      </c>
      <c r="J596" s="16" t="s">
        <v>449</v>
      </c>
      <c r="K596" s="15" t="s">
        <v>4325</v>
      </c>
      <c r="L596" s="15"/>
      <c r="M596" s="15"/>
      <c r="N596" s="15"/>
      <c r="O596" s="15"/>
      <c r="P596" s="15" t="s">
        <v>4326</v>
      </c>
      <c r="Q596" s="15" t="s">
        <v>4327</v>
      </c>
      <c r="R596" s="15" t="s">
        <v>4328</v>
      </c>
      <c r="S596" s="15" t="s">
        <v>273</v>
      </c>
      <c r="T596" s="15" t="s">
        <v>4329</v>
      </c>
      <c r="U596" s="15" t="s">
        <v>4319</v>
      </c>
      <c r="V596" s="150">
        <v>43831</v>
      </c>
      <c r="W596" s="15"/>
      <c r="X596" s="15"/>
    </row>
    <row r="597" spans="1:24" x14ac:dyDescent="0.35">
      <c r="A597" s="15" t="s">
        <v>4159</v>
      </c>
      <c r="B597" s="15"/>
      <c r="C597" s="15" t="s">
        <v>478</v>
      </c>
      <c r="D597" s="15"/>
      <c r="E597" s="15" t="s">
        <v>4330</v>
      </c>
      <c r="F597" s="15" t="s">
        <v>4331</v>
      </c>
      <c r="G597" s="15">
        <v>35270</v>
      </c>
      <c r="H597" s="15" t="s">
        <v>729</v>
      </c>
      <c r="I597" s="15" t="s">
        <v>4332</v>
      </c>
      <c r="J597" s="16" t="s">
        <v>4333</v>
      </c>
      <c r="K597" s="15" t="s">
        <v>4334</v>
      </c>
      <c r="L597" s="15" t="s">
        <v>4331</v>
      </c>
      <c r="M597" s="15" t="s">
        <v>1280</v>
      </c>
      <c r="N597" s="15" t="s">
        <v>4332</v>
      </c>
      <c r="O597" s="16" t="s">
        <v>4333</v>
      </c>
      <c r="P597" s="15" t="s">
        <v>4334</v>
      </c>
      <c r="Q597" s="15" t="s">
        <v>4331</v>
      </c>
      <c r="R597" s="15" t="s">
        <v>383</v>
      </c>
      <c r="S597" s="15" t="s">
        <v>1280</v>
      </c>
      <c r="T597" s="15" t="s">
        <v>4332</v>
      </c>
      <c r="U597" s="15" t="s">
        <v>4319</v>
      </c>
      <c r="V597" s="150">
        <v>43831</v>
      </c>
      <c r="W597" s="15"/>
      <c r="X597" s="15"/>
    </row>
    <row r="598" spans="1:24" x14ac:dyDescent="0.35">
      <c r="A598" s="15" t="s">
        <v>4160</v>
      </c>
      <c r="B598" s="15"/>
      <c r="C598" s="15" t="s">
        <v>12</v>
      </c>
      <c r="D598" s="15" t="s">
        <v>4335</v>
      </c>
      <c r="E598" s="15" t="s">
        <v>4336</v>
      </c>
      <c r="F598" s="15" t="s">
        <v>4337</v>
      </c>
      <c r="G598" s="15">
        <v>35630</v>
      </c>
      <c r="H598" s="15" t="s">
        <v>4269</v>
      </c>
      <c r="I598" s="15" t="s">
        <v>4338</v>
      </c>
      <c r="J598" s="16" t="s">
        <v>4339</v>
      </c>
      <c r="K598" s="15" t="s">
        <v>4340</v>
      </c>
      <c r="L598" s="15" t="s">
        <v>4337</v>
      </c>
      <c r="M598" s="15" t="s">
        <v>4271</v>
      </c>
      <c r="N598" s="15" t="s">
        <v>4338</v>
      </c>
      <c r="O598" s="16" t="s">
        <v>4339</v>
      </c>
      <c r="P598" s="15" t="s">
        <v>4340</v>
      </c>
      <c r="Q598" s="15" t="s">
        <v>4337</v>
      </c>
      <c r="R598" s="15" t="s">
        <v>383</v>
      </c>
      <c r="S598" s="15" t="s">
        <v>4271</v>
      </c>
      <c r="T598" s="15" t="s">
        <v>4338</v>
      </c>
      <c r="U598" s="15" t="s">
        <v>4341</v>
      </c>
      <c r="V598" s="150">
        <v>43831</v>
      </c>
      <c r="W598" s="15"/>
      <c r="X598" s="15"/>
    </row>
    <row r="599" spans="1:24" x14ac:dyDescent="0.35">
      <c r="A599" s="15" t="s">
        <v>4161</v>
      </c>
      <c r="B599" s="15"/>
      <c r="C599" s="15" t="s">
        <v>12</v>
      </c>
      <c r="D599" s="15" t="s">
        <v>4345</v>
      </c>
      <c r="E599" s="15" t="s">
        <v>4343</v>
      </c>
      <c r="F599" s="15" t="s">
        <v>4344</v>
      </c>
      <c r="G599" s="15">
        <v>35630</v>
      </c>
      <c r="H599" s="15" t="s">
        <v>4269</v>
      </c>
      <c r="I599" s="15"/>
      <c r="J599" s="16" t="s">
        <v>4346</v>
      </c>
      <c r="K599" s="15" t="s">
        <v>4347</v>
      </c>
      <c r="L599" s="15" t="s">
        <v>4344</v>
      </c>
      <c r="M599" s="15" t="s">
        <v>4271</v>
      </c>
      <c r="N599" s="15"/>
      <c r="O599" s="16" t="s">
        <v>4346</v>
      </c>
      <c r="P599" s="15" t="s">
        <v>4347</v>
      </c>
      <c r="Q599" s="15" t="s">
        <v>4344</v>
      </c>
      <c r="R599" s="15" t="s">
        <v>383</v>
      </c>
      <c r="S599" s="15" t="s">
        <v>4271</v>
      </c>
      <c r="T599" s="15"/>
      <c r="U599" s="15" t="s">
        <v>4348</v>
      </c>
      <c r="V599" s="150">
        <v>43862</v>
      </c>
      <c r="W599" s="15"/>
      <c r="X599" s="15"/>
    </row>
    <row r="600" spans="1:24" x14ac:dyDescent="0.35">
      <c r="A600" s="15" t="s">
        <v>4162</v>
      </c>
      <c r="B600" s="15"/>
      <c r="C600" s="15" t="s">
        <v>12</v>
      </c>
      <c r="D600" s="15"/>
      <c r="E600" s="15" t="s">
        <v>4349</v>
      </c>
      <c r="F600" s="15" t="s">
        <v>4350</v>
      </c>
      <c r="G600" s="15">
        <v>35310</v>
      </c>
      <c r="H600" s="15" t="s">
        <v>739</v>
      </c>
      <c r="I600" s="15" t="s">
        <v>4351</v>
      </c>
      <c r="J600" s="15"/>
      <c r="K600" s="15" t="s">
        <v>4352</v>
      </c>
      <c r="L600" s="15" t="s">
        <v>4350</v>
      </c>
      <c r="M600" s="15" t="s">
        <v>1069</v>
      </c>
      <c r="N600" s="15" t="s">
        <v>4351</v>
      </c>
      <c r="O600" s="15"/>
      <c r="P600" s="15" t="s">
        <v>4352</v>
      </c>
      <c r="Q600" s="15" t="s">
        <v>4350</v>
      </c>
      <c r="R600" s="15" t="s">
        <v>4353</v>
      </c>
      <c r="S600" s="15" t="s">
        <v>1069</v>
      </c>
      <c r="T600" s="15" t="s">
        <v>4351</v>
      </c>
      <c r="U600" s="15" t="s">
        <v>4354</v>
      </c>
      <c r="V600" s="15"/>
      <c r="W600" s="15"/>
      <c r="X600" s="15"/>
    </row>
    <row r="601" spans="1:24" x14ac:dyDescent="0.35">
      <c r="A601" s="15" t="s">
        <v>4163</v>
      </c>
      <c r="B601" s="15"/>
      <c r="C601" s="15" t="s">
        <v>12</v>
      </c>
      <c r="D601" s="15"/>
      <c r="E601" s="15" t="s">
        <v>4355</v>
      </c>
      <c r="F601" s="15" t="s">
        <v>4356</v>
      </c>
      <c r="G601" s="15">
        <v>35190</v>
      </c>
      <c r="H601" s="15" t="s">
        <v>2492</v>
      </c>
      <c r="I601" s="15" t="s">
        <v>4357</v>
      </c>
      <c r="J601" s="15"/>
      <c r="K601" s="15" t="s">
        <v>4358</v>
      </c>
      <c r="L601" s="15" t="s">
        <v>4356</v>
      </c>
      <c r="M601" s="15" t="s">
        <v>2495</v>
      </c>
      <c r="N601" s="15" t="s">
        <v>4357</v>
      </c>
      <c r="O601" s="15"/>
      <c r="P601" s="15" t="s">
        <v>4358</v>
      </c>
      <c r="Q601" s="15" t="s">
        <v>4359</v>
      </c>
      <c r="R601" s="15" t="s">
        <v>383</v>
      </c>
      <c r="S601" s="15" t="s">
        <v>1081</v>
      </c>
      <c r="T601" s="15" t="s">
        <v>4357</v>
      </c>
      <c r="U601" s="15" t="s">
        <v>4360</v>
      </c>
      <c r="V601" s="150">
        <v>43862</v>
      </c>
      <c r="W601" s="15"/>
      <c r="X601" s="15"/>
    </row>
    <row r="602" spans="1:24" x14ac:dyDescent="0.35">
      <c r="A602" s="15" t="s">
        <v>4164</v>
      </c>
      <c r="B602" s="15"/>
      <c r="C602" s="15" t="s">
        <v>4362</v>
      </c>
      <c r="D602" s="15"/>
      <c r="E602" s="15" t="s">
        <v>4361</v>
      </c>
      <c r="F602" s="15" t="s">
        <v>4363</v>
      </c>
      <c r="G602" s="15">
        <v>35720</v>
      </c>
      <c r="H602" s="15" t="s">
        <v>767</v>
      </c>
      <c r="I602" s="15" t="s">
        <v>4364</v>
      </c>
      <c r="J602" s="16" t="s">
        <v>4365</v>
      </c>
      <c r="K602" s="15" t="s">
        <v>4366</v>
      </c>
      <c r="L602" s="15" t="s">
        <v>4363</v>
      </c>
      <c r="M602" s="15" t="s">
        <v>771</v>
      </c>
      <c r="N602" s="15" t="s">
        <v>4364</v>
      </c>
      <c r="O602" s="16" t="s">
        <v>4365</v>
      </c>
      <c r="P602" s="15" t="s">
        <v>4366</v>
      </c>
      <c r="Q602" s="15" t="s">
        <v>4363</v>
      </c>
      <c r="R602" s="15" t="s">
        <v>383</v>
      </c>
      <c r="S602" s="15" t="s">
        <v>771</v>
      </c>
      <c r="T602" s="15" t="s">
        <v>4364</v>
      </c>
      <c r="U602" s="15" t="s">
        <v>4360</v>
      </c>
      <c r="V602" s="150">
        <v>43862</v>
      </c>
      <c r="W602" s="15"/>
      <c r="X602" s="15"/>
    </row>
    <row r="603" spans="1:24" x14ac:dyDescent="0.35">
      <c r="A603" s="15" t="s">
        <v>4165</v>
      </c>
      <c r="B603" s="15" t="s">
        <v>359</v>
      </c>
      <c r="C603" s="15" t="s">
        <v>12</v>
      </c>
      <c r="D603" s="15" t="s">
        <v>3707</v>
      </c>
      <c r="E603" s="15" t="s">
        <v>3708</v>
      </c>
      <c r="F603" s="15" t="s">
        <v>360</v>
      </c>
      <c r="G603" s="15">
        <v>35000</v>
      </c>
      <c r="H603" s="15" t="s">
        <v>211</v>
      </c>
      <c r="I603" s="15" t="s">
        <v>1357</v>
      </c>
      <c r="J603" s="16" t="s">
        <v>1272</v>
      </c>
      <c r="K603" s="15" t="s">
        <v>3709</v>
      </c>
      <c r="L603" s="15"/>
      <c r="M603" s="15" t="s">
        <v>3710</v>
      </c>
      <c r="N603" s="15" t="s">
        <v>3711</v>
      </c>
      <c r="O603" s="15"/>
      <c r="P603" s="15" t="s">
        <v>544</v>
      </c>
      <c r="Q603" s="15" t="s">
        <v>4367</v>
      </c>
      <c r="R603" s="15" t="s">
        <v>3790</v>
      </c>
      <c r="S603" s="15" t="s">
        <v>273</v>
      </c>
      <c r="T603" s="15"/>
      <c r="U603" s="15" t="s">
        <v>4368</v>
      </c>
      <c r="V603" s="150">
        <v>43862</v>
      </c>
      <c r="W603" s="15"/>
      <c r="X603" s="15"/>
    </row>
    <row r="604" spans="1:24" x14ac:dyDescent="0.35">
      <c r="A604" s="15" t="s">
        <v>4166</v>
      </c>
      <c r="B604" s="15"/>
      <c r="C604" s="15" t="s">
        <v>478</v>
      </c>
      <c r="D604" s="15"/>
      <c r="E604" s="15" t="s">
        <v>4372</v>
      </c>
      <c r="F604" s="15" t="s">
        <v>4373</v>
      </c>
      <c r="G604" s="15">
        <v>35150</v>
      </c>
      <c r="H604" s="15" t="s">
        <v>4374</v>
      </c>
      <c r="I604" s="15" t="s">
        <v>4375</v>
      </c>
      <c r="J604" s="16" t="s">
        <v>4376</v>
      </c>
      <c r="K604" s="15" t="s">
        <v>4377</v>
      </c>
      <c r="L604" s="15" t="s">
        <v>4373</v>
      </c>
      <c r="M604" s="15" t="s">
        <v>3710</v>
      </c>
      <c r="N604" s="15" t="s">
        <v>4375</v>
      </c>
      <c r="O604" s="16" t="s">
        <v>4376</v>
      </c>
      <c r="P604" s="15" t="s">
        <v>4377</v>
      </c>
      <c r="Q604" s="15" t="s">
        <v>4373</v>
      </c>
      <c r="R604" s="15" t="s">
        <v>383</v>
      </c>
      <c r="S604" s="15" t="s">
        <v>3710</v>
      </c>
      <c r="T604" s="15" t="s">
        <v>4375</v>
      </c>
      <c r="U604" s="15" t="s">
        <v>4368</v>
      </c>
      <c r="V604" s="150">
        <v>43862</v>
      </c>
      <c r="W604" s="15"/>
      <c r="X604" s="15"/>
    </row>
    <row r="605" spans="1:24" x14ac:dyDescent="0.35">
      <c r="A605" s="15" t="s">
        <v>4167</v>
      </c>
      <c r="B605" s="15"/>
      <c r="C605" s="15" t="s">
        <v>12</v>
      </c>
      <c r="D605" s="15" t="s">
        <v>217</v>
      </c>
      <c r="E605" s="15" t="s">
        <v>4379</v>
      </c>
      <c r="F605" s="15" t="s">
        <v>4380</v>
      </c>
      <c r="G605" s="15">
        <v>22630</v>
      </c>
      <c r="H605" s="15" t="s">
        <v>4381</v>
      </c>
      <c r="I605" s="15" t="s">
        <v>4382</v>
      </c>
      <c r="J605" s="16" t="s">
        <v>4383</v>
      </c>
      <c r="K605" s="15" t="s">
        <v>4384</v>
      </c>
      <c r="L605" s="15" t="s">
        <v>4380</v>
      </c>
      <c r="M605" s="15" t="s">
        <v>4385</v>
      </c>
      <c r="N605" s="15" t="s">
        <v>4382</v>
      </c>
      <c r="O605" s="16" t="s">
        <v>4383</v>
      </c>
      <c r="P605" s="15" t="s">
        <v>4384</v>
      </c>
      <c r="Q605" s="15" t="s">
        <v>4386</v>
      </c>
      <c r="R605" s="15" t="s">
        <v>383</v>
      </c>
      <c r="S605" s="15" t="s">
        <v>1280</v>
      </c>
      <c r="T605" s="15" t="s">
        <v>4382</v>
      </c>
      <c r="U605" s="15" t="s">
        <v>4368</v>
      </c>
      <c r="V605" s="15"/>
      <c r="W605" s="15"/>
      <c r="X605" s="15"/>
    </row>
    <row r="606" spans="1:24" x14ac:dyDescent="0.35">
      <c r="A606" s="15" t="s">
        <v>4168</v>
      </c>
      <c r="B606" s="15"/>
      <c r="C606" s="15" t="s">
        <v>12</v>
      </c>
      <c r="D606" s="15"/>
      <c r="E606" s="15" t="s">
        <v>4387</v>
      </c>
      <c r="F606" s="15" t="s">
        <v>4388</v>
      </c>
      <c r="G606" s="15">
        <v>35760</v>
      </c>
      <c r="H606" s="15" t="s">
        <v>219</v>
      </c>
      <c r="I606" s="15" t="s">
        <v>4389</v>
      </c>
      <c r="J606" s="15"/>
      <c r="K606" s="15" t="s">
        <v>4390</v>
      </c>
      <c r="L606" s="15" t="s">
        <v>4388</v>
      </c>
      <c r="M606" s="15" t="s">
        <v>1199</v>
      </c>
      <c r="N606" s="15" t="s">
        <v>4389</v>
      </c>
      <c r="O606" s="15"/>
      <c r="P606" s="15" t="s">
        <v>4391</v>
      </c>
      <c r="Q606" s="15" t="s">
        <v>4392</v>
      </c>
      <c r="R606" s="15" t="s">
        <v>1686</v>
      </c>
      <c r="S606" s="15" t="s">
        <v>1199</v>
      </c>
      <c r="T606" s="15" t="s">
        <v>4393</v>
      </c>
      <c r="U606" s="15" t="s">
        <v>4394</v>
      </c>
      <c r="V606" s="150">
        <v>43862</v>
      </c>
      <c r="W606" s="15"/>
      <c r="X606" s="15"/>
    </row>
    <row r="607" spans="1:24" x14ac:dyDescent="0.35">
      <c r="A607" s="15" t="s">
        <v>4169</v>
      </c>
      <c r="B607" s="15"/>
      <c r="C607" s="15" t="s">
        <v>11</v>
      </c>
      <c r="D607" s="15"/>
      <c r="E607" s="15" t="s">
        <v>4395</v>
      </c>
      <c r="F607" s="15" t="s">
        <v>4396</v>
      </c>
      <c r="G607" s="15">
        <v>35190</v>
      </c>
      <c r="H607" s="15" t="s">
        <v>233</v>
      </c>
      <c r="I607" s="15" t="s">
        <v>4397</v>
      </c>
      <c r="J607" s="16" t="s">
        <v>4398</v>
      </c>
      <c r="K607" s="15" t="s">
        <v>4399</v>
      </c>
      <c r="L607" s="15" t="s">
        <v>4396</v>
      </c>
      <c r="M607" s="15" t="s">
        <v>312</v>
      </c>
      <c r="N607" s="15" t="s">
        <v>4397</v>
      </c>
      <c r="O607" s="16" t="s">
        <v>4398</v>
      </c>
      <c r="P607" s="15" t="s">
        <v>4399</v>
      </c>
      <c r="Q607" s="15" t="s">
        <v>4396</v>
      </c>
      <c r="R607" s="15" t="s">
        <v>383</v>
      </c>
      <c r="S607" s="15" t="s">
        <v>312</v>
      </c>
      <c r="T607" s="15" t="s">
        <v>4397</v>
      </c>
      <c r="U607" s="15" t="s">
        <v>4394</v>
      </c>
      <c r="V607" s="150">
        <v>43862</v>
      </c>
      <c r="W607" s="15"/>
      <c r="X607" s="15"/>
    </row>
    <row r="608" spans="1:24" x14ac:dyDescent="0.35">
      <c r="A608" s="15" t="s">
        <v>4170</v>
      </c>
      <c r="B608" s="15"/>
      <c r="C608" s="15" t="s">
        <v>11</v>
      </c>
      <c r="D608" s="15" t="s">
        <v>4401</v>
      </c>
      <c r="E608" s="15" t="s">
        <v>4400</v>
      </c>
      <c r="F608" s="15" t="s">
        <v>4402</v>
      </c>
      <c r="G608" s="15">
        <v>35510</v>
      </c>
      <c r="H608" s="15" t="s">
        <v>418</v>
      </c>
      <c r="I608" s="15" t="s">
        <v>4403</v>
      </c>
      <c r="J608" s="16" t="s">
        <v>4404</v>
      </c>
      <c r="K608" s="15" t="s">
        <v>4405</v>
      </c>
      <c r="L608" s="15" t="s">
        <v>4402</v>
      </c>
      <c r="M608" s="15" t="s">
        <v>420</v>
      </c>
      <c r="N608" s="15" t="s">
        <v>4403</v>
      </c>
      <c r="O608" s="16" t="s">
        <v>4404</v>
      </c>
      <c r="P608" s="15" t="s">
        <v>4405</v>
      </c>
      <c r="Q608" s="15" t="s">
        <v>4402</v>
      </c>
      <c r="R608" s="15" t="s">
        <v>383</v>
      </c>
      <c r="S608" s="15" t="s">
        <v>420</v>
      </c>
      <c r="T608" s="15" t="s">
        <v>4403</v>
      </c>
      <c r="U608" s="15" t="s">
        <v>4394</v>
      </c>
      <c r="V608" s="150">
        <v>43862</v>
      </c>
      <c r="W608" s="15"/>
      <c r="X608" s="15"/>
    </row>
    <row r="609" spans="1:24" x14ac:dyDescent="0.35">
      <c r="A609" s="15" t="s">
        <v>4171</v>
      </c>
      <c r="B609" s="15"/>
      <c r="C609" s="15" t="s">
        <v>12</v>
      </c>
      <c r="D609" s="15" t="s">
        <v>4406</v>
      </c>
      <c r="E609" s="15" t="s">
        <v>4407</v>
      </c>
      <c r="F609" s="15" t="s">
        <v>4408</v>
      </c>
      <c r="G609" s="15">
        <v>35700</v>
      </c>
      <c r="H609" s="15" t="s">
        <v>211</v>
      </c>
      <c r="I609" s="15" t="s">
        <v>4409</v>
      </c>
      <c r="J609" s="16" t="s">
        <v>4410</v>
      </c>
      <c r="K609" s="15" t="s">
        <v>4411</v>
      </c>
      <c r="L609" s="15" t="s">
        <v>4408</v>
      </c>
      <c r="M609" s="15" t="s">
        <v>821</v>
      </c>
      <c r="N609" s="15" t="s">
        <v>4409</v>
      </c>
      <c r="O609" s="16" t="s">
        <v>4410</v>
      </c>
      <c r="P609" s="15" t="s">
        <v>4411</v>
      </c>
      <c r="Q609" s="15" t="s">
        <v>4408</v>
      </c>
      <c r="R609" s="15" t="s">
        <v>1789</v>
      </c>
      <c r="S609" s="15" t="s">
        <v>821</v>
      </c>
      <c r="T609" s="15" t="s">
        <v>4409</v>
      </c>
      <c r="U609" s="15" t="s">
        <v>4412</v>
      </c>
      <c r="V609" s="150">
        <v>43862</v>
      </c>
      <c r="W609" s="15"/>
      <c r="X609" s="15"/>
    </row>
    <row r="610" spans="1:24" x14ac:dyDescent="0.35">
      <c r="A610" s="15" t="s">
        <v>4172</v>
      </c>
      <c r="B610" s="15"/>
      <c r="C610" s="15" t="s">
        <v>478</v>
      </c>
      <c r="D610" s="15" t="s">
        <v>548</v>
      </c>
      <c r="E610" s="15" t="s">
        <v>4416</v>
      </c>
      <c r="F610" s="15" t="s">
        <v>4417</v>
      </c>
      <c r="G610" s="15">
        <v>35590</v>
      </c>
      <c r="H610" s="15" t="s">
        <v>4418</v>
      </c>
      <c r="I610" s="15" t="s">
        <v>4413</v>
      </c>
      <c r="J610" s="16" t="s">
        <v>4414</v>
      </c>
      <c r="K610" s="15" t="s">
        <v>4419</v>
      </c>
      <c r="L610" s="15" t="s">
        <v>4417</v>
      </c>
      <c r="M610" s="15" t="s">
        <v>3112</v>
      </c>
      <c r="N610" s="15" t="s">
        <v>4413</v>
      </c>
      <c r="O610" s="16" t="s">
        <v>4414</v>
      </c>
      <c r="P610" s="15" t="s">
        <v>4419</v>
      </c>
      <c r="Q610" s="15" t="s">
        <v>4417</v>
      </c>
      <c r="R610" s="15" t="s">
        <v>383</v>
      </c>
      <c r="S610" s="15" t="s">
        <v>3112</v>
      </c>
      <c r="T610" s="15" t="s">
        <v>4413</v>
      </c>
      <c r="U610" s="15" t="s">
        <v>4415</v>
      </c>
      <c r="V610" s="150">
        <v>43862</v>
      </c>
      <c r="W610" s="15"/>
      <c r="X610" s="15"/>
    </row>
    <row r="611" spans="1:24" x14ac:dyDescent="0.35">
      <c r="A611" s="15" t="s">
        <v>4173</v>
      </c>
      <c r="B611" s="15"/>
      <c r="C611" s="15" t="s">
        <v>12</v>
      </c>
      <c r="D611" s="15" t="s">
        <v>4345</v>
      </c>
      <c r="E611" s="15" t="s">
        <v>4420</v>
      </c>
      <c r="F611" s="15" t="s">
        <v>4421</v>
      </c>
      <c r="G611" s="15">
        <v>35132</v>
      </c>
      <c r="H611" s="15" t="s">
        <v>4422</v>
      </c>
      <c r="I611" s="15"/>
      <c r="J611" s="15"/>
      <c r="K611" s="15" t="s">
        <v>4423</v>
      </c>
      <c r="L611" s="15" t="s">
        <v>4421</v>
      </c>
      <c r="M611" s="15" t="s">
        <v>1066</v>
      </c>
      <c r="N611" s="15"/>
      <c r="O611" s="15"/>
      <c r="P611" s="15" t="s">
        <v>4423</v>
      </c>
      <c r="Q611" s="15" t="s">
        <v>4421</v>
      </c>
      <c r="R611" s="15" t="s">
        <v>383</v>
      </c>
      <c r="S611" s="15" t="s">
        <v>1066</v>
      </c>
      <c r="T611" s="15"/>
      <c r="U611" s="15" t="s">
        <v>4424</v>
      </c>
      <c r="V611" s="150">
        <v>43891</v>
      </c>
      <c r="W611" s="15"/>
      <c r="X611" s="15"/>
    </row>
    <row r="612" spans="1:24" x14ac:dyDescent="0.35">
      <c r="A612" s="15" t="s">
        <v>4174</v>
      </c>
      <c r="B612" s="15"/>
      <c r="C612" s="15" t="s">
        <v>478</v>
      </c>
      <c r="D612" s="15" t="s">
        <v>1328</v>
      </c>
      <c r="E612" s="15" t="s">
        <v>4425</v>
      </c>
      <c r="F612" s="15" t="s">
        <v>4426</v>
      </c>
      <c r="G612" s="15">
        <v>35190</v>
      </c>
      <c r="H612" s="15" t="s">
        <v>233</v>
      </c>
      <c r="I612" s="15" t="s">
        <v>4427</v>
      </c>
      <c r="J612" s="15"/>
      <c r="K612" s="15" t="s">
        <v>4428</v>
      </c>
      <c r="L612" s="15" t="s">
        <v>4426</v>
      </c>
      <c r="M612" s="15" t="s">
        <v>312</v>
      </c>
      <c r="N612" s="15" t="s">
        <v>4427</v>
      </c>
      <c r="O612" s="15"/>
      <c r="P612" s="15" t="s">
        <v>4428</v>
      </c>
      <c r="Q612" s="15" t="s">
        <v>4426</v>
      </c>
      <c r="R612" s="15" t="s">
        <v>383</v>
      </c>
      <c r="S612" s="15" t="s">
        <v>312</v>
      </c>
      <c r="T612" s="15" t="s">
        <v>4427</v>
      </c>
      <c r="U612" s="15" t="s">
        <v>4424</v>
      </c>
      <c r="V612" s="15"/>
      <c r="W612" s="15"/>
      <c r="X612" s="15"/>
    </row>
    <row r="613" spans="1:24" x14ac:dyDescent="0.35">
      <c r="A613" s="15" t="s">
        <v>4175</v>
      </c>
      <c r="B613" s="15"/>
      <c r="C613" s="15" t="s">
        <v>12</v>
      </c>
      <c r="D613" s="15"/>
      <c r="E613" s="15" t="s">
        <v>1432</v>
      </c>
      <c r="F613" s="15" t="s">
        <v>4429</v>
      </c>
      <c r="G613" s="15">
        <v>35190</v>
      </c>
      <c r="H613" s="15" t="s">
        <v>233</v>
      </c>
      <c r="I613" s="15" t="s">
        <v>4430</v>
      </c>
      <c r="J613" s="15"/>
      <c r="K613" s="15" t="s">
        <v>2554</v>
      </c>
      <c r="L613" s="15" t="s">
        <v>4429</v>
      </c>
      <c r="M613" s="15" t="s">
        <v>312</v>
      </c>
      <c r="N613" s="15" t="s">
        <v>4430</v>
      </c>
      <c r="O613" s="15"/>
      <c r="P613" s="15" t="s">
        <v>2554</v>
      </c>
      <c r="Q613" s="15" t="s">
        <v>4429</v>
      </c>
      <c r="R613" s="15" t="s">
        <v>383</v>
      </c>
      <c r="S613" s="15" t="s">
        <v>312</v>
      </c>
      <c r="T613" s="15" t="s">
        <v>4430</v>
      </c>
      <c r="U613" s="15" t="s">
        <v>4431</v>
      </c>
      <c r="V613" s="150">
        <v>43891</v>
      </c>
      <c r="W613" s="15"/>
      <c r="X613" s="15"/>
    </row>
    <row r="614" spans="1:24" x14ac:dyDescent="0.35">
      <c r="A614" s="15" t="s">
        <v>4176</v>
      </c>
      <c r="B614" s="15" t="s">
        <v>2868</v>
      </c>
      <c r="C614" s="15" t="s">
        <v>11</v>
      </c>
      <c r="D614" s="15" t="s">
        <v>548</v>
      </c>
      <c r="E614" s="15" t="s">
        <v>934</v>
      </c>
      <c r="F614" s="15"/>
      <c r="G614" s="15"/>
      <c r="H614" s="15"/>
      <c r="I614" s="15" t="s">
        <v>937</v>
      </c>
      <c r="J614" s="16" t="s">
        <v>938</v>
      </c>
      <c r="K614" s="15" t="s">
        <v>4432</v>
      </c>
      <c r="L614" s="15" t="s">
        <v>4433</v>
      </c>
      <c r="M614" s="15" t="s">
        <v>273</v>
      </c>
      <c r="N614" s="15" t="s">
        <v>4077</v>
      </c>
      <c r="O614" s="16" t="s">
        <v>4434</v>
      </c>
      <c r="P614" s="15" t="s">
        <v>4432</v>
      </c>
      <c r="Q614" s="15" t="s">
        <v>4433</v>
      </c>
      <c r="R614" s="15" t="s">
        <v>2421</v>
      </c>
      <c r="S614" s="15" t="s">
        <v>273</v>
      </c>
      <c r="T614" s="15" t="s">
        <v>4077</v>
      </c>
      <c r="U614" s="15" t="s">
        <v>4435</v>
      </c>
      <c r="V614" s="150">
        <v>43891</v>
      </c>
      <c r="W614" s="15"/>
      <c r="X614" s="15"/>
    </row>
    <row r="615" spans="1:24" x14ac:dyDescent="0.35">
      <c r="A615" s="15" t="s">
        <v>4177</v>
      </c>
      <c r="B615" s="15" t="s">
        <v>4436</v>
      </c>
      <c r="C615" s="15" t="s">
        <v>11</v>
      </c>
      <c r="D615" s="15" t="s">
        <v>4438</v>
      </c>
      <c r="E615" s="15" t="s">
        <v>4439</v>
      </c>
      <c r="F615" s="15" t="s">
        <v>4437</v>
      </c>
      <c r="G615" s="15">
        <v>35000</v>
      </c>
      <c r="H615" s="15" t="s">
        <v>211</v>
      </c>
      <c r="I615" s="15" t="s">
        <v>4440</v>
      </c>
      <c r="J615" s="16" t="s">
        <v>4441</v>
      </c>
      <c r="K615" s="15"/>
      <c r="L615" s="15" t="s">
        <v>4437</v>
      </c>
      <c r="M615" s="15" t="s">
        <v>273</v>
      </c>
      <c r="N615" s="15"/>
      <c r="O615" s="15"/>
      <c r="P615" s="15"/>
      <c r="Q615" s="15" t="s">
        <v>4437</v>
      </c>
      <c r="R615" s="15" t="s">
        <v>383</v>
      </c>
      <c r="S615" s="15" t="s">
        <v>273</v>
      </c>
      <c r="T615" s="15" t="s">
        <v>4440</v>
      </c>
      <c r="U615" s="15" t="s">
        <v>4442</v>
      </c>
      <c r="V615" s="150">
        <v>43891</v>
      </c>
      <c r="W615" s="15"/>
      <c r="X615" s="15"/>
    </row>
    <row r="616" spans="1:24" x14ac:dyDescent="0.35">
      <c r="A616" s="15" t="s">
        <v>4178</v>
      </c>
      <c r="B616" s="15"/>
      <c r="C616" s="15" t="s">
        <v>11</v>
      </c>
      <c r="D616" s="15" t="s">
        <v>4288</v>
      </c>
      <c r="E616" s="15" t="s">
        <v>4443</v>
      </c>
      <c r="F616" s="15" t="s">
        <v>2089</v>
      </c>
      <c r="G616" s="15">
        <v>35000</v>
      </c>
      <c r="H616" s="15" t="s">
        <v>211</v>
      </c>
      <c r="I616" s="15" t="s">
        <v>4444</v>
      </c>
      <c r="J616" s="16" t="s">
        <v>4445</v>
      </c>
      <c r="K616" s="15" t="s">
        <v>4446</v>
      </c>
      <c r="L616" s="15" t="s">
        <v>2089</v>
      </c>
      <c r="M616" s="15" t="s">
        <v>273</v>
      </c>
      <c r="N616" s="15" t="s">
        <v>4444</v>
      </c>
      <c r="O616" s="16" t="s">
        <v>4445</v>
      </c>
      <c r="P616" s="15" t="s">
        <v>4446</v>
      </c>
      <c r="Q616" s="15" t="s">
        <v>2089</v>
      </c>
      <c r="R616" s="15" t="s">
        <v>4447</v>
      </c>
      <c r="S616" s="15" t="s">
        <v>273</v>
      </c>
      <c r="T616" s="15" t="s">
        <v>4444</v>
      </c>
      <c r="U616" s="15" t="s">
        <v>4448</v>
      </c>
      <c r="V616" s="150">
        <v>43891</v>
      </c>
      <c r="W616" s="15"/>
      <c r="X616" s="15"/>
    </row>
    <row r="617" spans="1:24" ht="43.5" x14ac:dyDescent="0.35">
      <c r="A617" s="15" t="s">
        <v>4179</v>
      </c>
      <c r="B617" s="15"/>
      <c r="C617" s="15" t="s">
        <v>281</v>
      </c>
      <c r="D617" s="15" t="s">
        <v>4449</v>
      </c>
      <c r="E617" s="15" t="s">
        <v>4450</v>
      </c>
      <c r="F617" s="15" t="s">
        <v>4451</v>
      </c>
      <c r="G617" s="15">
        <v>35190</v>
      </c>
      <c r="H617" s="153" t="s">
        <v>4452</v>
      </c>
      <c r="I617" s="15" t="s">
        <v>4453</v>
      </c>
      <c r="J617" s="16" t="s">
        <v>4454</v>
      </c>
      <c r="K617" s="15" t="s">
        <v>4455</v>
      </c>
      <c r="L617" s="15" t="s">
        <v>4451</v>
      </c>
      <c r="M617" s="15" t="s">
        <v>4456</v>
      </c>
      <c r="N617" s="15" t="s">
        <v>4453</v>
      </c>
      <c r="O617" s="16" t="s">
        <v>4454</v>
      </c>
      <c r="P617" s="15" t="s">
        <v>4455</v>
      </c>
      <c r="Q617" s="15" t="s">
        <v>4451</v>
      </c>
      <c r="R617" s="15" t="s">
        <v>383</v>
      </c>
      <c r="S617" s="15" t="s">
        <v>4456</v>
      </c>
      <c r="T617" s="15" t="s">
        <v>4453</v>
      </c>
      <c r="U617" s="15" t="s">
        <v>4448</v>
      </c>
      <c r="V617" s="150">
        <v>43891</v>
      </c>
      <c r="W617" s="15"/>
      <c r="X617" s="15"/>
    </row>
    <row r="618" spans="1:24" x14ac:dyDescent="0.35">
      <c r="A618" s="15" t="s">
        <v>4180</v>
      </c>
      <c r="B618" s="15"/>
      <c r="C618" s="15" t="s">
        <v>478</v>
      </c>
      <c r="D618" s="15" t="s">
        <v>200</v>
      </c>
      <c r="E618" s="15" t="s">
        <v>4458</v>
      </c>
      <c r="F618" s="15" t="s">
        <v>4459</v>
      </c>
      <c r="G618" s="15">
        <v>35190</v>
      </c>
      <c r="H618" s="15" t="s">
        <v>1023</v>
      </c>
      <c r="I618" s="15" t="s">
        <v>4460</v>
      </c>
      <c r="J618" s="16" t="s">
        <v>4461</v>
      </c>
      <c r="K618" s="15" t="s">
        <v>4462</v>
      </c>
      <c r="L618" s="15" t="s">
        <v>4459</v>
      </c>
      <c r="M618" s="15" t="s">
        <v>409</v>
      </c>
      <c r="N618" s="15" t="s">
        <v>4460</v>
      </c>
      <c r="O618" s="16" t="s">
        <v>4461</v>
      </c>
      <c r="P618" s="15" t="s">
        <v>4462</v>
      </c>
      <c r="Q618" s="15" t="s">
        <v>4459</v>
      </c>
      <c r="R618" s="15" t="s">
        <v>383</v>
      </c>
      <c r="S618" s="15" t="s">
        <v>409</v>
      </c>
      <c r="T618" s="15" t="s">
        <v>4460</v>
      </c>
      <c r="U618" s="15" t="s">
        <v>4448</v>
      </c>
      <c r="V618" s="150">
        <v>43891</v>
      </c>
      <c r="W618" s="15"/>
      <c r="X618" s="15"/>
    </row>
    <row r="619" spans="1:24" x14ac:dyDescent="0.35">
      <c r="A619" s="15" t="s">
        <v>4181</v>
      </c>
      <c r="B619" s="15" t="s">
        <v>2868</v>
      </c>
      <c r="C619" s="15" t="s">
        <v>11</v>
      </c>
      <c r="D619" s="15" t="s">
        <v>548</v>
      </c>
      <c r="E619" s="15" t="s">
        <v>934</v>
      </c>
      <c r="F619" s="15"/>
      <c r="G619" s="15"/>
      <c r="H619" s="15"/>
      <c r="I619" s="15" t="s">
        <v>937</v>
      </c>
      <c r="J619" s="16" t="s">
        <v>938</v>
      </c>
      <c r="K619" s="15" t="s">
        <v>4466</v>
      </c>
      <c r="L619" s="15"/>
      <c r="M619" s="15" t="s">
        <v>4464</v>
      </c>
      <c r="N619" s="15"/>
      <c r="O619" s="15"/>
      <c r="P619" s="15" t="s">
        <v>4466</v>
      </c>
      <c r="Q619" s="15"/>
      <c r="R619" s="15" t="s">
        <v>383</v>
      </c>
      <c r="S619" s="15" t="s">
        <v>4464</v>
      </c>
      <c r="T619" s="15"/>
      <c r="U619" s="15" t="s">
        <v>4465</v>
      </c>
      <c r="V619" s="150">
        <v>43891</v>
      </c>
      <c r="W619" s="15"/>
      <c r="X619" s="15"/>
    </row>
    <row r="620" spans="1:24" x14ac:dyDescent="0.35">
      <c r="A620" s="15" t="s">
        <v>4182</v>
      </c>
      <c r="B620" s="15"/>
      <c r="C620" s="15" t="s">
        <v>12</v>
      </c>
      <c r="D620" s="15"/>
      <c r="E620" s="15" t="s">
        <v>4467</v>
      </c>
      <c r="F620" s="15" t="s">
        <v>4468</v>
      </c>
      <c r="G620" s="15">
        <v>35610</v>
      </c>
      <c r="H620" s="15" t="s">
        <v>4469</v>
      </c>
      <c r="I620" s="15" t="s">
        <v>4470</v>
      </c>
      <c r="J620" s="16" t="s">
        <v>4471</v>
      </c>
      <c r="K620" s="15" t="s">
        <v>4472</v>
      </c>
      <c r="L620" s="15" t="s">
        <v>4468</v>
      </c>
      <c r="M620" s="15" t="s">
        <v>4473</v>
      </c>
      <c r="N620" s="15" t="s">
        <v>4470</v>
      </c>
      <c r="O620" s="16" t="s">
        <v>4471</v>
      </c>
      <c r="P620" s="15" t="s">
        <v>4472</v>
      </c>
      <c r="Q620" s="15" t="s">
        <v>4468</v>
      </c>
      <c r="R620" s="15" t="s">
        <v>383</v>
      </c>
      <c r="S620" s="15" t="s">
        <v>4473</v>
      </c>
      <c r="T620" s="15" t="s">
        <v>4470</v>
      </c>
      <c r="U620" s="15" t="s">
        <v>4474</v>
      </c>
      <c r="V620" s="150">
        <v>43891</v>
      </c>
      <c r="W620" s="15"/>
      <c r="X620" s="15"/>
    </row>
    <row r="621" spans="1:24" x14ac:dyDescent="0.35">
      <c r="A621" s="15" t="s">
        <v>4183</v>
      </c>
      <c r="B621" s="15"/>
      <c r="C621" s="15" t="s">
        <v>478</v>
      </c>
      <c r="D621" s="15" t="s">
        <v>4475</v>
      </c>
      <c r="E621" s="15" t="s">
        <v>4476</v>
      </c>
      <c r="F621" s="15" t="s">
        <v>4477</v>
      </c>
      <c r="G621" s="15">
        <v>35440</v>
      </c>
      <c r="H621" s="15" t="s">
        <v>1103</v>
      </c>
      <c r="I621" s="15" t="s">
        <v>4478</v>
      </c>
      <c r="J621" s="15"/>
      <c r="K621" s="15" t="s">
        <v>4479</v>
      </c>
      <c r="L621" s="15" t="s">
        <v>4477</v>
      </c>
      <c r="M621" s="15" t="s">
        <v>1061</v>
      </c>
      <c r="N621" s="15" t="s">
        <v>4478</v>
      </c>
      <c r="O621" s="15"/>
      <c r="P621" s="15" t="s">
        <v>4479</v>
      </c>
      <c r="Q621" s="15" t="s">
        <v>4477</v>
      </c>
      <c r="R621" s="15" t="s">
        <v>383</v>
      </c>
      <c r="S621" s="15" t="s">
        <v>1061</v>
      </c>
      <c r="T621" s="15" t="s">
        <v>4478</v>
      </c>
      <c r="U621" s="15" t="s">
        <v>4474</v>
      </c>
      <c r="V621" s="150">
        <v>43891</v>
      </c>
      <c r="W621" s="15"/>
      <c r="X621" s="15"/>
    </row>
    <row r="622" spans="1:24" x14ac:dyDescent="0.35">
      <c r="A622" s="15" t="s">
        <v>4184</v>
      </c>
      <c r="B622" s="15"/>
      <c r="C622" s="15" t="s">
        <v>478</v>
      </c>
      <c r="D622" s="15" t="s">
        <v>2708</v>
      </c>
      <c r="E622" s="15" t="s">
        <v>4480</v>
      </c>
      <c r="F622" s="15" t="s">
        <v>4481</v>
      </c>
      <c r="G622" s="15">
        <v>35000</v>
      </c>
      <c r="H622" s="15" t="s">
        <v>211</v>
      </c>
      <c r="I622" s="15" t="s">
        <v>4482</v>
      </c>
      <c r="J622" s="16" t="s">
        <v>4483</v>
      </c>
      <c r="K622" s="15" t="s">
        <v>4484</v>
      </c>
      <c r="L622" s="15" t="s">
        <v>4481</v>
      </c>
      <c r="M622" s="15" t="s">
        <v>273</v>
      </c>
      <c r="N622" s="15" t="s">
        <v>4482</v>
      </c>
      <c r="O622" s="16" t="s">
        <v>4483</v>
      </c>
      <c r="P622" s="15" t="s">
        <v>4484</v>
      </c>
      <c r="Q622" s="15" t="s">
        <v>4481</v>
      </c>
      <c r="R622" s="15" t="s">
        <v>1117</v>
      </c>
      <c r="S622" s="15" t="s">
        <v>273</v>
      </c>
      <c r="T622" s="15" t="s">
        <v>4482</v>
      </c>
      <c r="U622" s="15" t="s">
        <v>4474</v>
      </c>
      <c r="V622" s="150">
        <v>43891</v>
      </c>
      <c r="W622" s="15"/>
      <c r="X622" s="15"/>
    </row>
    <row r="623" spans="1:24" x14ac:dyDescent="0.35">
      <c r="A623" s="15" t="s">
        <v>4185</v>
      </c>
      <c r="B623" s="15"/>
      <c r="C623" s="15" t="s">
        <v>478</v>
      </c>
      <c r="D623" s="15" t="s">
        <v>4485</v>
      </c>
      <c r="E623" s="15" t="s">
        <v>4486</v>
      </c>
      <c r="F623" s="15" t="s">
        <v>4487</v>
      </c>
      <c r="G623" s="15">
        <v>35780</v>
      </c>
      <c r="H623" s="15" t="s">
        <v>4488</v>
      </c>
      <c r="I623" s="15" t="s">
        <v>4489</v>
      </c>
      <c r="J623" s="15"/>
      <c r="K623" s="15" t="s">
        <v>4490</v>
      </c>
      <c r="L623" s="15" t="s">
        <v>4487</v>
      </c>
      <c r="M623" s="15" t="s">
        <v>4491</v>
      </c>
      <c r="N623" s="15" t="s">
        <v>4489</v>
      </c>
      <c r="O623" s="15"/>
      <c r="P623" s="15" t="s">
        <v>4490</v>
      </c>
      <c r="Q623" s="15" t="s">
        <v>4487</v>
      </c>
      <c r="R623" s="15" t="s">
        <v>383</v>
      </c>
      <c r="S623" s="15" t="s">
        <v>4491</v>
      </c>
      <c r="T623" s="15" t="s">
        <v>4489</v>
      </c>
      <c r="U623" s="15" t="s">
        <v>4492</v>
      </c>
      <c r="V623" s="150">
        <v>43891</v>
      </c>
      <c r="W623" s="15"/>
      <c r="X623" s="15"/>
    </row>
    <row r="624" spans="1:24" x14ac:dyDescent="0.35">
      <c r="A624" s="15" t="s">
        <v>4186</v>
      </c>
      <c r="B624" s="15"/>
      <c r="C624" s="15" t="s">
        <v>11</v>
      </c>
      <c r="D624" s="15" t="s">
        <v>4493</v>
      </c>
      <c r="E624" s="15" t="s">
        <v>4494</v>
      </c>
      <c r="F624" s="15" t="s">
        <v>4495</v>
      </c>
      <c r="G624" s="15">
        <v>35000</v>
      </c>
      <c r="H624" s="15" t="s">
        <v>211</v>
      </c>
      <c r="I624" s="15"/>
      <c r="J624" s="16" t="s">
        <v>4496</v>
      </c>
      <c r="K624" s="15" t="s">
        <v>4497</v>
      </c>
      <c r="L624" s="15" t="s">
        <v>4495</v>
      </c>
      <c r="M624" s="15" t="s">
        <v>273</v>
      </c>
      <c r="N624" s="15"/>
      <c r="O624" s="16" t="s">
        <v>4496</v>
      </c>
      <c r="P624" s="15" t="s">
        <v>4497</v>
      </c>
      <c r="Q624" s="15" t="s">
        <v>4495</v>
      </c>
      <c r="R624" s="15" t="s">
        <v>1052</v>
      </c>
      <c r="S624" s="15" t="s">
        <v>273</v>
      </c>
      <c r="T624" s="15"/>
      <c r="U624" s="15" t="s">
        <v>4498</v>
      </c>
      <c r="V624" s="150">
        <v>43891</v>
      </c>
      <c r="W624" s="15"/>
      <c r="X624" s="15"/>
    </row>
    <row r="625" spans="1:24" x14ac:dyDescent="0.35">
      <c r="A625" s="15" t="s">
        <v>4187</v>
      </c>
      <c r="B625" s="15"/>
      <c r="C625" s="15" t="s">
        <v>478</v>
      </c>
      <c r="D625" s="15" t="s">
        <v>4500</v>
      </c>
      <c r="E625" s="15" t="s">
        <v>4499</v>
      </c>
      <c r="F625" s="15" t="s">
        <v>4501</v>
      </c>
      <c r="G625" s="15">
        <v>35800</v>
      </c>
      <c r="H625" s="15" t="s">
        <v>283</v>
      </c>
      <c r="I625" s="15" t="s">
        <v>4502</v>
      </c>
      <c r="J625" s="16" t="s">
        <v>4503</v>
      </c>
      <c r="K625" s="15" t="s">
        <v>4504</v>
      </c>
      <c r="L625" s="15" t="s">
        <v>4501</v>
      </c>
      <c r="M625" s="15" t="s">
        <v>287</v>
      </c>
      <c r="N625" s="15" t="s">
        <v>4502</v>
      </c>
      <c r="O625" s="16" t="s">
        <v>4503</v>
      </c>
      <c r="P625" s="15" t="s">
        <v>4504</v>
      </c>
      <c r="Q625" s="15" t="s">
        <v>4501</v>
      </c>
      <c r="R625" s="15" t="s">
        <v>2752</v>
      </c>
      <c r="S625" s="15" t="s">
        <v>287</v>
      </c>
      <c r="T625" s="15" t="s">
        <v>4502</v>
      </c>
      <c r="U625" s="15" t="s">
        <v>4505</v>
      </c>
      <c r="V625" s="150">
        <v>43891</v>
      </c>
      <c r="W625" s="15"/>
      <c r="X625" s="15"/>
    </row>
    <row r="626" spans="1:24" x14ac:dyDescent="0.35">
      <c r="A626" s="15" t="s">
        <v>4188</v>
      </c>
      <c r="B626" s="15"/>
      <c r="C626" s="15" t="s">
        <v>12</v>
      </c>
      <c r="D626" s="15" t="s">
        <v>4506</v>
      </c>
      <c r="E626" s="15" t="s">
        <v>4507</v>
      </c>
      <c r="F626" s="15" t="s">
        <v>4508</v>
      </c>
      <c r="G626" s="15">
        <v>35630</v>
      </c>
      <c r="H626" s="15" t="s">
        <v>4509</v>
      </c>
      <c r="I626" s="15" t="s">
        <v>4510</v>
      </c>
      <c r="J626" s="16" t="s">
        <v>4511</v>
      </c>
      <c r="K626" s="15" t="s">
        <v>4512</v>
      </c>
      <c r="L626" s="15" t="s">
        <v>4508</v>
      </c>
      <c r="M626" s="15" t="s">
        <v>4513</v>
      </c>
      <c r="N626" s="15" t="s">
        <v>4510</v>
      </c>
      <c r="O626" s="16" t="s">
        <v>4511</v>
      </c>
      <c r="P626" s="15" t="s">
        <v>4512</v>
      </c>
      <c r="Q626" s="15" t="s">
        <v>4508</v>
      </c>
      <c r="R626" s="15" t="s">
        <v>383</v>
      </c>
      <c r="S626" s="15" t="s">
        <v>4513</v>
      </c>
      <c r="T626" s="15" t="s">
        <v>4510</v>
      </c>
      <c r="U626" s="15" t="s">
        <v>4514</v>
      </c>
      <c r="V626" s="150">
        <v>43891</v>
      </c>
      <c r="W626" s="15"/>
      <c r="X626" s="15"/>
    </row>
    <row r="627" spans="1:24" x14ac:dyDescent="0.35">
      <c r="A627" s="15" t="s">
        <v>4189</v>
      </c>
      <c r="B627" s="15"/>
      <c r="C627" s="15" t="s">
        <v>478</v>
      </c>
      <c r="D627" s="15" t="s">
        <v>2494</v>
      </c>
      <c r="E627" s="15" t="s">
        <v>4515</v>
      </c>
      <c r="F627" s="15" t="s">
        <v>4516</v>
      </c>
      <c r="G627" s="15">
        <v>35630</v>
      </c>
      <c r="H627" s="15" t="s">
        <v>4269</v>
      </c>
      <c r="I627" s="15" t="s">
        <v>4517</v>
      </c>
      <c r="J627" s="16" t="s">
        <v>4518</v>
      </c>
      <c r="K627" s="15" t="s">
        <v>4519</v>
      </c>
      <c r="L627" s="15" t="s">
        <v>4516</v>
      </c>
      <c r="M627" s="15" t="s">
        <v>4271</v>
      </c>
      <c r="N627" s="15" t="s">
        <v>4517</v>
      </c>
      <c r="O627" s="16" t="s">
        <v>4518</v>
      </c>
      <c r="P627" s="15" t="s">
        <v>4519</v>
      </c>
      <c r="Q627" s="15" t="s">
        <v>4516</v>
      </c>
      <c r="R627" s="15" t="s">
        <v>383</v>
      </c>
      <c r="S627" s="15" t="s">
        <v>4271</v>
      </c>
      <c r="T627" s="15" t="s">
        <v>4517</v>
      </c>
      <c r="U627" s="15" t="s">
        <v>4514</v>
      </c>
      <c r="V627" s="150">
        <v>43891</v>
      </c>
      <c r="W627" s="15"/>
      <c r="X627" s="15"/>
    </row>
    <row r="628" spans="1:24" x14ac:dyDescent="0.35">
      <c r="A628" s="15" t="s">
        <v>4190</v>
      </c>
      <c r="B628" s="15"/>
      <c r="C628" s="15" t="s">
        <v>478</v>
      </c>
      <c r="D628" s="15" t="s">
        <v>2732</v>
      </c>
      <c r="E628" s="15" t="s">
        <v>4520</v>
      </c>
      <c r="F628" s="15" t="s">
        <v>4521</v>
      </c>
      <c r="G628" s="15">
        <v>35630</v>
      </c>
      <c r="H628" s="15" t="s">
        <v>4269</v>
      </c>
      <c r="I628" s="15" t="s">
        <v>4522</v>
      </c>
      <c r="J628" s="16" t="s">
        <v>4523</v>
      </c>
      <c r="K628" s="15" t="s">
        <v>4524</v>
      </c>
      <c r="L628" s="15" t="s">
        <v>4521</v>
      </c>
      <c r="M628" s="15" t="s">
        <v>4271</v>
      </c>
      <c r="N628" s="15" t="s">
        <v>4522</v>
      </c>
      <c r="O628" s="16" t="s">
        <v>4523</v>
      </c>
      <c r="P628" s="15" t="s">
        <v>4524</v>
      </c>
      <c r="Q628" s="15" t="s">
        <v>4525</v>
      </c>
      <c r="R628" s="15" t="s">
        <v>383</v>
      </c>
      <c r="S628" s="15" t="s">
        <v>4513</v>
      </c>
      <c r="T628" s="15" t="s">
        <v>4522</v>
      </c>
      <c r="U628" s="15" t="s">
        <v>4526</v>
      </c>
      <c r="V628" s="150">
        <v>43891</v>
      </c>
      <c r="W628" s="15"/>
      <c r="X628" s="15"/>
    </row>
    <row r="629" spans="1:24" x14ac:dyDescent="0.35">
      <c r="A629" s="15" t="s">
        <v>4191</v>
      </c>
      <c r="B629" s="15"/>
      <c r="C629" s="15" t="s">
        <v>12</v>
      </c>
      <c r="D629" s="15" t="s">
        <v>4530</v>
      </c>
      <c r="E629" s="15" t="s">
        <v>4527</v>
      </c>
      <c r="F629" s="15" t="s">
        <v>4528</v>
      </c>
      <c r="G629" s="15">
        <v>35190</v>
      </c>
      <c r="H629" s="15" t="s">
        <v>233</v>
      </c>
      <c r="I629" s="15" t="s">
        <v>4529</v>
      </c>
      <c r="J629" s="16" t="s">
        <v>4531</v>
      </c>
      <c r="K629" s="15" t="s">
        <v>4532</v>
      </c>
      <c r="L629" s="15" t="s">
        <v>4528</v>
      </c>
      <c r="M629" s="15" t="s">
        <v>312</v>
      </c>
      <c r="N629" s="15" t="s">
        <v>4529</v>
      </c>
      <c r="O629" s="16" t="s">
        <v>4531</v>
      </c>
      <c r="P629" s="15" t="s">
        <v>4532</v>
      </c>
      <c r="Q629" s="15" t="s">
        <v>4528</v>
      </c>
      <c r="R629" s="15" t="s">
        <v>383</v>
      </c>
      <c r="S629" s="15" t="s">
        <v>312</v>
      </c>
      <c r="T629" s="15" t="s">
        <v>4529</v>
      </c>
      <c r="U629" s="15" t="s">
        <v>4533</v>
      </c>
      <c r="V629" s="150">
        <v>43891</v>
      </c>
      <c r="W629" s="15"/>
      <c r="X629" s="15"/>
    </row>
    <row r="630" spans="1:24" x14ac:dyDescent="0.35">
      <c r="A630" s="15" t="s">
        <v>4192</v>
      </c>
      <c r="B630" s="15"/>
      <c r="C630" s="15" t="s">
        <v>478</v>
      </c>
      <c r="D630" s="15" t="s">
        <v>548</v>
      </c>
      <c r="E630" s="15" t="s">
        <v>4534</v>
      </c>
      <c r="F630" s="15" t="s">
        <v>4535</v>
      </c>
      <c r="G630" s="15">
        <v>35630</v>
      </c>
      <c r="H630" s="15" t="s">
        <v>4536</v>
      </c>
      <c r="I630" s="15" t="s">
        <v>4537</v>
      </c>
      <c r="J630" s="16" t="s">
        <v>4538</v>
      </c>
      <c r="K630" s="15" t="s">
        <v>4539</v>
      </c>
      <c r="L630" s="15" t="s">
        <v>4535</v>
      </c>
      <c r="M630" s="15" t="s">
        <v>4540</v>
      </c>
      <c r="N630" s="15" t="s">
        <v>4537</v>
      </c>
      <c r="O630" s="16" t="s">
        <v>4538</v>
      </c>
      <c r="P630" s="15" t="s">
        <v>4539</v>
      </c>
      <c r="Q630" s="15" t="s">
        <v>4535</v>
      </c>
      <c r="R630" s="15" t="s">
        <v>383</v>
      </c>
      <c r="S630" s="15" t="s">
        <v>4540</v>
      </c>
      <c r="T630" s="15" t="s">
        <v>4537</v>
      </c>
      <c r="U630" s="15" t="s">
        <v>4541</v>
      </c>
      <c r="V630" s="150">
        <v>43891</v>
      </c>
      <c r="W630" s="15"/>
      <c r="X630" s="15"/>
    </row>
    <row r="631" spans="1:24" x14ac:dyDescent="0.35">
      <c r="A631" s="15" t="s">
        <v>4193</v>
      </c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</row>
    <row r="632" spans="1:24" x14ac:dyDescent="0.35">
      <c r="A632" s="15" t="s">
        <v>4194</v>
      </c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</row>
    <row r="633" spans="1:24" x14ac:dyDescent="0.35">
      <c r="A633" s="15" t="s">
        <v>4195</v>
      </c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</row>
    <row r="634" spans="1:24" x14ac:dyDescent="0.35">
      <c r="A634" s="15" t="s">
        <v>4196</v>
      </c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</row>
    <row r="635" spans="1:24" x14ac:dyDescent="0.35">
      <c r="A635" s="15" t="s">
        <v>4197</v>
      </c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</row>
    <row r="636" spans="1:24" x14ac:dyDescent="0.35">
      <c r="A636" s="15" t="s">
        <v>4198</v>
      </c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</row>
    <row r="637" spans="1:24" x14ac:dyDescent="0.35">
      <c r="A637" s="15" t="s">
        <v>4199</v>
      </c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</row>
    <row r="638" spans="1:24" x14ac:dyDescent="0.35">
      <c r="A638" s="15" t="s">
        <v>4200</v>
      </c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</row>
    <row r="639" spans="1:24" x14ac:dyDescent="0.35">
      <c r="A639" s="15" t="s">
        <v>4201</v>
      </c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</row>
    <row r="640" spans="1:24" x14ac:dyDescent="0.35">
      <c r="A640" s="15" t="s">
        <v>4202</v>
      </c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</row>
    <row r="641" spans="1:24" x14ac:dyDescent="0.35">
      <c r="A641" s="15" t="s">
        <v>4203</v>
      </c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</row>
    <row r="642" spans="1:24" x14ac:dyDescent="0.35">
      <c r="A642" s="15" t="s">
        <v>4204</v>
      </c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</row>
    <row r="643" spans="1:24" x14ac:dyDescent="0.35">
      <c r="A643" s="15" t="s">
        <v>4205</v>
      </c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</row>
    <row r="644" spans="1:24" x14ac:dyDescent="0.35">
      <c r="A644" s="15" t="s">
        <v>4206</v>
      </c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</row>
    <row r="645" spans="1:24" x14ac:dyDescent="0.35">
      <c r="A645" s="15" t="s">
        <v>4207</v>
      </c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</row>
    <row r="646" spans="1:24" x14ac:dyDescent="0.35">
      <c r="A646" s="15" t="s">
        <v>4208</v>
      </c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</row>
    <row r="647" spans="1:24" x14ac:dyDescent="0.35">
      <c r="A647" s="15" t="s">
        <v>4209</v>
      </c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</row>
    <row r="648" spans="1:24" x14ac:dyDescent="0.35">
      <c r="A648" s="15" t="s">
        <v>4210</v>
      </c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</row>
    <row r="649" spans="1:24" x14ac:dyDescent="0.35">
      <c r="A649" s="15" t="s">
        <v>4211</v>
      </c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</row>
    <row r="650" spans="1:24" x14ac:dyDescent="0.35">
      <c r="A650" s="15" t="s">
        <v>4212</v>
      </c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</row>
    <row r="651" spans="1:24" x14ac:dyDescent="0.35">
      <c r="A651" s="15" t="s">
        <v>4213</v>
      </c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</row>
    <row r="652" spans="1:24" x14ac:dyDescent="0.35">
      <c r="A652" s="15" t="s">
        <v>4214</v>
      </c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</row>
    <row r="653" spans="1:24" x14ac:dyDescent="0.35">
      <c r="A653" s="15" t="s">
        <v>4215</v>
      </c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</row>
  </sheetData>
  <phoneticPr fontId="41" type="noConversion"/>
  <hyperlinks>
    <hyperlink ref="J39" r:id="rId1"/>
    <hyperlink ref="J18" r:id="rId2"/>
    <hyperlink ref="O51" r:id="rId3"/>
    <hyperlink ref="J52" r:id="rId4"/>
    <hyperlink ref="J26" r:id="rId5"/>
    <hyperlink ref="O26" r:id="rId6"/>
    <hyperlink ref="J57" r:id="rId7"/>
    <hyperlink ref="J62" r:id="rId8"/>
    <hyperlink ref="O60" r:id="rId9"/>
    <hyperlink ref="J64" r:id="rId10"/>
    <hyperlink ref="O61" r:id="rId11"/>
    <hyperlink ref="J68" r:id="rId12"/>
    <hyperlink ref="O68" r:id="rId13"/>
    <hyperlink ref="J69" r:id="rId14"/>
    <hyperlink ref="J71" r:id="rId15"/>
    <hyperlink ref="J75" r:id="rId16"/>
    <hyperlink ref="J77" r:id="rId17"/>
    <hyperlink ref="J79" r:id="rId18"/>
    <hyperlink ref="O79" r:id="rId19"/>
    <hyperlink ref="J82" r:id="rId20"/>
    <hyperlink ref="O82" r:id="rId21"/>
    <hyperlink ref="J84" r:id="rId22"/>
    <hyperlink ref="O86" r:id="rId23"/>
    <hyperlink ref="J88" r:id="rId24"/>
    <hyperlink ref="O88" r:id="rId25"/>
    <hyperlink ref="J90" r:id="rId26"/>
    <hyperlink ref="J91" r:id="rId27"/>
    <hyperlink ref="J87" r:id="rId28"/>
    <hyperlink ref="O87" r:id="rId29"/>
    <hyperlink ref="J81" r:id="rId30"/>
    <hyperlink ref="O81" r:id="rId31"/>
    <hyperlink ref="J96" r:id="rId32"/>
    <hyperlink ref="O96" r:id="rId33"/>
    <hyperlink ref="J97" r:id="rId34"/>
    <hyperlink ref="J85" r:id="rId35"/>
    <hyperlink ref="J98" r:id="rId36"/>
    <hyperlink ref="J99" r:id="rId37"/>
    <hyperlink ref="O99" r:id="rId38"/>
    <hyperlink ref="J102" r:id="rId39"/>
    <hyperlink ref="J104" r:id="rId40"/>
    <hyperlink ref="O104" r:id="rId41"/>
    <hyperlink ref="J105" r:id="rId42"/>
    <hyperlink ref="O105" r:id="rId43"/>
    <hyperlink ref="J107" r:id="rId44"/>
    <hyperlink ref="J109" r:id="rId45"/>
    <hyperlink ref="J110" r:id="rId46"/>
    <hyperlink ref="O110" r:id="rId47"/>
    <hyperlink ref="J108" r:id="rId48"/>
    <hyperlink ref="J73" r:id="rId49"/>
    <hyperlink ref="J111" r:id="rId50"/>
    <hyperlink ref="J112" r:id="rId51"/>
    <hyperlink ref="O112" r:id="rId52"/>
    <hyperlink ref="J113" r:id="rId53"/>
    <hyperlink ref="J115" r:id="rId54"/>
    <hyperlink ref="J103" r:id="rId55"/>
    <hyperlink ref="O103" r:id="rId56"/>
    <hyperlink ref="J121" r:id="rId57"/>
    <hyperlink ref="J122" r:id="rId58"/>
    <hyperlink ref="O122" r:id="rId59"/>
    <hyperlink ref="J123" r:id="rId60"/>
    <hyperlink ref="O123" r:id="rId61"/>
    <hyperlink ref="J126" r:id="rId62"/>
    <hyperlink ref="J125" r:id="rId63"/>
    <hyperlink ref="O125" r:id="rId64"/>
    <hyperlink ref="J129" r:id="rId65"/>
    <hyperlink ref="J131" r:id="rId66"/>
    <hyperlink ref="J136" r:id="rId67"/>
    <hyperlink ref="J137" r:id="rId68"/>
    <hyperlink ref="J138" r:id="rId69"/>
    <hyperlink ref="O138" r:id="rId70"/>
    <hyperlink ref="J140" r:id="rId71"/>
    <hyperlink ref="J141" r:id="rId72"/>
    <hyperlink ref="J142" r:id="rId73"/>
    <hyperlink ref="J143" r:id="rId74"/>
    <hyperlink ref="J144" r:id="rId75"/>
    <hyperlink ref="O144" r:id="rId76"/>
    <hyperlink ref="J145" r:id="rId77"/>
    <hyperlink ref="J147" r:id="rId78"/>
    <hyperlink ref="O147" r:id="rId79"/>
    <hyperlink ref="J148" r:id="rId80"/>
    <hyperlink ref="J149" r:id="rId81"/>
    <hyperlink ref="J150" r:id="rId82"/>
    <hyperlink ref="J151" r:id="rId83"/>
    <hyperlink ref="J153" r:id="rId84"/>
    <hyperlink ref="J155" r:id="rId85"/>
    <hyperlink ref="J156" r:id="rId86"/>
    <hyperlink ref="J159" r:id="rId87"/>
    <hyperlink ref="O159" r:id="rId88"/>
    <hyperlink ref="J160" r:id="rId89"/>
    <hyperlink ref="O160" r:id="rId90"/>
    <hyperlink ref="J161" r:id="rId91"/>
    <hyperlink ref="O161" r:id="rId92"/>
    <hyperlink ref="J162" r:id="rId93"/>
    <hyperlink ref="O162" r:id="rId94"/>
    <hyperlink ref="J163" r:id="rId95"/>
    <hyperlink ref="O163" r:id="rId96"/>
    <hyperlink ref="J164" r:id="rId97"/>
    <hyperlink ref="O164" r:id="rId98"/>
    <hyperlink ref="J166" r:id="rId99"/>
    <hyperlink ref="O166" r:id="rId100"/>
    <hyperlink ref="J169" r:id="rId101"/>
    <hyperlink ref="J170" r:id="rId102"/>
    <hyperlink ref="J168" r:id="rId103"/>
    <hyperlink ref="O168" r:id="rId104"/>
    <hyperlink ref="J172" r:id="rId105"/>
    <hyperlink ref="O172" r:id="rId106"/>
    <hyperlink ref="J175" r:id="rId107"/>
    <hyperlink ref="O175" r:id="rId108"/>
    <hyperlink ref="J176" r:id="rId109"/>
    <hyperlink ref="O176" r:id="rId110"/>
    <hyperlink ref="J178" r:id="rId111"/>
    <hyperlink ref="O178" r:id="rId112"/>
    <hyperlink ref="J180" r:id="rId113"/>
    <hyperlink ref="J174" r:id="rId114"/>
    <hyperlink ref="O174" r:id="rId115"/>
    <hyperlink ref="J181" r:id="rId116"/>
    <hyperlink ref="O181" r:id="rId117"/>
    <hyperlink ref="J182" r:id="rId118"/>
    <hyperlink ref="O182" r:id="rId119"/>
    <hyperlink ref="J184" r:id="rId120"/>
    <hyperlink ref="O184" r:id="rId121"/>
    <hyperlink ref="J185" r:id="rId122"/>
    <hyperlink ref="O185" r:id="rId123"/>
    <hyperlink ref="J188" r:id="rId124"/>
    <hyperlink ref="O188" r:id="rId125"/>
    <hyperlink ref="J190" r:id="rId126"/>
    <hyperlink ref="O190" r:id="rId127"/>
    <hyperlink ref="J191" r:id="rId128"/>
    <hyperlink ref="O191" r:id="rId129"/>
    <hyperlink ref="J192" r:id="rId130"/>
    <hyperlink ref="O192" r:id="rId131"/>
    <hyperlink ref="J193" r:id="rId132"/>
    <hyperlink ref="O193" r:id="rId133"/>
    <hyperlink ref="J194" r:id="rId134"/>
    <hyperlink ref="O194" r:id="rId135"/>
    <hyperlink ref="J195" r:id="rId136"/>
    <hyperlink ref="O195" r:id="rId137"/>
    <hyperlink ref="J196" r:id="rId138"/>
    <hyperlink ref="O196" r:id="rId139"/>
    <hyperlink ref="J197" r:id="rId140"/>
    <hyperlink ref="O197" r:id="rId141"/>
    <hyperlink ref="J198" r:id="rId142"/>
    <hyperlink ref="J199" r:id="rId143"/>
    <hyperlink ref="J200" r:id="rId144"/>
    <hyperlink ref="O200" r:id="rId145"/>
    <hyperlink ref="J201" r:id="rId146"/>
    <hyperlink ref="O201" r:id="rId147"/>
    <hyperlink ref="J202" r:id="rId148"/>
    <hyperlink ref="O202" r:id="rId149"/>
    <hyperlink ref="J203" r:id="rId150"/>
    <hyperlink ref="O203" r:id="rId151"/>
    <hyperlink ref="J204" r:id="rId152"/>
    <hyperlink ref="O204" r:id="rId153"/>
    <hyperlink ref="J205" r:id="rId154"/>
    <hyperlink ref="O205" r:id="rId155"/>
    <hyperlink ref="J207" r:id="rId156"/>
    <hyperlink ref="O207" r:id="rId157"/>
    <hyperlink ref="J208" r:id="rId158"/>
    <hyperlink ref="O208" r:id="rId159"/>
    <hyperlink ref="J209" r:id="rId160"/>
    <hyperlink ref="O209" r:id="rId161"/>
    <hyperlink ref="J211" r:id="rId162"/>
    <hyperlink ref="O211" r:id="rId163"/>
    <hyperlink ref="J212" r:id="rId164"/>
    <hyperlink ref="O212" r:id="rId165"/>
    <hyperlink ref="J213" r:id="rId166"/>
    <hyperlink ref="J214" r:id="rId167"/>
    <hyperlink ref="O214" r:id="rId168"/>
    <hyperlink ref="J216" r:id="rId169"/>
    <hyperlink ref="O216" r:id="rId170"/>
    <hyperlink ref="J217" r:id="rId171"/>
    <hyperlink ref="J218" r:id="rId172"/>
    <hyperlink ref="O218" r:id="rId173"/>
    <hyperlink ref="J219" r:id="rId174"/>
    <hyperlink ref="O219" r:id="rId175"/>
    <hyperlink ref="J220" r:id="rId176"/>
    <hyperlink ref="O220" r:id="rId177"/>
    <hyperlink ref="J221" r:id="rId178"/>
    <hyperlink ref="O221" r:id="rId179"/>
    <hyperlink ref="J223" r:id="rId180"/>
    <hyperlink ref="O206" r:id="rId181"/>
    <hyperlink ref="J225" r:id="rId182"/>
    <hyperlink ref="O225" r:id="rId183"/>
    <hyperlink ref="J226" r:id="rId184"/>
    <hyperlink ref="O226" r:id="rId185"/>
    <hyperlink ref="J227" r:id="rId186"/>
    <hyperlink ref="O227" r:id="rId187"/>
    <hyperlink ref="J228" r:id="rId188"/>
    <hyperlink ref="O228" r:id="rId189"/>
    <hyperlink ref="O229" r:id="rId190"/>
    <hyperlink ref="J229" r:id="rId191"/>
    <hyperlink ref="J232" r:id="rId192"/>
    <hyperlink ref="O232" r:id="rId193"/>
    <hyperlink ref="J233" r:id="rId194"/>
    <hyperlink ref="O233" r:id="rId195"/>
    <hyperlink ref="J235" r:id="rId196"/>
    <hyperlink ref="O235" r:id="rId197"/>
    <hyperlink ref="J236" r:id="rId198"/>
    <hyperlink ref="O236" r:id="rId199"/>
    <hyperlink ref="J237" r:id="rId200"/>
    <hyperlink ref="O237" r:id="rId201"/>
    <hyperlink ref="J238" r:id="rId202"/>
    <hyperlink ref="J240" r:id="rId203"/>
    <hyperlink ref="O240" r:id="rId204"/>
    <hyperlink ref="J241" r:id="rId205"/>
    <hyperlink ref="O241" r:id="rId206"/>
    <hyperlink ref="J242" r:id="rId207"/>
    <hyperlink ref="O242" r:id="rId208"/>
    <hyperlink ref="J243" r:id="rId209"/>
    <hyperlink ref="O243" r:id="rId210"/>
    <hyperlink ref="J245" r:id="rId211"/>
    <hyperlink ref="O245" r:id="rId212"/>
    <hyperlink ref="J246" r:id="rId213"/>
    <hyperlink ref="O246" r:id="rId214"/>
    <hyperlink ref="J247" r:id="rId215"/>
    <hyperlink ref="J248" r:id="rId216"/>
    <hyperlink ref="O248" r:id="rId217"/>
    <hyperlink ref="J249" r:id="rId218"/>
    <hyperlink ref="O249" r:id="rId219"/>
    <hyperlink ref="J250" r:id="rId220"/>
    <hyperlink ref="O250" r:id="rId221"/>
    <hyperlink ref="J254" r:id="rId222"/>
    <hyperlink ref="O254" r:id="rId223"/>
    <hyperlink ref="J255" r:id="rId224"/>
    <hyperlink ref="J256" r:id="rId225"/>
    <hyperlink ref="O256" r:id="rId226"/>
    <hyperlink ref="O257" r:id="rId227"/>
    <hyperlink ref="J258" r:id="rId228"/>
    <hyperlink ref="O258" r:id="rId229"/>
    <hyperlink ref="J260" r:id="rId230"/>
    <hyperlink ref="J261" r:id="rId231"/>
    <hyperlink ref="O261" r:id="rId232"/>
    <hyperlink ref="J262" r:id="rId233"/>
    <hyperlink ref="O262" r:id="rId234"/>
    <hyperlink ref="J263" r:id="rId235"/>
    <hyperlink ref="R263" r:id="rId236"/>
    <hyperlink ref="J264" r:id="rId237"/>
    <hyperlink ref="J265" r:id="rId238"/>
    <hyperlink ref="O265" r:id="rId239"/>
    <hyperlink ref="J266" r:id="rId240"/>
    <hyperlink ref="O266" r:id="rId241"/>
    <hyperlink ref="J268" r:id="rId242"/>
    <hyperlink ref="O268" r:id="rId243"/>
    <hyperlink ref="J269" r:id="rId244"/>
    <hyperlink ref="O269" r:id="rId245"/>
    <hyperlink ref="J270" r:id="rId246"/>
    <hyperlink ref="O270" r:id="rId247"/>
    <hyperlink ref="J272" r:id="rId248"/>
    <hyperlink ref="O272" r:id="rId249"/>
    <hyperlink ref="J273" r:id="rId250"/>
    <hyperlink ref="O273" r:id="rId251"/>
    <hyperlink ref="J276" r:id="rId252"/>
    <hyperlink ref="O276" r:id="rId253"/>
    <hyperlink ref="J275" r:id="rId254"/>
    <hyperlink ref="J274" r:id="rId255"/>
    <hyperlink ref="J279" r:id="rId256"/>
    <hyperlink ref="O279" r:id="rId257"/>
    <hyperlink ref="J280" r:id="rId258"/>
    <hyperlink ref="O280" r:id="rId259"/>
    <hyperlink ref="J283" r:id="rId260"/>
    <hyperlink ref="O283" r:id="rId261"/>
    <hyperlink ref="J285" r:id="rId262"/>
    <hyperlink ref="O285" r:id="rId263"/>
    <hyperlink ref="J286" r:id="rId264"/>
    <hyperlink ref="O286" r:id="rId265"/>
    <hyperlink ref="J288" r:id="rId266"/>
    <hyperlink ref="J290" r:id="rId267"/>
    <hyperlink ref="O290" r:id="rId268"/>
    <hyperlink ref="J291" r:id="rId269"/>
    <hyperlink ref="J294" r:id="rId270"/>
    <hyperlink ref="J295" r:id="rId271"/>
    <hyperlink ref="O295" r:id="rId272"/>
    <hyperlink ref="J297" r:id="rId273"/>
    <hyperlink ref="O297" r:id="rId274"/>
    <hyperlink ref="J298" r:id="rId275"/>
    <hyperlink ref="O298" r:id="rId276"/>
    <hyperlink ref="J299" r:id="rId277"/>
    <hyperlink ref="O299" r:id="rId278"/>
    <hyperlink ref="J301" r:id="rId279"/>
    <hyperlink ref="O301" r:id="rId280"/>
    <hyperlink ref="J302" r:id="rId281"/>
    <hyperlink ref="O302" r:id="rId282"/>
    <hyperlink ref="J303" r:id="rId283"/>
    <hyperlink ref="O303" r:id="rId284"/>
    <hyperlink ref="J306" r:id="rId285"/>
    <hyperlink ref="O306" r:id="rId286"/>
    <hyperlink ref="J307" r:id="rId287"/>
    <hyperlink ref="O307" r:id="rId288"/>
    <hyperlink ref="J309" r:id="rId289"/>
    <hyperlink ref="O309" r:id="rId290"/>
    <hyperlink ref="J310" r:id="rId291"/>
    <hyperlink ref="O310" r:id="rId292"/>
    <hyperlink ref="J311" r:id="rId293"/>
    <hyperlink ref="O311" r:id="rId294"/>
    <hyperlink ref="J312" r:id="rId295"/>
    <hyperlink ref="O312" r:id="rId296"/>
    <hyperlink ref="J224" r:id="rId297"/>
    <hyperlink ref="O224" r:id="rId298"/>
    <hyperlink ref="J313" r:id="rId299"/>
    <hyperlink ref="O313" r:id="rId300"/>
    <hyperlink ref="J314" r:id="rId301"/>
    <hyperlink ref="O314" r:id="rId302"/>
    <hyperlink ref="J315" r:id="rId303"/>
    <hyperlink ref="O315" r:id="rId304"/>
    <hyperlink ref="J316" r:id="rId305"/>
    <hyperlink ref="O316" r:id="rId306"/>
    <hyperlink ref="J318" r:id="rId307"/>
    <hyperlink ref="O318" r:id="rId308"/>
    <hyperlink ref="J319" r:id="rId309"/>
    <hyperlink ref="O319" r:id="rId310"/>
    <hyperlink ref="J320" r:id="rId311"/>
    <hyperlink ref="O320" r:id="rId312"/>
    <hyperlink ref="J322" r:id="rId313"/>
    <hyperlink ref="J324" r:id="rId314"/>
    <hyperlink ref="O324" r:id="rId315"/>
    <hyperlink ref="J325" r:id="rId316"/>
    <hyperlink ref="J326" r:id="rId317"/>
    <hyperlink ref="O326" r:id="rId318"/>
    <hyperlink ref="J327" r:id="rId319"/>
    <hyperlink ref="O327" r:id="rId320"/>
    <hyperlink ref="J328" r:id="rId321"/>
    <hyperlink ref="J330" r:id="rId322"/>
    <hyperlink ref="O330" r:id="rId323"/>
    <hyperlink ref="O331" r:id="rId324"/>
    <hyperlink ref="J331" r:id="rId325"/>
    <hyperlink ref="J332" r:id="rId326"/>
    <hyperlink ref="O332" r:id="rId327"/>
    <hyperlink ref="O234" r:id="rId328"/>
    <hyperlink ref="J234" r:id="rId329"/>
    <hyperlink ref="J333" r:id="rId330"/>
    <hyperlink ref="O333" r:id="rId331"/>
    <hyperlink ref="J334" r:id="rId332"/>
    <hyperlink ref="O334" r:id="rId333"/>
    <hyperlink ref="J335" r:id="rId334"/>
    <hyperlink ref="O335" r:id="rId335"/>
    <hyperlink ref="J336" r:id="rId336"/>
    <hyperlink ref="O336" r:id="rId337"/>
    <hyperlink ref="J337" r:id="rId338"/>
    <hyperlink ref="O337" r:id="rId339"/>
    <hyperlink ref="J339" r:id="rId340"/>
    <hyperlink ref="J342" r:id="rId341"/>
    <hyperlink ref="O342" r:id="rId342"/>
    <hyperlink ref="J343" r:id="rId343"/>
    <hyperlink ref="O343" r:id="rId344"/>
    <hyperlink ref="J344" r:id="rId345"/>
    <hyperlink ref="O344" r:id="rId346"/>
    <hyperlink ref="J345" r:id="rId347"/>
    <hyperlink ref="J346" r:id="rId348"/>
    <hyperlink ref="O346" r:id="rId349"/>
    <hyperlink ref="J349" r:id="rId350"/>
    <hyperlink ref="O349" r:id="rId351"/>
    <hyperlink ref="J350" r:id="rId352"/>
    <hyperlink ref="J351" r:id="rId353"/>
    <hyperlink ref="J353" r:id="rId354"/>
    <hyperlink ref="O353" r:id="rId355"/>
    <hyperlink ref="J354" r:id="rId356"/>
    <hyperlink ref="O354" r:id="rId357"/>
    <hyperlink ref="J355" r:id="rId358"/>
    <hyperlink ref="O355" r:id="rId359"/>
    <hyperlink ref="J357" r:id="rId360"/>
    <hyperlink ref="O357" r:id="rId361"/>
    <hyperlink ref="J358" r:id="rId362"/>
    <hyperlink ref="O358" r:id="rId363"/>
    <hyperlink ref="J359" r:id="rId364"/>
    <hyperlink ref="J360" r:id="rId365"/>
    <hyperlink ref="J361" r:id="rId366"/>
    <hyperlink ref="O361" r:id="rId367"/>
    <hyperlink ref="J362" r:id="rId368"/>
    <hyperlink ref="O362" r:id="rId369"/>
    <hyperlink ref="J363" r:id="rId370"/>
    <hyperlink ref="O363" r:id="rId371"/>
    <hyperlink ref="J365" r:id="rId372"/>
    <hyperlink ref="J366" r:id="rId373"/>
    <hyperlink ref="O366" r:id="rId374"/>
    <hyperlink ref="J367" r:id="rId375"/>
    <hyperlink ref="O367" r:id="rId376"/>
    <hyperlink ref="J368" r:id="rId377"/>
    <hyperlink ref="O368" r:id="rId378"/>
    <hyperlink ref="J369" r:id="rId379"/>
    <hyperlink ref="O369" r:id="rId380"/>
    <hyperlink ref="J370" r:id="rId381"/>
    <hyperlink ref="J371" r:id="rId382"/>
    <hyperlink ref="O371" r:id="rId383"/>
    <hyperlink ref="J364" r:id="rId384"/>
    <hyperlink ref="O364" r:id="rId385"/>
    <hyperlink ref="J373" r:id="rId386"/>
    <hyperlink ref="O373" r:id="rId387"/>
    <hyperlink ref="J374" r:id="rId388"/>
    <hyperlink ref="O374" r:id="rId389"/>
    <hyperlink ref="J372" r:id="rId390"/>
    <hyperlink ref="O372" r:id="rId391"/>
    <hyperlink ref="J375" r:id="rId392"/>
    <hyperlink ref="J376" r:id="rId393"/>
    <hyperlink ref="J378" r:id="rId394"/>
    <hyperlink ref="J379" r:id="rId395"/>
    <hyperlink ref="J380" r:id="rId396"/>
    <hyperlink ref="J381" r:id="rId397"/>
    <hyperlink ref="J382" r:id="rId398"/>
    <hyperlink ref="O382" r:id="rId399"/>
    <hyperlink ref="J384" r:id="rId400"/>
    <hyperlink ref="O384" r:id="rId401"/>
    <hyperlink ref="J385" r:id="rId402"/>
    <hyperlink ref="O385" r:id="rId403"/>
    <hyperlink ref="J386" r:id="rId404"/>
    <hyperlink ref="O386" r:id="rId405"/>
    <hyperlink ref="J387" r:id="rId406"/>
    <hyperlink ref="J388" r:id="rId407"/>
    <hyperlink ref="J389" r:id="rId408"/>
    <hyperlink ref="J383" r:id="rId409"/>
    <hyperlink ref="O383" r:id="rId410"/>
    <hyperlink ref="J390" r:id="rId411"/>
    <hyperlink ref="O390" r:id="rId412"/>
    <hyperlink ref="J391" r:id="rId413"/>
    <hyperlink ref="J392" r:id="rId414"/>
    <hyperlink ref="O392" r:id="rId415"/>
    <hyperlink ref="J393" r:id="rId416"/>
    <hyperlink ref="J394" r:id="rId417"/>
    <hyperlink ref="O394" r:id="rId418"/>
    <hyperlink ref="J395" r:id="rId419"/>
    <hyperlink ref="O395" r:id="rId420"/>
    <hyperlink ref="J396" r:id="rId421"/>
    <hyperlink ref="O396" r:id="rId422"/>
    <hyperlink ref="J397" r:id="rId423"/>
    <hyperlink ref="J398" r:id="rId424"/>
    <hyperlink ref="J399" r:id="rId425"/>
    <hyperlink ref="O399" r:id="rId426"/>
    <hyperlink ref="J400" r:id="rId427"/>
    <hyperlink ref="J401" r:id="rId428"/>
    <hyperlink ref="J402" r:id="rId429"/>
    <hyperlink ref="O402" r:id="rId430"/>
    <hyperlink ref="J403" r:id="rId431"/>
    <hyperlink ref="O403" r:id="rId432"/>
    <hyperlink ref="J404" r:id="rId433"/>
    <hyperlink ref="O404" r:id="rId434"/>
    <hyperlink ref="J405" r:id="rId435"/>
    <hyperlink ref="O405" r:id="rId436"/>
    <hyperlink ref="J408" r:id="rId437"/>
    <hyperlink ref="J409" r:id="rId438"/>
    <hyperlink ref="J410" r:id="rId439"/>
    <hyperlink ref="O410" r:id="rId440"/>
    <hyperlink ref="J411" r:id="rId441"/>
    <hyperlink ref="J412" r:id="rId442"/>
    <hyperlink ref="O412" r:id="rId443"/>
    <hyperlink ref="J413" r:id="rId444"/>
    <hyperlink ref="O413" r:id="rId445"/>
    <hyperlink ref="J414" r:id="rId446"/>
    <hyperlink ref="O414" r:id="rId447"/>
    <hyperlink ref="J416" r:id="rId448"/>
    <hyperlink ref="O416" r:id="rId449"/>
    <hyperlink ref="J418" r:id="rId450"/>
    <hyperlink ref="J419" r:id="rId451"/>
    <hyperlink ref="O419" r:id="rId452"/>
    <hyperlink ref="J420" r:id="rId453"/>
    <hyperlink ref="O420" r:id="rId454"/>
    <hyperlink ref="J421" r:id="rId455"/>
    <hyperlink ref="J423" r:id="rId456"/>
    <hyperlink ref="J425" r:id="rId457"/>
    <hyperlink ref="J426" r:id="rId458"/>
    <hyperlink ref="O426" r:id="rId459"/>
    <hyperlink ref="J427" r:id="rId460"/>
    <hyperlink ref="O427" r:id="rId461"/>
    <hyperlink ref="J428" r:id="rId462"/>
    <hyperlink ref="J429" r:id="rId463"/>
    <hyperlink ref="O429" r:id="rId464"/>
    <hyperlink ref="J430" r:id="rId465"/>
    <hyperlink ref="O430" r:id="rId466"/>
    <hyperlink ref="J431" r:id="rId467"/>
    <hyperlink ref="J432" r:id="rId468"/>
    <hyperlink ref="O432" r:id="rId469"/>
    <hyperlink ref="J433" r:id="rId470"/>
    <hyperlink ref="O433" r:id="rId471"/>
    <hyperlink ref="J434" r:id="rId472"/>
    <hyperlink ref="O434" r:id="rId473"/>
    <hyperlink ref="J435" r:id="rId474"/>
    <hyperlink ref="O435" r:id="rId475"/>
    <hyperlink ref="J436" r:id="rId476"/>
    <hyperlink ref="O436" r:id="rId477"/>
    <hyperlink ref="J437" r:id="rId478"/>
    <hyperlink ref="O437" r:id="rId479"/>
    <hyperlink ref="J440" r:id="rId480"/>
    <hyperlink ref="O440" r:id="rId481"/>
    <hyperlink ref="J441" r:id="rId482"/>
    <hyperlink ref="J442" r:id="rId483"/>
    <hyperlink ref="J443" r:id="rId484"/>
    <hyperlink ref="J444" r:id="rId485"/>
    <hyperlink ref="J445" r:id="rId486"/>
    <hyperlink ref="O445" r:id="rId487"/>
    <hyperlink ref="J446" r:id="rId488"/>
    <hyperlink ref="J447" r:id="rId489"/>
    <hyperlink ref="O447" r:id="rId490"/>
    <hyperlink ref="J448" r:id="rId491"/>
    <hyperlink ref="J449" r:id="rId492"/>
    <hyperlink ref="O449" r:id="rId493"/>
    <hyperlink ref="J450" r:id="rId494"/>
    <hyperlink ref="O450" r:id="rId495"/>
    <hyperlink ref="J451" r:id="rId496"/>
    <hyperlink ref="O451" r:id="rId497"/>
    <hyperlink ref="J452" r:id="rId498"/>
    <hyperlink ref="O452" r:id="rId499"/>
    <hyperlink ref="J453" r:id="rId500"/>
    <hyperlink ref="O453" r:id="rId501"/>
    <hyperlink ref="J454" r:id="rId502"/>
    <hyperlink ref="U167" r:id="rId503"/>
    <hyperlink ref="J456" r:id="rId504"/>
    <hyperlink ref="O456" r:id="rId505"/>
    <hyperlink ref="J457" r:id="rId506"/>
    <hyperlink ref="J458" r:id="rId507"/>
    <hyperlink ref="O458" r:id="rId508"/>
    <hyperlink ref="J459" r:id="rId509"/>
    <hyperlink ref="O459" r:id="rId510"/>
    <hyperlink ref="J460" r:id="rId511"/>
    <hyperlink ref="O460" r:id="rId512"/>
    <hyperlink ref="J461" r:id="rId513"/>
    <hyperlink ref="O461" r:id="rId514"/>
    <hyperlink ref="J462" r:id="rId515"/>
    <hyperlink ref="O462" r:id="rId516"/>
    <hyperlink ref="J463" r:id="rId517"/>
    <hyperlink ref="O463" r:id="rId518"/>
    <hyperlink ref="J464" r:id="rId519"/>
    <hyperlink ref="O464" r:id="rId520"/>
    <hyperlink ref="J465" r:id="rId521"/>
    <hyperlink ref="J466" r:id="rId522"/>
    <hyperlink ref="O466" r:id="rId523"/>
    <hyperlink ref="J467" r:id="rId524"/>
    <hyperlink ref="O467" r:id="rId525"/>
    <hyperlink ref="J468" r:id="rId526"/>
    <hyperlink ref="O468" r:id="rId527"/>
    <hyperlink ref="J469" r:id="rId528"/>
    <hyperlink ref="O469" r:id="rId529"/>
    <hyperlink ref="J470" r:id="rId530"/>
    <hyperlink ref="O470" r:id="rId531"/>
    <hyperlink ref="J471" r:id="rId532"/>
    <hyperlink ref="O471" r:id="rId533"/>
    <hyperlink ref="J473" r:id="rId534"/>
    <hyperlink ref="O473" r:id="rId535"/>
    <hyperlink ref="J474" r:id="rId536"/>
    <hyperlink ref="O474" r:id="rId537"/>
    <hyperlink ref="J475" r:id="rId538"/>
    <hyperlink ref="J476" r:id="rId539"/>
    <hyperlink ref="O476" r:id="rId540"/>
    <hyperlink ref="J477" r:id="rId541"/>
    <hyperlink ref="O477" r:id="rId542"/>
    <hyperlink ref="J479" r:id="rId543"/>
    <hyperlink ref="O479" r:id="rId544"/>
    <hyperlink ref="J480" r:id="rId545"/>
    <hyperlink ref="O480" r:id="rId546"/>
    <hyperlink ref="J481" r:id="rId547"/>
    <hyperlink ref="J482" r:id="rId548"/>
    <hyperlink ref="O482" r:id="rId549"/>
    <hyperlink ref="J485" r:id="rId550"/>
    <hyperlink ref="O485" r:id="rId551"/>
    <hyperlink ref="O484" r:id="rId552"/>
    <hyperlink ref="J484" r:id="rId553"/>
    <hyperlink ref="J486" r:id="rId554"/>
    <hyperlink ref="O486" r:id="rId555"/>
    <hyperlink ref="J487" r:id="rId556"/>
    <hyperlink ref="O487" r:id="rId557"/>
    <hyperlink ref="J489" r:id="rId558"/>
    <hyperlink ref="O489" r:id="rId559"/>
    <hyperlink ref="J490" r:id="rId560"/>
    <hyperlink ref="O490" r:id="rId561"/>
    <hyperlink ref="J491" r:id="rId562"/>
    <hyperlink ref="J492" r:id="rId563"/>
    <hyperlink ref="J493" r:id="rId564"/>
    <hyperlink ref="O493" r:id="rId565"/>
    <hyperlink ref="J494" r:id="rId566"/>
    <hyperlink ref="O171" r:id="rId567"/>
    <hyperlink ref="J171" r:id="rId568"/>
    <hyperlink ref="J495" r:id="rId569"/>
    <hyperlink ref="O495" r:id="rId570"/>
    <hyperlink ref="O496" r:id="rId571"/>
    <hyperlink ref="J496" r:id="rId572"/>
    <hyperlink ref="J497" r:id="rId573"/>
    <hyperlink ref="O497" r:id="rId574"/>
    <hyperlink ref="J498" r:id="rId575"/>
    <hyperlink ref="J499" r:id="rId576"/>
    <hyperlink ref="J500" r:id="rId577"/>
    <hyperlink ref="O500" r:id="rId578"/>
    <hyperlink ref="J501" r:id="rId579"/>
    <hyperlink ref="O501" r:id="rId580"/>
    <hyperlink ref="J502" r:id="rId581"/>
    <hyperlink ref="O502" r:id="rId582"/>
    <hyperlink ref="J503" r:id="rId583"/>
    <hyperlink ref="O503" r:id="rId584"/>
    <hyperlink ref="J504" r:id="rId585"/>
    <hyperlink ref="O504" r:id="rId586"/>
    <hyperlink ref="J506" r:id="rId587"/>
    <hyperlink ref="J508" r:id="rId588"/>
    <hyperlink ref="O508" r:id="rId589"/>
    <hyperlink ref="J509" r:id="rId590"/>
    <hyperlink ref="O509" r:id="rId591"/>
    <hyperlink ref="J511" r:id="rId592"/>
    <hyperlink ref="O511" r:id="rId593"/>
    <hyperlink ref="J512" r:id="rId594"/>
    <hyperlink ref="J514" r:id="rId595"/>
    <hyperlink ref="J515" r:id="rId596"/>
    <hyperlink ref="O515" r:id="rId597"/>
    <hyperlink ref="J516" r:id="rId598"/>
    <hyperlink ref="O516" r:id="rId599"/>
    <hyperlink ref="J517" r:id="rId600"/>
    <hyperlink ref="O517" r:id="rId601"/>
    <hyperlink ref="J518" r:id="rId602"/>
    <hyperlink ref="O518" r:id="rId603"/>
    <hyperlink ref="J519" r:id="rId604"/>
    <hyperlink ref="J520" r:id="rId605"/>
    <hyperlink ref="O520" r:id="rId606"/>
    <hyperlink ref="J525" r:id="rId607"/>
    <hyperlink ref="O525" r:id="rId608"/>
    <hyperlink ref="J507" r:id="rId609"/>
    <hyperlink ref="O507" r:id="rId610"/>
    <hyperlink ref="J527" r:id="rId611"/>
    <hyperlink ref="O527" r:id="rId612"/>
    <hyperlink ref="J529" r:id="rId613"/>
    <hyperlink ref="J530" r:id="rId614"/>
    <hyperlink ref="O530" r:id="rId615"/>
    <hyperlink ref="J531" r:id="rId616"/>
    <hyperlink ref="O531" r:id="rId617"/>
    <hyperlink ref="J532" r:id="rId618"/>
    <hyperlink ref="O532" r:id="rId619"/>
    <hyperlink ref="J533" r:id="rId620"/>
    <hyperlink ref="J534" r:id="rId621"/>
    <hyperlink ref="O534" r:id="rId622"/>
    <hyperlink ref="J535" r:id="rId623"/>
    <hyperlink ref="O535" r:id="rId624"/>
    <hyperlink ref="O536" r:id="rId625"/>
    <hyperlink ref="J536" r:id="rId626"/>
    <hyperlink ref="J537" r:id="rId627"/>
    <hyperlink ref="O537" r:id="rId628"/>
    <hyperlink ref="J538" r:id="rId629"/>
    <hyperlink ref="J56" r:id="rId630"/>
    <hyperlink ref="O56" r:id="rId631"/>
    <hyperlink ref="J539" r:id="rId632"/>
    <hyperlink ref="J540" r:id="rId633"/>
    <hyperlink ref="O540" r:id="rId634"/>
    <hyperlink ref="J541" r:id="rId635"/>
    <hyperlink ref="O541" r:id="rId636"/>
    <hyperlink ref="J543" r:id="rId637"/>
    <hyperlink ref="O543" r:id="rId638"/>
    <hyperlink ref="J544" r:id="rId639"/>
    <hyperlink ref="O544" r:id="rId640"/>
    <hyperlink ref="J546" r:id="rId641"/>
    <hyperlink ref="O546" r:id="rId642"/>
    <hyperlink ref="J547" r:id="rId643"/>
    <hyperlink ref="J548" r:id="rId644"/>
    <hyperlink ref="O548" r:id="rId645"/>
    <hyperlink ref="J549" r:id="rId646"/>
    <hyperlink ref="O549" r:id="rId647"/>
    <hyperlink ref="J550" r:id="rId648"/>
    <hyperlink ref="O550" r:id="rId649"/>
    <hyperlink ref="J551" r:id="rId650"/>
    <hyperlink ref="J552" r:id="rId651"/>
    <hyperlink ref="O552" r:id="rId652"/>
    <hyperlink ref="J553" r:id="rId653"/>
    <hyperlink ref="O553" r:id="rId654"/>
    <hyperlink ref="J555" r:id="rId655"/>
    <hyperlink ref="J545" r:id="rId656"/>
    <hyperlink ref="O545" r:id="rId657"/>
    <hyperlink ref="J556" r:id="rId658"/>
    <hyperlink ref="O556" r:id="rId659"/>
    <hyperlink ref="J557" r:id="rId660"/>
    <hyperlink ref="O557" r:id="rId661"/>
    <hyperlink ref="J558" r:id="rId662"/>
    <hyperlink ref="O558" r:id="rId663"/>
    <hyperlink ref="J559" r:id="rId664"/>
    <hyperlink ref="O559" r:id="rId665"/>
    <hyperlink ref="J560" r:id="rId666"/>
    <hyperlink ref="O560" r:id="rId667"/>
    <hyperlink ref="J561" r:id="rId668"/>
    <hyperlink ref="J562" r:id="rId669"/>
    <hyperlink ref="J563" r:id="rId670"/>
    <hyperlink ref="O563" r:id="rId671"/>
    <hyperlink ref="J564" r:id="rId672"/>
    <hyperlink ref="O564" r:id="rId673"/>
    <hyperlink ref="J505" r:id="rId674"/>
    <hyperlink ref="O505" r:id="rId675"/>
    <hyperlink ref="J566" r:id="rId676"/>
    <hyperlink ref="J567" r:id="rId677"/>
    <hyperlink ref="O567" r:id="rId678"/>
    <hyperlink ref="J568" r:id="rId679"/>
    <hyperlink ref="O568" r:id="rId680"/>
    <hyperlink ref="J569" r:id="rId681"/>
    <hyperlink ref="O569" r:id="rId682"/>
    <hyperlink ref="J570" r:id="rId683"/>
    <hyperlink ref="O570" r:id="rId684"/>
    <hyperlink ref="J571" r:id="rId685"/>
    <hyperlink ref="O571" r:id="rId686"/>
    <hyperlink ref="J572" r:id="rId687"/>
    <hyperlink ref="O572" r:id="rId688"/>
    <hyperlink ref="J573" r:id="rId689"/>
    <hyperlink ref="O573" r:id="rId690"/>
    <hyperlink ref="J574" r:id="rId691"/>
    <hyperlink ref="O574" r:id="rId692"/>
    <hyperlink ref="J575" r:id="rId693"/>
    <hyperlink ref="O575" r:id="rId694"/>
    <hyperlink ref="J576" r:id="rId695"/>
    <hyperlink ref="O576" r:id="rId696"/>
    <hyperlink ref="O577" r:id="rId697"/>
    <hyperlink ref="J577" r:id="rId698"/>
    <hyperlink ref="J578" r:id="rId699"/>
    <hyperlink ref="O578" r:id="rId700"/>
    <hyperlink ref="J579" r:id="rId701"/>
    <hyperlink ref="O579" r:id="rId702"/>
    <hyperlink ref="J581" r:id="rId703"/>
    <hyperlink ref="J582" r:id="rId704"/>
    <hyperlink ref="O582" r:id="rId705"/>
    <hyperlink ref="J584" r:id="rId706"/>
    <hyperlink ref="O584" r:id="rId707"/>
    <hyperlink ref="J585" r:id="rId708"/>
    <hyperlink ref="O585" r:id="rId709"/>
    <hyperlink ref="O586" r:id="rId710"/>
    <hyperlink ref="J586" r:id="rId711"/>
    <hyperlink ref="J587" r:id="rId712"/>
    <hyperlink ref="O587" r:id="rId713"/>
    <hyperlink ref="J589" r:id="rId714"/>
    <hyperlink ref="O589" r:id="rId715"/>
    <hyperlink ref="J590" r:id="rId716"/>
    <hyperlink ref="O590" r:id="rId717"/>
    <hyperlink ref="J591" r:id="rId718"/>
    <hyperlink ref="O591" r:id="rId719"/>
    <hyperlink ref="J592" r:id="rId720"/>
    <hyperlink ref="O592" r:id="rId721"/>
    <hyperlink ref="J593" r:id="rId722"/>
    <hyperlink ref="O593" r:id="rId723"/>
    <hyperlink ref="J594" r:id="rId724"/>
    <hyperlink ref="O594" r:id="rId725"/>
    <hyperlink ref="J595" r:id="rId726"/>
    <hyperlink ref="O595" r:id="rId727"/>
    <hyperlink ref="J597" r:id="rId728"/>
    <hyperlink ref="O597" r:id="rId729"/>
    <hyperlink ref="J598" r:id="rId730"/>
    <hyperlink ref="O598" r:id="rId731"/>
    <hyperlink ref="J599" r:id="rId732"/>
    <hyperlink ref="O599" r:id="rId733"/>
    <hyperlink ref="J602" r:id="rId734"/>
    <hyperlink ref="O602" r:id="rId735"/>
    <hyperlink ref="J603" r:id="rId736"/>
    <hyperlink ref="J604" r:id="rId737"/>
    <hyperlink ref="O604" r:id="rId738"/>
    <hyperlink ref="J605" r:id="rId739"/>
    <hyperlink ref="O605" r:id="rId740"/>
    <hyperlink ref="J607" r:id="rId741"/>
    <hyperlink ref="O607" r:id="rId742"/>
    <hyperlink ref="J608" r:id="rId743"/>
    <hyperlink ref="O608" r:id="rId744"/>
    <hyperlink ref="J609" r:id="rId745"/>
    <hyperlink ref="O609" r:id="rId746"/>
    <hyperlink ref="J610" r:id="rId747"/>
    <hyperlink ref="O610" r:id="rId748"/>
    <hyperlink ref="J614" r:id="rId749"/>
    <hyperlink ref="O614" r:id="rId750"/>
    <hyperlink ref="J615" r:id="rId751"/>
    <hyperlink ref="J616" r:id="rId752"/>
    <hyperlink ref="O616" r:id="rId753"/>
    <hyperlink ref="J617" r:id="rId754"/>
    <hyperlink ref="O617" r:id="rId755"/>
    <hyperlink ref="J618" r:id="rId756"/>
    <hyperlink ref="O618" r:id="rId757"/>
    <hyperlink ref="J619" r:id="rId758"/>
    <hyperlink ref="J620" r:id="rId759"/>
    <hyperlink ref="O620" r:id="rId760"/>
    <hyperlink ref="J622" r:id="rId761"/>
    <hyperlink ref="O622" r:id="rId762"/>
    <hyperlink ref="J624" r:id="rId763"/>
    <hyperlink ref="O624" r:id="rId764"/>
    <hyperlink ref="J625" r:id="rId765"/>
    <hyperlink ref="O625" r:id="rId766"/>
    <hyperlink ref="J626" r:id="rId767"/>
    <hyperlink ref="O626" r:id="rId768"/>
    <hyperlink ref="J627" r:id="rId769"/>
    <hyperlink ref="O627" r:id="rId770"/>
    <hyperlink ref="J628" r:id="rId771"/>
    <hyperlink ref="O628" r:id="rId772"/>
    <hyperlink ref="J629" r:id="rId773"/>
    <hyperlink ref="O629" r:id="rId774"/>
    <hyperlink ref="J630" r:id="rId775"/>
    <hyperlink ref="O630" r:id="rId776"/>
  </hyperlinks>
  <pageMargins left="0.7" right="0.7" top="0.75" bottom="0.75" header="0.3" footer="0.3"/>
  <pageSetup paperSize="0" orientation="portrait" horizontalDpi="0" verticalDpi="0" copies="0"/>
  <legacyDrawing r:id="rId77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B8" sqref="B8"/>
    </sheetView>
  </sheetViews>
  <sheetFormatPr baseColWidth="10" defaultRowHeight="14.5" x14ac:dyDescent="0.35"/>
  <cols>
    <col min="2" max="2" width="78.36328125" customWidth="1"/>
  </cols>
  <sheetData>
    <row r="1" spans="1:2" ht="29.25" customHeight="1" x14ac:dyDescent="0.35"/>
    <row r="2" spans="1:2" ht="25" customHeight="1" x14ac:dyDescent="0.35">
      <c r="A2" s="5">
        <v>0.2</v>
      </c>
      <c r="B2" s="3" t="s">
        <v>153</v>
      </c>
    </row>
    <row r="3" spans="1:2" ht="99" customHeight="1" x14ac:dyDescent="0.35">
      <c r="A3" s="5">
        <v>0.1</v>
      </c>
      <c r="B3" s="3" t="s">
        <v>154</v>
      </c>
    </row>
    <row r="4" spans="1:2" ht="57" customHeight="1" x14ac:dyDescent="0.35">
      <c r="A4" s="5">
        <v>5.5E-2</v>
      </c>
      <c r="B4" s="3" t="s">
        <v>155</v>
      </c>
    </row>
    <row r="5" spans="1:2" ht="25" customHeight="1" x14ac:dyDescent="0.35">
      <c r="A5" s="5"/>
      <c r="B5" s="4"/>
    </row>
    <row r="6" spans="1:2" ht="25" customHeight="1" x14ac:dyDescent="0.35">
      <c r="A6" s="5"/>
      <c r="B6" s="4"/>
    </row>
    <row r="7" spans="1:2" ht="25" customHeight="1" x14ac:dyDescent="0.35">
      <c r="A7" s="5"/>
      <c r="B7" s="4"/>
    </row>
    <row r="8" spans="1:2" ht="25" customHeight="1" x14ac:dyDescent="0.35">
      <c r="A8" s="5"/>
      <c r="B8" s="4"/>
    </row>
    <row r="9" spans="1:2" ht="25" customHeight="1" x14ac:dyDescent="0.35">
      <c r="A9" s="5"/>
      <c r="B9" s="4"/>
    </row>
    <row r="10" spans="1:2" ht="25" customHeight="1" x14ac:dyDescent="0.35">
      <c r="A10" s="5"/>
      <c r="B10" s="4"/>
    </row>
    <row r="11" spans="1:2" ht="18" customHeight="1" x14ac:dyDescent="0.35"/>
    <row r="12" spans="1:2" ht="18" customHeight="1" x14ac:dyDescent="0.35"/>
    <row r="13" spans="1:2" ht="18" customHeight="1" x14ac:dyDescent="0.35"/>
    <row r="14" spans="1:2" ht="18" customHeight="1" x14ac:dyDescent="0.35"/>
    <row r="15" spans="1:2" ht="18" customHeight="1" x14ac:dyDescent="0.35"/>
    <row r="16" spans="1:2" ht="18" customHeight="1" x14ac:dyDescent="0.35"/>
    <row r="17" ht="18" customHeight="1" x14ac:dyDescent="0.35"/>
    <row r="18" ht="18" customHeight="1" x14ac:dyDescent="0.35"/>
    <row r="19" ht="18" customHeight="1" x14ac:dyDescent="0.35"/>
    <row r="20" ht="18" customHeight="1" x14ac:dyDescent="0.35"/>
    <row r="21" ht="18" customHeight="1" x14ac:dyDescent="0.35"/>
    <row r="22" ht="18" customHeight="1" x14ac:dyDescent="0.35"/>
    <row r="23" ht="18" customHeight="1" x14ac:dyDescent="0.3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2"/>
  <sheetViews>
    <sheetView topLeftCell="A157" workbookViewId="0">
      <selection activeCell="F171" sqref="F171"/>
    </sheetView>
  </sheetViews>
  <sheetFormatPr baseColWidth="10" defaultRowHeight="14.5" x14ac:dyDescent="0.35"/>
  <cols>
    <col min="2" max="2" width="43.90625" customWidth="1"/>
  </cols>
  <sheetData>
    <row r="1" spans="1:10" ht="28" customHeight="1" x14ac:dyDescent="0.35">
      <c r="A1" s="18" t="s">
        <v>0</v>
      </c>
      <c r="B1" s="18" t="s">
        <v>1</v>
      </c>
      <c r="C1" s="18" t="s">
        <v>197</v>
      </c>
      <c r="D1" s="18" t="s">
        <v>166</v>
      </c>
      <c r="E1" s="18" t="s">
        <v>275</v>
      </c>
      <c r="F1" s="18" t="s">
        <v>276</v>
      </c>
      <c r="G1" s="18" t="s">
        <v>277</v>
      </c>
      <c r="H1" s="18" t="s">
        <v>278</v>
      </c>
    </row>
    <row r="2" spans="1:10" ht="28" customHeight="1" x14ac:dyDescent="0.45">
      <c r="A2" s="26"/>
      <c r="B2" s="28" t="s">
        <v>160</v>
      </c>
      <c r="C2" s="26"/>
      <c r="D2" s="26"/>
    </row>
    <row r="3" spans="1:10" ht="28" customHeight="1" x14ac:dyDescent="0.35">
      <c r="A3">
        <v>1</v>
      </c>
      <c r="B3" s="6" t="s">
        <v>658</v>
      </c>
      <c r="C3">
        <f t="shared" ref="C3:C13" si="0">(F3*H3)+G3</f>
        <v>15.5</v>
      </c>
      <c r="D3">
        <v>6</v>
      </c>
      <c r="E3">
        <v>45</v>
      </c>
      <c r="F3">
        <v>11</v>
      </c>
      <c r="G3">
        <f t="shared" ref="G3:G13" si="1">(D3/60)*E3</f>
        <v>4.5</v>
      </c>
      <c r="H3">
        <v>1</v>
      </c>
    </row>
    <row r="4" spans="1:10" ht="28" customHeight="1" x14ac:dyDescent="0.35">
      <c r="A4">
        <v>2</v>
      </c>
      <c r="B4" s="6" t="s">
        <v>677</v>
      </c>
      <c r="C4">
        <f t="shared" si="0"/>
        <v>15.5</v>
      </c>
      <c r="D4">
        <v>6</v>
      </c>
      <c r="E4">
        <v>45</v>
      </c>
      <c r="F4">
        <v>11</v>
      </c>
      <c r="G4">
        <f t="shared" si="1"/>
        <v>4.5</v>
      </c>
      <c r="H4">
        <v>1</v>
      </c>
    </row>
    <row r="5" spans="1:10" ht="28" customHeight="1" x14ac:dyDescent="0.35">
      <c r="A5">
        <v>3</v>
      </c>
      <c r="B5" s="6" t="s">
        <v>633</v>
      </c>
      <c r="C5">
        <f t="shared" si="0"/>
        <v>19</v>
      </c>
      <c r="D5">
        <v>8</v>
      </c>
      <c r="E5">
        <v>45</v>
      </c>
      <c r="F5">
        <v>13</v>
      </c>
      <c r="G5">
        <f t="shared" si="1"/>
        <v>6</v>
      </c>
      <c r="H5">
        <v>1</v>
      </c>
    </row>
    <row r="6" spans="1:10" ht="28" customHeight="1" x14ac:dyDescent="0.35">
      <c r="A6">
        <v>4</v>
      </c>
      <c r="B6" s="6" t="s">
        <v>661</v>
      </c>
      <c r="C6">
        <f t="shared" si="0"/>
        <v>24.5</v>
      </c>
      <c r="D6">
        <v>6</v>
      </c>
      <c r="E6">
        <v>45</v>
      </c>
      <c r="F6">
        <v>20</v>
      </c>
      <c r="G6">
        <f t="shared" si="1"/>
        <v>4.5</v>
      </c>
      <c r="H6">
        <v>1</v>
      </c>
    </row>
    <row r="7" spans="1:10" ht="28" customHeight="1" x14ac:dyDescent="0.35">
      <c r="A7">
        <v>5</v>
      </c>
      <c r="B7" s="6" t="s">
        <v>678</v>
      </c>
      <c r="C7">
        <f t="shared" si="0"/>
        <v>24.5</v>
      </c>
      <c r="D7">
        <v>6</v>
      </c>
      <c r="E7">
        <v>45</v>
      </c>
      <c r="F7">
        <v>20</v>
      </c>
      <c r="G7">
        <f t="shared" si="1"/>
        <v>4.5</v>
      </c>
      <c r="H7">
        <v>1</v>
      </c>
    </row>
    <row r="8" spans="1:10" ht="28" customHeight="1" x14ac:dyDescent="0.35">
      <c r="A8">
        <v>6</v>
      </c>
      <c r="B8" s="6" t="s">
        <v>662</v>
      </c>
      <c r="C8">
        <f t="shared" si="0"/>
        <v>26</v>
      </c>
      <c r="D8">
        <v>8</v>
      </c>
      <c r="E8">
        <v>45</v>
      </c>
      <c r="F8">
        <v>20</v>
      </c>
      <c r="G8">
        <f t="shared" si="1"/>
        <v>6</v>
      </c>
      <c r="H8">
        <v>1</v>
      </c>
    </row>
    <row r="9" spans="1:10" ht="28" customHeight="1" x14ac:dyDescent="0.35">
      <c r="A9">
        <v>7</v>
      </c>
      <c r="B9" s="6" t="s">
        <v>634</v>
      </c>
      <c r="C9">
        <f t="shared" si="0"/>
        <v>27</v>
      </c>
      <c r="D9">
        <v>12</v>
      </c>
      <c r="E9">
        <v>45</v>
      </c>
      <c r="F9">
        <v>18</v>
      </c>
      <c r="G9">
        <f t="shared" si="1"/>
        <v>9</v>
      </c>
      <c r="H9">
        <v>1</v>
      </c>
    </row>
    <row r="10" spans="1:10" ht="28" customHeight="1" x14ac:dyDescent="0.35">
      <c r="A10">
        <v>8</v>
      </c>
      <c r="B10" s="6" t="s">
        <v>679</v>
      </c>
      <c r="C10">
        <f t="shared" si="0"/>
        <v>27</v>
      </c>
      <c r="D10">
        <v>12</v>
      </c>
      <c r="E10">
        <v>45</v>
      </c>
      <c r="F10">
        <v>18</v>
      </c>
      <c r="G10">
        <f t="shared" si="1"/>
        <v>9</v>
      </c>
      <c r="H10">
        <v>1</v>
      </c>
    </row>
    <row r="11" spans="1:10" ht="28" customHeight="1" x14ac:dyDescent="0.35">
      <c r="A11">
        <v>9</v>
      </c>
      <c r="B11" s="6" t="s">
        <v>659</v>
      </c>
      <c r="C11">
        <f t="shared" si="0"/>
        <v>29.25</v>
      </c>
      <c r="D11">
        <v>15</v>
      </c>
      <c r="E11">
        <v>45</v>
      </c>
      <c r="F11">
        <v>18</v>
      </c>
      <c r="G11">
        <f t="shared" si="1"/>
        <v>11.25</v>
      </c>
      <c r="H11">
        <v>1</v>
      </c>
    </row>
    <row r="12" spans="1:10" ht="28" customHeight="1" x14ac:dyDescent="0.35">
      <c r="A12">
        <v>10</v>
      </c>
      <c r="B12" s="6" t="s">
        <v>639</v>
      </c>
      <c r="C12">
        <f t="shared" si="0"/>
        <v>16.5</v>
      </c>
      <c r="D12">
        <v>11</v>
      </c>
      <c r="E12">
        <v>90</v>
      </c>
      <c r="F12">
        <v>22</v>
      </c>
      <c r="G12">
        <f t="shared" si="1"/>
        <v>16.5</v>
      </c>
      <c r="J12" t="s">
        <v>380</v>
      </c>
    </row>
    <row r="13" spans="1:10" ht="28" customHeight="1" x14ac:dyDescent="0.35">
      <c r="A13">
        <v>11</v>
      </c>
      <c r="B13" s="6" t="s">
        <v>520</v>
      </c>
      <c r="C13" s="73">
        <f t="shared" si="0"/>
        <v>19.5</v>
      </c>
      <c r="D13">
        <v>10</v>
      </c>
      <c r="E13">
        <v>45</v>
      </c>
      <c r="F13">
        <v>12</v>
      </c>
      <c r="G13" s="73">
        <f t="shared" si="1"/>
        <v>7.5</v>
      </c>
      <c r="H13">
        <v>1</v>
      </c>
      <c r="J13" t="s">
        <v>684</v>
      </c>
    </row>
    <row r="14" spans="1:10" ht="28" customHeight="1" x14ac:dyDescent="0.35">
      <c r="A14">
        <v>12</v>
      </c>
      <c r="B14" s="6"/>
    </row>
    <row r="15" spans="1:10" ht="28" customHeight="1" x14ac:dyDescent="0.35">
      <c r="A15">
        <v>13</v>
      </c>
      <c r="B15" s="6" t="s">
        <v>660</v>
      </c>
      <c r="C15">
        <f>(F15*H15)+G15</f>
        <v>12.5</v>
      </c>
      <c r="D15">
        <v>6</v>
      </c>
      <c r="E15">
        <v>45</v>
      </c>
      <c r="F15">
        <v>8</v>
      </c>
      <c r="G15">
        <f>(D15/60)*E15</f>
        <v>4.5</v>
      </c>
      <c r="H15">
        <v>1</v>
      </c>
    </row>
    <row r="16" spans="1:10" ht="28" customHeight="1" x14ac:dyDescent="0.35">
      <c r="A16">
        <v>14</v>
      </c>
      <c r="B16" s="6" t="s">
        <v>680</v>
      </c>
      <c r="C16">
        <f>(F16*H16)+G16</f>
        <v>12.5</v>
      </c>
      <c r="D16">
        <v>6</v>
      </c>
      <c r="E16">
        <v>45</v>
      </c>
      <c r="F16">
        <v>8</v>
      </c>
      <c r="G16">
        <f>(D16/60)*E16</f>
        <v>4.5</v>
      </c>
      <c r="H16">
        <v>1</v>
      </c>
    </row>
    <row r="17" spans="1:10" ht="28" customHeight="1" x14ac:dyDescent="0.35">
      <c r="A17">
        <v>15</v>
      </c>
      <c r="B17" s="6" t="s">
        <v>289</v>
      </c>
      <c r="C17">
        <f>(F17*H17)+G17</f>
        <v>14</v>
      </c>
      <c r="D17">
        <v>8</v>
      </c>
      <c r="E17">
        <v>45</v>
      </c>
      <c r="F17">
        <v>8</v>
      </c>
      <c r="G17">
        <f>(D17/60)*E17</f>
        <v>6</v>
      </c>
      <c r="H17">
        <v>1</v>
      </c>
    </row>
    <row r="18" spans="1:10" ht="28" customHeight="1" x14ac:dyDescent="0.35">
      <c r="A18">
        <v>16</v>
      </c>
      <c r="B18" s="6" t="s">
        <v>663</v>
      </c>
      <c r="C18">
        <f>(F18*H18)+G18</f>
        <v>24.5</v>
      </c>
      <c r="D18">
        <v>6</v>
      </c>
      <c r="E18">
        <v>45</v>
      </c>
      <c r="F18">
        <v>20</v>
      </c>
      <c r="G18">
        <f>(D18/60)*E18</f>
        <v>4.5</v>
      </c>
      <c r="H18">
        <v>1</v>
      </c>
    </row>
    <row r="19" spans="1:10" ht="28" customHeight="1" x14ac:dyDescent="0.35">
      <c r="A19">
        <v>17</v>
      </c>
      <c r="B19" s="6" t="s">
        <v>664</v>
      </c>
      <c r="C19">
        <f>(F19*H19)+G19</f>
        <v>26</v>
      </c>
      <c r="D19">
        <v>8</v>
      </c>
      <c r="E19">
        <v>45</v>
      </c>
      <c r="F19">
        <v>20</v>
      </c>
      <c r="G19">
        <f>(D19/60)*E19</f>
        <v>6</v>
      </c>
      <c r="H19">
        <v>1</v>
      </c>
    </row>
    <row r="20" spans="1:10" ht="28" customHeight="1" x14ac:dyDescent="0.35">
      <c r="A20">
        <v>18</v>
      </c>
      <c r="B20" s="6" t="s">
        <v>365</v>
      </c>
      <c r="C20" s="73">
        <f t="shared" ref="C20:C37" si="2">(F20*H20)+G20</f>
        <v>9</v>
      </c>
      <c r="D20" s="73">
        <v>8</v>
      </c>
      <c r="E20">
        <v>45</v>
      </c>
      <c r="F20" s="73">
        <v>3</v>
      </c>
      <c r="G20" s="73">
        <f t="shared" ref="G20:G37" si="3">(D20/60)*E20</f>
        <v>6</v>
      </c>
      <c r="H20" s="99">
        <v>1</v>
      </c>
      <c r="I20" s="73"/>
    </row>
    <row r="21" spans="1:10" ht="28" customHeight="1" x14ac:dyDescent="0.35">
      <c r="A21">
        <v>19</v>
      </c>
      <c r="B21" s="6" t="s">
        <v>681</v>
      </c>
      <c r="C21" s="73">
        <f t="shared" si="2"/>
        <v>9</v>
      </c>
      <c r="D21" s="73">
        <v>8</v>
      </c>
      <c r="E21">
        <v>45</v>
      </c>
      <c r="F21" s="73">
        <v>3</v>
      </c>
      <c r="G21" s="73">
        <f t="shared" si="3"/>
        <v>6</v>
      </c>
      <c r="H21" s="99">
        <v>1</v>
      </c>
      <c r="I21" s="73"/>
    </row>
    <row r="22" spans="1:10" ht="28" customHeight="1" x14ac:dyDescent="0.35">
      <c r="A22">
        <v>20</v>
      </c>
      <c r="B22" s="6" t="s">
        <v>665</v>
      </c>
      <c r="C22" s="73">
        <f t="shared" si="2"/>
        <v>10.5</v>
      </c>
      <c r="D22" s="73">
        <v>10</v>
      </c>
      <c r="E22">
        <v>45</v>
      </c>
      <c r="F22" s="73">
        <v>3</v>
      </c>
      <c r="G22" s="73">
        <f t="shared" si="3"/>
        <v>7.5</v>
      </c>
      <c r="H22" s="99">
        <v>1</v>
      </c>
      <c r="I22" s="73"/>
    </row>
    <row r="23" spans="1:10" ht="28" customHeight="1" x14ac:dyDescent="0.35">
      <c r="A23">
        <v>21</v>
      </c>
      <c r="B23" s="6" t="s">
        <v>666</v>
      </c>
      <c r="C23" s="73">
        <f t="shared" si="2"/>
        <v>12</v>
      </c>
      <c r="D23" s="73">
        <v>8</v>
      </c>
      <c r="E23">
        <v>45</v>
      </c>
      <c r="F23" s="73">
        <v>6</v>
      </c>
      <c r="G23" s="73">
        <f t="shared" si="3"/>
        <v>6</v>
      </c>
      <c r="H23" s="99">
        <v>1</v>
      </c>
    </row>
    <row r="24" spans="1:10" ht="28" customHeight="1" x14ac:dyDescent="0.35">
      <c r="A24">
        <v>22</v>
      </c>
      <c r="B24" s="6" t="s">
        <v>682</v>
      </c>
      <c r="C24" s="73">
        <f t="shared" si="2"/>
        <v>12</v>
      </c>
      <c r="D24" s="73">
        <v>8</v>
      </c>
      <c r="E24">
        <v>45</v>
      </c>
      <c r="F24" s="73">
        <v>6</v>
      </c>
      <c r="G24" s="73">
        <f t="shared" si="3"/>
        <v>6</v>
      </c>
      <c r="H24" s="99">
        <v>1</v>
      </c>
    </row>
    <row r="25" spans="1:10" ht="28" customHeight="1" x14ac:dyDescent="0.35">
      <c r="A25">
        <v>23</v>
      </c>
      <c r="B25" s="6" t="s">
        <v>667</v>
      </c>
      <c r="C25" s="73">
        <f t="shared" si="2"/>
        <v>15</v>
      </c>
      <c r="D25" s="73">
        <v>12</v>
      </c>
      <c r="E25">
        <v>45</v>
      </c>
      <c r="F25" s="73">
        <v>6</v>
      </c>
      <c r="G25" s="73">
        <f t="shared" si="3"/>
        <v>9</v>
      </c>
      <c r="H25" s="99">
        <v>1</v>
      </c>
    </row>
    <row r="26" spans="1:10" ht="28" customHeight="1" x14ac:dyDescent="0.35">
      <c r="A26">
        <v>24</v>
      </c>
      <c r="B26" s="6" t="s">
        <v>668</v>
      </c>
      <c r="C26" s="73">
        <f t="shared" si="2"/>
        <v>20.25</v>
      </c>
      <c r="D26" s="73">
        <v>3</v>
      </c>
      <c r="E26">
        <v>45</v>
      </c>
      <c r="F26" s="73">
        <v>18</v>
      </c>
      <c r="G26" s="73">
        <f t="shared" si="3"/>
        <v>2.25</v>
      </c>
      <c r="H26" s="99">
        <v>1</v>
      </c>
    </row>
    <row r="27" spans="1:10" ht="28" customHeight="1" x14ac:dyDescent="0.35">
      <c r="A27">
        <v>25</v>
      </c>
      <c r="B27" s="6" t="s">
        <v>669</v>
      </c>
      <c r="C27" s="73">
        <f t="shared" si="2"/>
        <v>21.75</v>
      </c>
      <c r="D27" s="73">
        <v>5</v>
      </c>
      <c r="E27">
        <v>45</v>
      </c>
      <c r="F27" s="73">
        <v>18</v>
      </c>
      <c r="G27" s="73">
        <f t="shared" si="3"/>
        <v>3.75</v>
      </c>
      <c r="H27" s="99">
        <v>1</v>
      </c>
    </row>
    <row r="28" spans="1:10" ht="28" customHeight="1" x14ac:dyDescent="0.35">
      <c r="A28">
        <v>26</v>
      </c>
      <c r="B28" s="6" t="s">
        <v>638</v>
      </c>
      <c r="C28" s="73">
        <f t="shared" si="2"/>
        <v>31.799999999999997</v>
      </c>
      <c r="D28" s="73">
        <v>18</v>
      </c>
      <c r="E28" s="73">
        <v>46</v>
      </c>
      <c r="F28" s="73">
        <v>18</v>
      </c>
      <c r="G28" s="73">
        <f t="shared" si="3"/>
        <v>13.799999999999999</v>
      </c>
      <c r="H28" s="99">
        <v>1</v>
      </c>
      <c r="I28" t="s">
        <v>673</v>
      </c>
    </row>
    <row r="29" spans="1:10" ht="28" customHeight="1" x14ac:dyDescent="0.35">
      <c r="A29">
        <v>27</v>
      </c>
      <c r="B29" s="6" t="s">
        <v>637</v>
      </c>
      <c r="C29">
        <f t="shared" si="2"/>
        <v>23.5</v>
      </c>
      <c r="D29">
        <v>15</v>
      </c>
      <c r="E29">
        <v>46</v>
      </c>
      <c r="F29">
        <v>12</v>
      </c>
      <c r="G29">
        <f t="shared" si="3"/>
        <v>11.5</v>
      </c>
      <c r="H29" s="99">
        <v>1</v>
      </c>
      <c r="J29" t="s">
        <v>379</v>
      </c>
    </row>
    <row r="30" spans="1:10" ht="28" customHeight="1" x14ac:dyDescent="0.35">
      <c r="A30">
        <v>28</v>
      </c>
      <c r="B30" s="6" t="s">
        <v>452</v>
      </c>
      <c r="C30" s="73">
        <f t="shared" si="2"/>
        <v>22</v>
      </c>
      <c r="D30">
        <v>10</v>
      </c>
      <c r="E30">
        <v>60</v>
      </c>
      <c r="F30">
        <v>12</v>
      </c>
      <c r="G30" s="73">
        <f t="shared" si="3"/>
        <v>10</v>
      </c>
      <c r="H30" s="99">
        <v>1</v>
      </c>
    </row>
    <row r="31" spans="1:10" ht="28" customHeight="1" x14ac:dyDescent="0.35">
      <c r="A31">
        <v>29</v>
      </c>
      <c r="B31" s="6" t="s">
        <v>475</v>
      </c>
      <c r="C31" s="73">
        <f t="shared" si="2"/>
        <v>21.5</v>
      </c>
      <c r="D31">
        <v>10</v>
      </c>
      <c r="E31">
        <v>60</v>
      </c>
      <c r="F31">
        <v>11.5</v>
      </c>
      <c r="G31" s="73">
        <f t="shared" si="3"/>
        <v>10</v>
      </c>
      <c r="H31">
        <v>1</v>
      </c>
    </row>
    <row r="32" spans="1:10" ht="28" customHeight="1" x14ac:dyDescent="0.35">
      <c r="A32">
        <v>30</v>
      </c>
      <c r="B32" s="6" t="s">
        <v>476</v>
      </c>
      <c r="C32" s="73">
        <f t="shared" si="2"/>
        <v>23.8</v>
      </c>
      <c r="D32">
        <v>15</v>
      </c>
      <c r="E32">
        <v>60</v>
      </c>
      <c r="F32">
        <v>8.8000000000000007</v>
      </c>
      <c r="G32" s="73">
        <f t="shared" si="3"/>
        <v>15</v>
      </c>
      <c r="H32">
        <v>1</v>
      </c>
    </row>
    <row r="33" spans="1:9" ht="28" customHeight="1" x14ac:dyDescent="0.35">
      <c r="A33">
        <v>31</v>
      </c>
      <c r="B33" s="6" t="s">
        <v>477</v>
      </c>
      <c r="C33" s="73">
        <f t="shared" si="2"/>
        <v>65</v>
      </c>
      <c r="D33">
        <v>45</v>
      </c>
      <c r="E33">
        <v>60</v>
      </c>
      <c r="F33">
        <v>20</v>
      </c>
      <c r="G33" s="73">
        <f t="shared" si="3"/>
        <v>45</v>
      </c>
      <c r="H33">
        <v>1</v>
      </c>
    </row>
    <row r="34" spans="1:9" ht="28" customHeight="1" x14ac:dyDescent="0.35">
      <c r="A34">
        <v>32</v>
      </c>
      <c r="B34" s="6" t="s">
        <v>683</v>
      </c>
      <c r="C34" s="73">
        <f t="shared" si="2"/>
        <v>17.5</v>
      </c>
      <c r="D34">
        <v>10</v>
      </c>
      <c r="E34">
        <v>45</v>
      </c>
      <c r="F34">
        <v>10</v>
      </c>
      <c r="G34" s="73">
        <f t="shared" si="3"/>
        <v>7.5</v>
      </c>
      <c r="H34">
        <v>1</v>
      </c>
    </row>
    <row r="35" spans="1:9" ht="28" customHeight="1" x14ac:dyDescent="0.35">
      <c r="A35">
        <v>33</v>
      </c>
      <c r="B35" s="6" t="s">
        <v>280</v>
      </c>
      <c r="C35" s="73">
        <f t="shared" si="2"/>
        <v>25.25</v>
      </c>
      <c r="D35" s="73">
        <v>7</v>
      </c>
      <c r="E35">
        <v>45</v>
      </c>
      <c r="F35" s="73">
        <v>20</v>
      </c>
      <c r="G35" s="73">
        <f t="shared" si="3"/>
        <v>5.25</v>
      </c>
      <c r="H35" s="99">
        <v>1</v>
      </c>
    </row>
    <row r="36" spans="1:9" ht="28" customHeight="1" x14ac:dyDescent="0.35">
      <c r="A36">
        <v>34</v>
      </c>
      <c r="B36" s="6" t="s">
        <v>670</v>
      </c>
      <c r="C36" s="73">
        <f t="shared" si="2"/>
        <v>26.75</v>
      </c>
      <c r="D36" s="73">
        <v>9</v>
      </c>
      <c r="E36">
        <v>45</v>
      </c>
      <c r="F36" s="73">
        <v>20</v>
      </c>
      <c r="G36" s="73">
        <f t="shared" si="3"/>
        <v>6.75</v>
      </c>
      <c r="H36" s="99">
        <v>1</v>
      </c>
    </row>
    <row r="37" spans="1:9" ht="28" customHeight="1" x14ac:dyDescent="0.35">
      <c r="A37">
        <v>35</v>
      </c>
      <c r="B37" s="6" t="s">
        <v>455</v>
      </c>
      <c r="C37">
        <f t="shared" si="2"/>
        <v>31</v>
      </c>
      <c r="D37">
        <v>20</v>
      </c>
      <c r="E37">
        <v>48</v>
      </c>
      <c r="F37">
        <v>15</v>
      </c>
      <c r="G37">
        <f t="shared" si="3"/>
        <v>16</v>
      </c>
      <c r="H37">
        <v>1</v>
      </c>
      <c r="I37" t="s">
        <v>290</v>
      </c>
    </row>
    <row r="38" spans="1:9" ht="28" customHeight="1" x14ac:dyDescent="0.35">
      <c r="A38">
        <v>36</v>
      </c>
      <c r="B38" s="6" t="s">
        <v>456</v>
      </c>
      <c r="C38">
        <v>31</v>
      </c>
      <c r="D38">
        <v>20</v>
      </c>
      <c r="E38">
        <v>48</v>
      </c>
      <c r="F38">
        <v>15</v>
      </c>
      <c r="G38">
        <v>16</v>
      </c>
      <c r="H38">
        <v>1</v>
      </c>
      <c r="I38" t="s">
        <v>457</v>
      </c>
    </row>
    <row r="39" spans="1:9" ht="28" customHeight="1" x14ac:dyDescent="0.35">
      <c r="A39">
        <v>37</v>
      </c>
      <c r="B39" s="6" t="s">
        <v>636</v>
      </c>
      <c r="C39">
        <f t="shared" ref="C39:C45" si="4">(F39*H39)+G39</f>
        <v>29.75</v>
      </c>
      <c r="D39">
        <v>15</v>
      </c>
      <c r="E39">
        <v>15</v>
      </c>
      <c r="F39">
        <v>26</v>
      </c>
      <c r="G39">
        <f t="shared" ref="G39:G49" si="5">(D39/60)*E39</f>
        <v>3.75</v>
      </c>
      <c r="H39">
        <v>1</v>
      </c>
      <c r="I39" t="s">
        <v>291</v>
      </c>
    </row>
    <row r="40" spans="1:9" ht="28" customHeight="1" x14ac:dyDescent="0.35">
      <c r="A40">
        <v>38</v>
      </c>
      <c r="B40" s="6" t="s">
        <v>458</v>
      </c>
      <c r="C40">
        <f t="shared" si="4"/>
        <v>31</v>
      </c>
      <c r="D40">
        <v>20</v>
      </c>
      <c r="E40">
        <v>48</v>
      </c>
      <c r="F40">
        <v>15</v>
      </c>
      <c r="G40">
        <f t="shared" si="5"/>
        <v>16</v>
      </c>
      <c r="H40">
        <v>1</v>
      </c>
      <c r="I40" t="s">
        <v>292</v>
      </c>
    </row>
    <row r="41" spans="1:9" ht="28" customHeight="1" x14ac:dyDescent="0.35">
      <c r="A41">
        <v>39</v>
      </c>
      <c r="B41" s="6" t="s">
        <v>459</v>
      </c>
      <c r="C41">
        <f t="shared" si="4"/>
        <v>27.75</v>
      </c>
      <c r="D41">
        <v>15</v>
      </c>
      <c r="E41">
        <v>15</v>
      </c>
      <c r="F41">
        <v>24</v>
      </c>
      <c r="G41">
        <f t="shared" si="5"/>
        <v>3.75</v>
      </c>
      <c r="H41">
        <v>1</v>
      </c>
      <c r="I41" t="s">
        <v>293</v>
      </c>
    </row>
    <row r="42" spans="1:9" ht="28" customHeight="1" x14ac:dyDescent="0.35">
      <c r="A42">
        <v>40</v>
      </c>
      <c r="B42" s="6" t="s">
        <v>563</v>
      </c>
      <c r="C42">
        <f t="shared" si="4"/>
        <v>37.5</v>
      </c>
      <c r="D42">
        <v>25</v>
      </c>
      <c r="E42">
        <v>48</v>
      </c>
      <c r="F42">
        <v>17.5</v>
      </c>
      <c r="G42">
        <f t="shared" si="5"/>
        <v>20</v>
      </c>
      <c r="H42">
        <v>1</v>
      </c>
      <c r="I42" t="s">
        <v>294</v>
      </c>
    </row>
    <row r="43" spans="1:9" ht="28" customHeight="1" x14ac:dyDescent="0.35">
      <c r="A43">
        <v>41</v>
      </c>
      <c r="B43" s="6" t="s">
        <v>460</v>
      </c>
      <c r="C43">
        <f t="shared" si="4"/>
        <v>31</v>
      </c>
      <c r="D43">
        <v>20</v>
      </c>
      <c r="E43">
        <v>48</v>
      </c>
      <c r="F43">
        <v>15</v>
      </c>
      <c r="G43">
        <f t="shared" si="5"/>
        <v>16</v>
      </c>
      <c r="H43">
        <v>1</v>
      </c>
      <c r="I43" t="s">
        <v>295</v>
      </c>
    </row>
    <row r="44" spans="1:9" ht="28" customHeight="1" x14ac:dyDescent="0.35">
      <c r="A44">
        <v>42</v>
      </c>
      <c r="B44" s="6" t="s">
        <v>645</v>
      </c>
      <c r="C44" s="73">
        <f t="shared" si="4"/>
        <v>702.5</v>
      </c>
      <c r="D44">
        <v>300</v>
      </c>
      <c r="E44">
        <v>55</v>
      </c>
      <c r="F44">
        <v>95</v>
      </c>
      <c r="G44" s="73">
        <f t="shared" si="5"/>
        <v>275</v>
      </c>
      <c r="H44">
        <v>4.5</v>
      </c>
    </row>
    <row r="45" spans="1:9" ht="28" customHeight="1" x14ac:dyDescent="0.35">
      <c r="A45">
        <v>43</v>
      </c>
      <c r="B45" s="74" t="s">
        <v>646</v>
      </c>
      <c r="C45" s="73">
        <f t="shared" si="4"/>
        <v>405</v>
      </c>
      <c r="D45">
        <v>360</v>
      </c>
      <c r="E45">
        <v>55</v>
      </c>
      <c r="F45">
        <v>25</v>
      </c>
      <c r="G45" s="73">
        <f t="shared" si="5"/>
        <v>330</v>
      </c>
      <c r="H45">
        <v>3</v>
      </c>
    </row>
    <row r="46" spans="1:9" x14ac:dyDescent="0.35">
      <c r="A46">
        <v>44</v>
      </c>
      <c r="B46" t="s">
        <v>220</v>
      </c>
      <c r="C46" s="73">
        <f>(F46*H46)+G46</f>
        <v>21.25</v>
      </c>
      <c r="D46">
        <v>15</v>
      </c>
      <c r="E46">
        <v>45</v>
      </c>
      <c r="F46">
        <v>10</v>
      </c>
      <c r="G46" s="73">
        <f t="shared" si="5"/>
        <v>11.25</v>
      </c>
      <c r="H46">
        <v>1</v>
      </c>
    </row>
    <row r="47" spans="1:9" x14ac:dyDescent="0.35">
      <c r="A47">
        <v>45</v>
      </c>
      <c r="B47" t="s">
        <v>214</v>
      </c>
      <c r="C47" s="73">
        <f>(F47*H47)+G47</f>
        <v>25.75</v>
      </c>
      <c r="D47">
        <v>1</v>
      </c>
      <c r="E47">
        <v>45</v>
      </c>
      <c r="F47">
        <v>25</v>
      </c>
      <c r="G47" s="73">
        <f t="shared" si="5"/>
        <v>0.75</v>
      </c>
      <c r="H47">
        <v>1</v>
      </c>
    </row>
    <row r="48" spans="1:9" ht="29" x14ac:dyDescent="0.35">
      <c r="A48">
        <v>46</v>
      </c>
      <c r="B48" s="6" t="s">
        <v>279</v>
      </c>
      <c r="C48" s="73">
        <f>(F48*H48)+G48</f>
        <v>660.29000000000008</v>
      </c>
      <c r="D48">
        <v>30</v>
      </c>
      <c r="E48">
        <v>45</v>
      </c>
      <c r="F48">
        <v>29.5</v>
      </c>
      <c r="G48">
        <f t="shared" si="5"/>
        <v>22.5</v>
      </c>
      <c r="H48">
        <v>21.62</v>
      </c>
    </row>
    <row r="49" spans="1:8" ht="29" x14ac:dyDescent="0.35">
      <c r="A49">
        <v>47</v>
      </c>
      <c r="B49" s="6" t="s">
        <v>208</v>
      </c>
      <c r="C49" s="73">
        <f>(F49*H49)+G49</f>
        <v>48.25</v>
      </c>
      <c r="D49">
        <v>25</v>
      </c>
      <c r="E49">
        <v>45</v>
      </c>
      <c r="F49">
        <v>29.5</v>
      </c>
      <c r="G49">
        <f t="shared" si="5"/>
        <v>18.75</v>
      </c>
      <c r="H49">
        <v>1</v>
      </c>
    </row>
    <row r="50" spans="1:8" x14ac:dyDescent="0.35">
      <c r="A50">
        <v>48</v>
      </c>
    </row>
    <row r="51" spans="1:8" x14ac:dyDescent="0.35">
      <c r="A51">
        <v>49</v>
      </c>
    </row>
    <row r="52" spans="1:8" ht="28" customHeight="1" x14ac:dyDescent="0.35">
      <c r="A52">
        <v>50</v>
      </c>
      <c r="B52" s="101" t="s">
        <v>674</v>
      </c>
      <c r="C52" s="73"/>
      <c r="G52" s="73"/>
    </row>
    <row r="55" spans="1:8" ht="28" customHeight="1" x14ac:dyDescent="0.35">
      <c r="A55">
        <v>53</v>
      </c>
      <c r="B55" s="6" t="s">
        <v>451</v>
      </c>
      <c r="C55" s="73">
        <f t="shared" ref="C55:C62" si="6">(F55*H55)+G55</f>
        <v>50</v>
      </c>
      <c r="D55">
        <v>30</v>
      </c>
      <c r="E55">
        <v>60</v>
      </c>
      <c r="F55">
        <v>20</v>
      </c>
      <c r="G55" s="73">
        <f t="shared" ref="G55:G62" si="7">(D55/60)*E55</f>
        <v>30</v>
      </c>
      <c r="H55">
        <v>1</v>
      </c>
    </row>
    <row r="56" spans="1:8" ht="28" customHeight="1" x14ac:dyDescent="0.35">
      <c r="A56">
        <v>54</v>
      </c>
      <c r="B56" s="6" t="s">
        <v>453</v>
      </c>
      <c r="C56" s="73">
        <f t="shared" si="6"/>
        <v>22</v>
      </c>
      <c r="D56">
        <v>10</v>
      </c>
      <c r="E56">
        <v>60</v>
      </c>
      <c r="F56">
        <v>12</v>
      </c>
      <c r="G56" s="73">
        <f t="shared" si="7"/>
        <v>10</v>
      </c>
      <c r="H56">
        <v>1</v>
      </c>
    </row>
    <row r="57" spans="1:8" ht="28" customHeight="1" x14ac:dyDescent="0.35">
      <c r="A57">
        <v>55</v>
      </c>
      <c r="B57" s="6" t="s">
        <v>690</v>
      </c>
      <c r="C57" s="73">
        <f t="shared" si="6"/>
        <v>37.5</v>
      </c>
      <c r="D57">
        <v>20</v>
      </c>
      <c r="E57">
        <v>60</v>
      </c>
      <c r="F57">
        <v>17.5</v>
      </c>
      <c r="G57" s="73">
        <f t="shared" si="7"/>
        <v>20</v>
      </c>
      <c r="H57">
        <v>1</v>
      </c>
    </row>
    <row r="58" spans="1:8" ht="28" customHeight="1" x14ac:dyDescent="0.35">
      <c r="A58">
        <v>56</v>
      </c>
      <c r="B58" s="6" t="s">
        <v>610</v>
      </c>
      <c r="C58" s="73">
        <f t="shared" si="6"/>
        <v>45</v>
      </c>
      <c r="D58">
        <v>20</v>
      </c>
      <c r="E58">
        <v>60</v>
      </c>
      <c r="F58">
        <v>25</v>
      </c>
      <c r="G58" s="73">
        <f t="shared" si="7"/>
        <v>20</v>
      </c>
      <c r="H58">
        <v>1</v>
      </c>
    </row>
    <row r="59" spans="1:8" ht="28" customHeight="1" x14ac:dyDescent="0.35">
      <c r="A59">
        <v>57</v>
      </c>
      <c r="B59" s="6" t="s">
        <v>470</v>
      </c>
      <c r="C59" s="73">
        <f t="shared" si="6"/>
        <v>62</v>
      </c>
      <c r="D59">
        <v>30</v>
      </c>
      <c r="E59">
        <v>60</v>
      </c>
      <c r="F59">
        <v>32</v>
      </c>
      <c r="G59" s="73">
        <f t="shared" si="7"/>
        <v>30</v>
      </c>
      <c r="H59">
        <v>1</v>
      </c>
    </row>
    <row r="60" spans="1:8" ht="28" customHeight="1" x14ac:dyDescent="0.35">
      <c r="A60">
        <v>58</v>
      </c>
      <c r="B60" s="6" t="s">
        <v>471</v>
      </c>
      <c r="C60" s="73">
        <f t="shared" si="6"/>
        <v>60</v>
      </c>
      <c r="D60">
        <v>30</v>
      </c>
      <c r="E60">
        <v>60</v>
      </c>
      <c r="F60">
        <v>30</v>
      </c>
      <c r="G60" s="73">
        <f t="shared" si="7"/>
        <v>30</v>
      </c>
      <c r="H60">
        <v>1</v>
      </c>
    </row>
    <row r="61" spans="1:8" ht="28" customHeight="1" x14ac:dyDescent="0.35">
      <c r="A61">
        <v>59</v>
      </c>
      <c r="B61" s="6" t="s">
        <v>472</v>
      </c>
      <c r="C61" s="73">
        <f t="shared" si="6"/>
        <v>90</v>
      </c>
      <c r="D61">
        <v>60</v>
      </c>
      <c r="E61">
        <v>60</v>
      </c>
      <c r="F61">
        <v>30</v>
      </c>
      <c r="G61" s="73">
        <f t="shared" si="7"/>
        <v>60</v>
      </c>
      <c r="H61">
        <v>1</v>
      </c>
    </row>
    <row r="62" spans="1:8" ht="28" customHeight="1" x14ac:dyDescent="0.35">
      <c r="A62">
        <v>60</v>
      </c>
      <c r="B62" s="6" t="s">
        <v>341</v>
      </c>
      <c r="C62">
        <f t="shared" si="6"/>
        <v>95</v>
      </c>
      <c r="D62">
        <v>60</v>
      </c>
      <c r="E62">
        <v>65</v>
      </c>
      <c r="F62">
        <v>30</v>
      </c>
      <c r="G62">
        <f t="shared" si="7"/>
        <v>65</v>
      </c>
      <c r="H62">
        <v>1</v>
      </c>
    </row>
    <row r="63" spans="1:8" ht="28" customHeight="1" x14ac:dyDescent="0.35">
      <c r="A63">
        <v>61</v>
      </c>
      <c r="B63" s="101" t="s">
        <v>691</v>
      </c>
      <c r="C63" s="73"/>
      <c r="G63" s="73"/>
    </row>
    <row r="64" spans="1:8" ht="28" customHeight="1" x14ac:dyDescent="0.35">
      <c r="A64">
        <v>62</v>
      </c>
      <c r="B64" s="6" t="s">
        <v>640</v>
      </c>
      <c r="C64" s="73">
        <f t="shared" ref="C64:C70" si="8">(F64*H64)+G64</f>
        <v>270</v>
      </c>
      <c r="D64">
        <v>120</v>
      </c>
      <c r="E64">
        <v>45</v>
      </c>
      <c r="F64">
        <v>45</v>
      </c>
      <c r="G64" s="73">
        <f t="shared" ref="G64:G70" si="9">(D64/60)*E64</f>
        <v>90</v>
      </c>
      <c r="H64">
        <v>4</v>
      </c>
    </row>
    <row r="65" spans="1:9" ht="28" customHeight="1" x14ac:dyDescent="0.35">
      <c r="A65">
        <v>63</v>
      </c>
      <c r="B65" s="6" t="s">
        <v>641</v>
      </c>
      <c r="C65" s="73">
        <f t="shared" si="8"/>
        <v>315</v>
      </c>
      <c r="D65">
        <v>120</v>
      </c>
      <c r="E65">
        <v>45</v>
      </c>
      <c r="F65">
        <v>45</v>
      </c>
      <c r="G65" s="73">
        <f t="shared" si="9"/>
        <v>90</v>
      </c>
      <c r="H65">
        <v>5</v>
      </c>
    </row>
    <row r="66" spans="1:9" ht="28" customHeight="1" x14ac:dyDescent="0.35">
      <c r="A66">
        <v>64</v>
      </c>
      <c r="B66" s="6" t="s">
        <v>642</v>
      </c>
      <c r="C66" s="73">
        <f t="shared" si="8"/>
        <v>405</v>
      </c>
      <c r="D66">
        <v>240</v>
      </c>
      <c r="E66">
        <v>45</v>
      </c>
      <c r="F66">
        <v>45</v>
      </c>
      <c r="G66" s="73">
        <f t="shared" si="9"/>
        <v>180</v>
      </c>
      <c r="H66">
        <v>5</v>
      </c>
    </row>
    <row r="67" spans="1:9" ht="28" customHeight="1" x14ac:dyDescent="0.35">
      <c r="A67">
        <v>65</v>
      </c>
      <c r="B67" s="6" t="s">
        <v>643</v>
      </c>
      <c r="C67" s="73">
        <f t="shared" si="8"/>
        <v>360</v>
      </c>
      <c r="D67">
        <v>180</v>
      </c>
      <c r="E67">
        <v>45</v>
      </c>
      <c r="F67">
        <v>45</v>
      </c>
      <c r="G67" s="73">
        <f t="shared" si="9"/>
        <v>135</v>
      </c>
      <c r="H67">
        <v>5</v>
      </c>
    </row>
    <row r="68" spans="1:9" ht="28" customHeight="1" x14ac:dyDescent="0.35">
      <c r="A68">
        <v>66</v>
      </c>
      <c r="B68" s="6" t="s">
        <v>644</v>
      </c>
      <c r="C68" s="73">
        <f t="shared" si="8"/>
        <v>523</v>
      </c>
      <c r="D68">
        <v>240</v>
      </c>
      <c r="E68">
        <v>45</v>
      </c>
      <c r="F68">
        <v>49</v>
      </c>
      <c r="G68" s="73">
        <f t="shared" si="9"/>
        <v>180</v>
      </c>
      <c r="H68">
        <v>7</v>
      </c>
    </row>
    <row r="69" spans="1:9" ht="28" customHeight="1" x14ac:dyDescent="0.35">
      <c r="A69">
        <v>67</v>
      </c>
      <c r="B69" s="79" t="s">
        <v>611</v>
      </c>
      <c r="C69" s="73">
        <f t="shared" si="8"/>
        <v>942.5</v>
      </c>
      <c r="D69">
        <v>510</v>
      </c>
      <c r="E69">
        <v>55</v>
      </c>
      <c r="F69">
        <v>95</v>
      </c>
      <c r="G69" s="73">
        <f t="shared" si="9"/>
        <v>467.5</v>
      </c>
      <c r="H69">
        <v>5</v>
      </c>
    </row>
    <row r="70" spans="1:9" ht="28" customHeight="1" x14ac:dyDescent="0.35">
      <c r="A70">
        <v>68</v>
      </c>
      <c r="B70" s="6" t="s">
        <v>612</v>
      </c>
      <c r="C70" s="73">
        <f t="shared" si="8"/>
        <v>607.5</v>
      </c>
      <c r="D70">
        <v>300</v>
      </c>
      <c r="E70">
        <v>55</v>
      </c>
      <c r="F70">
        <v>95</v>
      </c>
      <c r="G70" s="73">
        <f t="shared" si="9"/>
        <v>275</v>
      </c>
      <c r="H70">
        <v>3.5</v>
      </c>
    </row>
    <row r="71" spans="1:9" ht="28" customHeight="1" x14ac:dyDescent="0.35">
      <c r="A71">
        <v>69</v>
      </c>
      <c r="B71" s="101" t="s">
        <v>689</v>
      </c>
      <c r="C71" s="73"/>
      <c r="G71" s="73"/>
    </row>
    <row r="72" spans="1:9" ht="28" customHeight="1" x14ac:dyDescent="0.35">
      <c r="A72">
        <v>70</v>
      </c>
      <c r="B72" s="6" t="s">
        <v>595</v>
      </c>
      <c r="C72" s="73">
        <f>(F72*H72)+G72</f>
        <v>490</v>
      </c>
      <c r="D72">
        <v>120</v>
      </c>
      <c r="E72">
        <v>55</v>
      </c>
      <c r="F72">
        <v>95</v>
      </c>
      <c r="G72" s="73">
        <f>(D72/60)*E72</f>
        <v>110</v>
      </c>
      <c r="H72">
        <v>4</v>
      </c>
    </row>
    <row r="73" spans="1:9" ht="28" customHeight="1" x14ac:dyDescent="0.35">
      <c r="A73">
        <v>71</v>
      </c>
      <c r="B73" s="6" t="s">
        <v>339</v>
      </c>
      <c r="C73" s="73">
        <f>(F73*H73)+G73</f>
        <v>235</v>
      </c>
      <c r="D73">
        <v>60</v>
      </c>
      <c r="E73">
        <v>55</v>
      </c>
      <c r="F73">
        <v>45</v>
      </c>
      <c r="G73" s="73">
        <f>(D73/60)*E73</f>
        <v>55</v>
      </c>
      <c r="H73">
        <v>4</v>
      </c>
    </row>
    <row r="74" spans="1:9" ht="28" customHeight="1" x14ac:dyDescent="0.35">
      <c r="A74">
        <v>72</v>
      </c>
      <c r="B74" s="6" t="s">
        <v>340</v>
      </c>
      <c r="C74" s="73">
        <f>(F74*H74)+G74</f>
        <v>235</v>
      </c>
      <c r="D74">
        <v>60</v>
      </c>
      <c r="E74">
        <v>55</v>
      </c>
      <c r="F74">
        <v>45</v>
      </c>
      <c r="G74" s="73">
        <f>(D74/60)*E74</f>
        <v>55</v>
      </c>
      <c r="H74">
        <v>4</v>
      </c>
    </row>
    <row r="75" spans="1:9" ht="28" customHeight="1" x14ac:dyDescent="0.35">
      <c r="A75">
        <v>73</v>
      </c>
      <c r="B75" s="101" t="s">
        <v>688</v>
      </c>
      <c r="C75" s="73"/>
      <c r="G75" s="73"/>
    </row>
    <row r="76" spans="1:9" ht="28" customHeight="1" x14ac:dyDescent="0.35">
      <c r="A76">
        <v>74</v>
      </c>
      <c r="B76" s="6" t="s">
        <v>635</v>
      </c>
      <c r="C76">
        <f>(F76*H76)+G76</f>
        <v>506.5</v>
      </c>
      <c r="D76">
        <v>650</v>
      </c>
      <c r="E76">
        <v>45</v>
      </c>
      <c r="F76">
        <v>19</v>
      </c>
      <c r="G76">
        <f t="shared" ref="G76:G81" si="10">(D76/60)*E76</f>
        <v>487.5</v>
      </c>
      <c r="H76">
        <v>1</v>
      </c>
    </row>
    <row r="77" spans="1:9" ht="28" customHeight="1" x14ac:dyDescent="0.35">
      <c r="A77">
        <v>75</v>
      </c>
      <c r="B77" s="6" t="s">
        <v>388</v>
      </c>
      <c r="C77" s="73" t="e">
        <f>(F77*#REF!)+G77</f>
        <v>#REF!</v>
      </c>
      <c r="D77">
        <v>120</v>
      </c>
      <c r="E77">
        <v>180</v>
      </c>
      <c r="F77">
        <v>20</v>
      </c>
      <c r="G77" s="73">
        <f t="shared" si="10"/>
        <v>360</v>
      </c>
      <c r="H77">
        <v>1</v>
      </c>
      <c r="I77" t="s">
        <v>685</v>
      </c>
    </row>
    <row r="78" spans="1:9" ht="28" customHeight="1" x14ac:dyDescent="0.35">
      <c r="A78">
        <v>76</v>
      </c>
      <c r="B78" s="6" t="s">
        <v>675</v>
      </c>
      <c r="C78" s="73">
        <f>(F78*H78)+G78</f>
        <v>51.997166666666665</v>
      </c>
      <c r="D78">
        <v>63.67</v>
      </c>
      <c r="E78">
        <v>49</v>
      </c>
      <c r="F78">
        <v>45</v>
      </c>
      <c r="G78" s="73">
        <f t="shared" si="10"/>
        <v>51.997166666666665</v>
      </c>
    </row>
    <row r="79" spans="1:9" ht="28" customHeight="1" x14ac:dyDescent="0.35">
      <c r="A79">
        <v>77</v>
      </c>
      <c r="B79" s="6" t="s">
        <v>676</v>
      </c>
      <c r="C79" s="73">
        <f>(F79*H79)+G79</f>
        <v>140</v>
      </c>
      <c r="D79">
        <v>60</v>
      </c>
      <c r="E79">
        <v>140</v>
      </c>
      <c r="F79">
        <v>45</v>
      </c>
      <c r="G79" s="73">
        <f t="shared" si="10"/>
        <v>140</v>
      </c>
    </row>
    <row r="80" spans="1:9" ht="28" customHeight="1" x14ac:dyDescent="0.35">
      <c r="A80">
        <v>78</v>
      </c>
      <c r="B80" s="6" t="s">
        <v>396</v>
      </c>
      <c r="C80" s="73">
        <f>(F80*H80)+G80</f>
        <v>216</v>
      </c>
      <c r="D80">
        <v>240</v>
      </c>
      <c r="E80">
        <v>54</v>
      </c>
      <c r="F80">
        <v>70</v>
      </c>
      <c r="G80" s="73">
        <f t="shared" si="10"/>
        <v>216</v>
      </c>
    </row>
    <row r="81" spans="1:8" ht="28" customHeight="1" x14ac:dyDescent="0.35">
      <c r="A81">
        <v>79</v>
      </c>
      <c r="B81" s="6" t="s">
        <v>397</v>
      </c>
      <c r="C81" s="73">
        <f>(F81*H81)+G81</f>
        <v>227.00043333333332</v>
      </c>
      <c r="D81">
        <v>178</v>
      </c>
      <c r="E81">
        <v>76.516999999999996</v>
      </c>
      <c r="F81">
        <v>90</v>
      </c>
      <c r="G81" s="73">
        <f t="shared" si="10"/>
        <v>227.00043333333332</v>
      </c>
    </row>
    <row r="82" spans="1:8" x14ac:dyDescent="0.35">
      <c r="A82">
        <v>80</v>
      </c>
    </row>
    <row r="83" spans="1:8" x14ac:dyDescent="0.35">
      <c r="A83">
        <v>81</v>
      </c>
      <c r="B83" s="101" t="s">
        <v>692</v>
      </c>
    </row>
    <row r="84" spans="1:8" ht="29" x14ac:dyDescent="0.35">
      <c r="A84">
        <v>82</v>
      </c>
      <c r="B84" s="6" t="s">
        <v>342</v>
      </c>
      <c r="C84">
        <v>119</v>
      </c>
      <c r="D84">
        <v>480</v>
      </c>
      <c r="E84">
        <v>45</v>
      </c>
      <c r="G84">
        <f>(D84/60)*E84</f>
        <v>360</v>
      </c>
    </row>
    <row r="85" spans="1:8" x14ac:dyDescent="0.35">
      <c r="A85">
        <v>83</v>
      </c>
    </row>
    <row r="86" spans="1:8" x14ac:dyDescent="0.35">
      <c r="A86">
        <v>84</v>
      </c>
    </row>
    <row r="87" spans="1:8" x14ac:dyDescent="0.35">
      <c r="A87">
        <v>85</v>
      </c>
    </row>
    <row r="88" spans="1:8" ht="28" customHeight="1" x14ac:dyDescent="0.35">
      <c r="A88">
        <v>86</v>
      </c>
      <c r="B88" s="100" t="s">
        <v>672</v>
      </c>
    </row>
    <row r="89" spans="1:8" ht="28" customHeight="1" x14ac:dyDescent="0.35">
      <c r="A89">
        <v>87</v>
      </c>
      <c r="B89" s="6" t="s">
        <v>157</v>
      </c>
      <c r="C89">
        <f>(F89*H89)+G89</f>
        <v>8.5</v>
      </c>
      <c r="D89">
        <v>10</v>
      </c>
      <c r="E89">
        <v>45</v>
      </c>
      <c r="F89">
        <v>1</v>
      </c>
      <c r="G89">
        <f>(D89/60)*E89</f>
        <v>7.5</v>
      </c>
      <c r="H89">
        <v>1</v>
      </c>
    </row>
    <row r="90" spans="1:8" ht="28" customHeight="1" x14ac:dyDescent="0.35">
      <c r="A90">
        <v>88</v>
      </c>
      <c r="B90" s="6" t="s">
        <v>241</v>
      </c>
      <c r="C90">
        <v>30</v>
      </c>
      <c r="D90">
        <v>12</v>
      </c>
      <c r="G90">
        <f>(D90/60)*E90</f>
        <v>0</v>
      </c>
    </row>
    <row r="91" spans="1:8" ht="28" customHeight="1" x14ac:dyDescent="0.35">
      <c r="A91">
        <v>89</v>
      </c>
      <c r="B91" s="6" t="s">
        <v>671</v>
      </c>
      <c r="C91">
        <f>(F91*H91)+G91</f>
        <v>144</v>
      </c>
      <c r="D91">
        <v>120</v>
      </c>
      <c r="E91">
        <v>60</v>
      </c>
      <c r="F91">
        <v>24</v>
      </c>
      <c r="G91">
        <f>(D91/60)*E91</f>
        <v>120</v>
      </c>
      <c r="H91">
        <v>1</v>
      </c>
    </row>
    <row r="92" spans="1:8" ht="28" customHeight="1" x14ac:dyDescent="0.35">
      <c r="A92">
        <v>90</v>
      </c>
      <c r="B92" s="6" t="s">
        <v>564</v>
      </c>
      <c r="C92" s="73">
        <f>(F92*H92)+G92</f>
        <v>95</v>
      </c>
      <c r="D92">
        <v>10</v>
      </c>
      <c r="E92">
        <v>60</v>
      </c>
      <c r="F92">
        <v>85</v>
      </c>
      <c r="G92" s="73">
        <f>(D92/60)*E92</f>
        <v>10</v>
      </c>
      <c r="H92">
        <v>1</v>
      </c>
    </row>
    <row r="93" spans="1:8" x14ac:dyDescent="0.35">
      <c r="A93">
        <v>91</v>
      </c>
    </row>
    <row r="94" spans="1:8" x14ac:dyDescent="0.35">
      <c r="A94">
        <v>92</v>
      </c>
    </row>
    <row r="95" spans="1:8" x14ac:dyDescent="0.35">
      <c r="A95">
        <v>93</v>
      </c>
    </row>
    <row r="96" spans="1:8" x14ac:dyDescent="0.35">
      <c r="A96">
        <v>94</v>
      </c>
    </row>
    <row r="97" spans="1:8" x14ac:dyDescent="0.35">
      <c r="A97">
        <v>95</v>
      </c>
    </row>
    <row r="98" spans="1:8" x14ac:dyDescent="0.35">
      <c r="A98">
        <v>96</v>
      </c>
    </row>
    <row r="99" spans="1:8" x14ac:dyDescent="0.35">
      <c r="A99">
        <v>97</v>
      </c>
    </row>
    <row r="100" spans="1:8" x14ac:dyDescent="0.35">
      <c r="A100">
        <v>98</v>
      </c>
    </row>
    <row r="101" spans="1:8" x14ac:dyDescent="0.35">
      <c r="A101">
        <v>99</v>
      </c>
    </row>
    <row r="102" spans="1:8" ht="18.5" x14ac:dyDescent="0.45">
      <c r="A102">
        <v>100</v>
      </c>
      <c r="B102" s="27" t="s">
        <v>169</v>
      </c>
      <c r="G102">
        <f t="shared" ref="G102:G120" si="11">(D102/60)*E102</f>
        <v>0</v>
      </c>
    </row>
    <row r="103" spans="1:8" x14ac:dyDescent="0.35">
      <c r="A103">
        <v>101</v>
      </c>
      <c r="B103" t="s">
        <v>529</v>
      </c>
      <c r="C103" s="73">
        <f>(F103*H103)+G103</f>
        <v>21.25</v>
      </c>
      <c r="D103">
        <v>15</v>
      </c>
      <c r="E103">
        <v>45</v>
      </c>
      <c r="F103">
        <v>10</v>
      </c>
      <c r="G103" s="73">
        <f t="shared" si="11"/>
        <v>11.25</v>
      </c>
      <c r="H103">
        <v>1</v>
      </c>
    </row>
    <row r="104" spans="1:8" ht="29" x14ac:dyDescent="0.35">
      <c r="A104">
        <v>102</v>
      </c>
      <c r="B104" s="6" t="s">
        <v>647</v>
      </c>
      <c r="C104" s="73">
        <f>(F104*H104)+G104</f>
        <v>19.5</v>
      </c>
      <c r="D104">
        <v>10</v>
      </c>
      <c r="E104">
        <v>45</v>
      </c>
      <c r="F104">
        <v>12</v>
      </c>
      <c r="G104" s="73">
        <f t="shared" si="11"/>
        <v>7.5</v>
      </c>
      <c r="H104">
        <v>1</v>
      </c>
    </row>
    <row r="105" spans="1:8" ht="29" x14ac:dyDescent="0.35">
      <c r="A105">
        <v>103</v>
      </c>
      <c r="B105" s="6" t="s">
        <v>320</v>
      </c>
      <c r="C105">
        <f>(F105*H105)+G105</f>
        <v>11.200000000000001</v>
      </c>
      <c r="D105">
        <v>12</v>
      </c>
      <c r="E105">
        <v>46</v>
      </c>
      <c r="F105">
        <v>2</v>
      </c>
      <c r="G105">
        <f t="shared" si="11"/>
        <v>9.2000000000000011</v>
      </c>
      <c r="H105">
        <v>1</v>
      </c>
    </row>
    <row r="106" spans="1:8" x14ac:dyDescent="0.35">
      <c r="A106">
        <v>104</v>
      </c>
      <c r="B106" t="s">
        <v>198</v>
      </c>
      <c r="C106">
        <v>10</v>
      </c>
      <c r="D106">
        <v>7</v>
      </c>
      <c r="G106">
        <f t="shared" si="11"/>
        <v>0</v>
      </c>
    </row>
    <row r="107" spans="1:8" x14ac:dyDescent="0.35">
      <c r="A107">
        <v>105</v>
      </c>
      <c r="B107" t="s">
        <v>596</v>
      </c>
      <c r="C107" s="73">
        <f>(F107*H107)+G107</f>
        <v>37.166666666666671</v>
      </c>
      <c r="D107">
        <v>25</v>
      </c>
      <c r="E107">
        <v>46</v>
      </c>
      <c r="F107">
        <v>18</v>
      </c>
      <c r="G107" s="73">
        <f t="shared" si="11"/>
        <v>19.166666666666668</v>
      </c>
      <c r="H107">
        <v>1</v>
      </c>
    </row>
    <row r="108" spans="1:8" x14ac:dyDescent="0.35">
      <c r="A108">
        <v>106</v>
      </c>
      <c r="B108" t="s">
        <v>527</v>
      </c>
      <c r="C108">
        <f>(F108*H108)+G108</f>
        <v>104.5</v>
      </c>
      <c r="D108">
        <v>45</v>
      </c>
      <c r="E108">
        <v>46</v>
      </c>
      <c r="F108">
        <v>70</v>
      </c>
      <c r="G108">
        <f t="shared" si="11"/>
        <v>34.5</v>
      </c>
      <c r="H108">
        <v>1</v>
      </c>
    </row>
    <row r="109" spans="1:8" ht="28" customHeight="1" x14ac:dyDescent="0.35">
      <c r="A109">
        <v>107</v>
      </c>
      <c r="B109" s="6" t="s">
        <v>686</v>
      </c>
      <c r="C109" s="73">
        <f>(F109*H109)+G109</f>
        <v>4.5999999999999996</v>
      </c>
      <c r="D109">
        <v>2</v>
      </c>
      <c r="E109">
        <v>63</v>
      </c>
      <c r="F109">
        <v>2.5</v>
      </c>
      <c r="G109" s="73">
        <f t="shared" si="11"/>
        <v>2.1</v>
      </c>
      <c r="H109">
        <v>1</v>
      </c>
    </row>
    <row r="110" spans="1:8" ht="28" customHeight="1" x14ac:dyDescent="0.35">
      <c r="A110">
        <v>108</v>
      </c>
      <c r="B110" s="6" t="s">
        <v>687</v>
      </c>
      <c r="C110" s="73">
        <f>(F110*H110)+G110</f>
        <v>2.75</v>
      </c>
      <c r="D110">
        <v>1</v>
      </c>
      <c r="E110">
        <v>45</v>
      </c>
      <c r="F110">
        <v>2</v>
      </c>
      <c r="G110" s="73">
        <f t="shared" si="11"/>
        <v>0.75</v>
      </c>
      <c r="H110">
        <v>1</v>
      </c>
    </row>
    <row r="111" spans="1:8" x14ac:dyDescent="0.35">
      <c r="A111">
        <v>109</v>
      </c>
      <c r="B111" t="s">
        <v>382</v>
      </c>
      <c r="C111">
        <v>10.35</v>
      </c>
      <c r="D111">
        <v>14</v>
      </c>
      <c r="E111">
        <v>45</v>
      </c>
      <c r="F111">
        <v>6</v>
      </c>
      <c r="G111">
        <f t="shared" si="11"/>
        <v>10.5</v>
      </c>
    </row>
    <row r="112" spans="1:8" x14ac:dyDescent="0.35">
      <c r="A112">
        <v>110</v>
      </c>
      <c r="B112" t="s">
        <v>321</v>
      </c>
      <c r="C112">
        <v>18</v>
      </c>
      <c r="D112">
        <v>6</v>
      </c>
      <c r="G112">
        <f t="shared" si="11"/>
        <v>0</v>
      </c>
      <c r="H112">
        <v>1</v>
      </c>
    </row>
    <row r="113" spans="1:8" x14ac:dyDescent="0.35">
      <c r="A113">
        <v>111</v>
      </c>
      <c r="B113" t="s">
        <v>161</v>
      </c>
      <c r="C113" s="73">
        <f t="shared" ref="C113:C120" si="12">(F113*H113)+G113</f>
        <v>19.5</v>
      </c>
      <c r="D113">
        <v>10</v>
      </c>
      <c r="E113">
        <v>45</v>
      </c>
      <c r="F113">
        <v>12</v>
      </c>
      <c r="G113" s="73">
        <f t="shared" si="11"/>
        <v>7.5</v>
      </c>
      <c r="H113">
        <v>1</v>
      </c>
    </row>
    <row r="114" spans="1:8" x14ac:dyDescent="0.35">
      <c r="A114">
        <v>112</v>
      </c>
      <c r="B114" t="s">
        <v>162</v>
      </c>
      <c r="C114" s="73">
        <f t="shared" si="12"/>
        <v>33.75</v>
      </c>
      <c r="D114">
        <v>1</v>
      </c>
      <c r="E114">
        <v>45</v>
      </c>
      <c r="F114">
        <v>33</v>
      </c>
      <c r="G114" s="73">
        <f t="shared" si="11"/>
        <v>0.75</v>
      </c>
      <c r="H114">
        <v>1</v>
      </c>
    </row>
    <row r="115" spans="1:8" x14ac:dyDescent="0.35">
      <c r="A115">
        <v>113</v>
      </c>
      <c r="B115" t="s">
        <v>693</v>
      </c>
      <c r="C115" s="73">
        <f t="shared" si="12"/>
        <v>19.5</v>
      </c>
      <c r="D115">
        <v>10</v>
      </c>
      <c r="E115">
        <v>45</v>
      </c>
      <c r="F115">
        <v>12</v>
      </c>
      <c r="G115" s="73">
        <f t="shared" si="11"/>
        <v>7.5</v>
      </c>
      <c r="H115">
        <v>1</v>
      </c>
    </row>
    <row r="116" spans="1:8" x14ac:dyDescent="0.35">
      <c r="A116">
        <v>114</v>
      </c>
      <c r="B116" t="s">
        <v>694</v>
      </c>
      <c r="C116" s="73">
        <f t="shared" si="12"/>
        <v>36.75</v>
      </c>
      <c r="D116">
        <v>1</v>
      </c>
      <c r="E116">
        <v>45</v>
      </c>
      <c r="F116">
        <v>36</v>
      </c>
      <c r="G116" s="73">
        <f t="shared" si="11"/>
        <v>0.75</v>
      </c>
      <c r="H116">
        <v>1</v>
      </c>
    </row>
    <row r="117" spans="1:8" x14ac:dyDescent="0.35">
      <c r="A117">
        <v>115</v>
      </c>
      <c r="B117" t="s">
        <v>163</v>
      </c>
      <c r="C117" s="73">
        <f t="shared" si="12"/>
        <v>13.5</v>
      </c>
      <c r="D117">
        <v>10</v>
      </c>
      <c r="E117">
        <v>45</v>
      </c>
      <c r="F117">
        <v>6</v>
      </c>
      <c r="G117" s="73">
        <f t="shared" si="11"/>
        <v>7.5</v>
      </c>
      <c r="H117">
        <v>1</v>
      </c>
    </row>
    <row r="118" spans="1:8" x14ac:dyDescent="0.35">
      <c r="A118">
        <v>116</v>
      </c>
      <c r="B118" t="s">
        <v>164</v>
      </c>
      <c r="C118" s="73">
        <f t="shared" si="12"/>
        <v>21</v>
      </c>
      <c r="D118">
        <v>12</v>
      </c>
      <c r="E118">
        <v>45</v>
      </c>
      <c r="F118">
        <v>12</v>
      </c>
      <c r="G118" s="73">
        <f t="shared" si="11"/>
        <v>9</v>
      </c>
      <c r="H118">
        <v>1</v>
      </c>
    </row>
    <row r="119" spans="1:8" x14ac:dyDescent="0.35">
      <c r="A119">
        <v>117</v>
      </c>
      <c r="B119" t="s">
        <v>2</v>
      </c>
      <c r="C119" s="73">
        <f t="shared" si="12"/>
        <v>13.5</v>
      </c>
      <c r="D119">
        <v>10</v>
      </c>
      <c r="E119">
        <v>45</v>
      </c>
      <c r="F119">
        <v>6</v>
      </c>
      <c r="G119" s="73">
        <f t="shared" si="11"/>
        <v>7.5</v>
      </c>
      <c r="H119">
        <v>1</v>
      </c>
    </row>
    <row r="120" spans="1:8" x14ac:dyDescent="0.35">
      <c r="A120">
        <v>118</v>
      </c>
      <c r="B120" t="s">
        <v>165</v>
      </c>
      <c r="C120" s="73">
        <f t="shared" si="12"/>
        <v>28.75</v>
      </c>
      <c r="D120">
        <v>1</v>
      </c>
      <c r="E120">
        <v>45</v>
      </c>
      <c r="F120">
        <v>28</v>
      </c>
      <c r="G120" s="73">
        <f t="shared" si="11"/>
        <v>0.75</v>
      </c>
      <c r="H120">
        <v>1</v>
      </c>
    </row>
    <row r="121" spans="1:8" x14ac:dyDescent="0.35">
      <c r="A121">
        <v>119</v>
      </c>
      <c r="B121" t="s">
        <v>322</v>
      </c>
      <c r="C121">
        <f>(F121*H121)+G121</f>
        <v>111.25</v>
      </c>
      <c r="D121">
        <v>5</v>
      </c>
      <c r="E121">
        <v>45</v>
      </c>
      <c r="F121">
        <v>2.5</v>
      </c>
      <c r="G121">
        <f>(D121/60)*E121</f>
        <v>3.75</v>
      </c>
      <c r="H121">
        <v>43</v>
      </c>
    </row>
    <row r="122" spans="1:8" x14ac:dyDescent="0.35">
      <c r="A122">
        <v>120</v>
      </c>
      <c r="B122" t="s">
        <v>221</v>
      </c>
      <c r="C122">
        <v>18</v>
      </c>
      <c r="D122">
        <v>4</v>
      </c>
      <c r="G122">
        <f>(D122/60)*E122</f>
        <v>0</v>
      </c>
    </row>
    <row r="123" spans="1:8" ht="29" x14ac:dyDescent="0.35">
      <c r="A123">
        <v>121</v>
      </c>
      <c r="B123" s="6" t="s">
        <v>323</v>
      </c>
      <c r="C123">
        <f>(F123*H123)+G123</f>
        <v>5</v>
      </c>
      <c r="D123">
        <v>4</v>
      </c>
      <c r="E123">
        <v>45</v>
      </c>
      <c r="F123">
        <v>2</v>
      </c>
      <c r="G123">
        <f>(D123/60)*E123</f>
        <v>3</v>
      </c>
      <c r="H123">
        <v>1</v>
      </c>
    </row>
    <row r="124" spans="1:8" x14ac:dyDescent="0.35">
      <c r="A124">
        <v>122</v>
      </c>
      <c r="B124" t="s">
        <v>526</v>
      </c>
      <c r="C124">
        <f>(F124*H124)+G124</f>
        <v>40</v>
      </c>
      <c r="D124">
        <v>30</v>
      </c>
      <c r="E124">
        <v>60</v>
      </c>
      <c r="F124">
        <v>10</v>
      </c>
      <c r="G124">
        <f>(D124/60)*E124</f>
        <v>30</v>
      </c>
      <c r="H124">
        <v>1</v>
      </c>
    </row>
    <row r="125" spans="1:8" x14ac:dyDescent="0.35">
      <c r="A125">
        <v>123</v>
      </c>
    </row>
    <row r="126" spans="1:8" x14ac:dyDescent="0.35">
      <c r="A126">
        <v>124</v>
      </c>
    </row>
    <row r="127" spans="1:8" x14ac:dyDescent="0.35">
      <c r="A127">
        <v>125</v>
      </c>
    </row>
    <row r="128" spans="1:8" x14ac:dyDescent="0.35">
      <c r="A128">
        <v>126</v>
      </c>
    </row>
    <row r="129" spans="1:1" x14ac:dyDescent="0.35">
      <c r="A129">
        <v>127</v>
      </c>
    </row>
    <row r="130" spans="1:1" x14ac:dyDescent="0.35">
      <c r="A130">
        <v>128</v>
      </c>
    </row>
    <row r="131" spans="1:1" x14ac:dyDescent="0.35">
      <c r="A131">
        <v>129</v>
      </c>
    </row>
    <row r="132" spans="1:1" x14ac:dyDescent="0.35">
      <c r="A132">
        <v>130</v>
      </c>
    </row>
    <row r="133" spans="1:1" x14ac:dyDescent="0.35">
      <c r="A133">
        <v>131</v>
      </c>
    </row>
    <row r="134" spans="1:1" x14ac:dyDescent="0.35">
      <c r="A134">
        <v>132</v>
      </c>
    </row>
    <row r="135" spans="1:1" x14ac:dyDescent="0.35">
      <c r="A135">
        <v>133</v>
      </c>
    </row>
    <row r="136" spans="1:1" x14ac:dyDescent="0.35">
      <c r="A136">
        <v>134</v>
      </c>
    </row>
    <row r="137" spans="1:1" x14ac:dyDescent="0.35">
      <c r="A137">
        <v>135</v>
      </c>
    </row>
    <row r="138" spans="1:1" x14ac:dyDescent="0.35">
      <c r="A138">
        <v>136</v>
      </c>
    </row>
    <row r="139" spans="1:1" x14ac:dyDescent="0.35">
      <c r="A139">
        <v>137</v>
      </c>
    </row>
    <row r="140" spans="1:1" x14ac:dyDescent="0.35">
      <c r="A140">
        <v>138</v>
      </c>
    </row>
    <row r="141" spans="1:1" x14ac:dyDescent="0.35">
      <c r="A141">
        <v>139</v>
      </c>
    </row>
    <row r="142" spans="1:1" x14ac:dyDescent="0.35">
      <c r="A142">
        <v>140</v>
      </c>
    </row>
    <row r="143" spans="1:1" x14ac:dyDescent="0.35">
      <c r="A143">
        <v>141</v>
      </c>
    </row>
    <row r="144" spans="1:1" x14ac:dyDescent="0.35">
      <c r="A144">
        <v>142</v>
      </c>
    </row>
    <row r="145" spans="1:10" x14ac:dyDescent="0.35">
      <c r="A145">
        <v>143</v>
      </c>
    </row>
    <row r="146" spans="1:10" x14ac:dyDescent="0.35">
      <c r="A146">
        <v>144</v>
      </c>
    </row>
    <row r="147" spans="1:10" x14ac:dyDescent="0.35">
      <c r="A147">
        <v>145</v>
      </c>
    </row>
    <row r="148" spans="1:10" x14ac:dyDescent="0.35">
      <c r="A148">
        <v>146</v>
      </c>
    </row>
    <row r="149" spans="1:10" x14ac:dyDescent="0.35">
      <c r="A149">
        <v>147</v>
      </c>
    </row>
    <row r="150" spans="1:10" x14ac:dyDescent="0.35">
      <c r="A150">
        <v>148</v>
      </c>
    </row>
    <row r="151" spans="1:10" x14ac:dyDescent="0.35">
      <c r="A151">
        <v>149</v>
      </c>
    </row>
    <row r="152" spans="1:10" ht="18.5" x14ac:dyDescent="0.45">
      <c r="A152">
        <v>150</v>
      </c>
      <c r="B152" s="29" t="s">
        <v>168</v>
      </c>
      <c r="G152">
        <f t="shared" ref="G152:G172" si="13">(D152/60)*E152</f>
        <v>0</v>
      </c>
    </row>
    <row r="153" spans="1:10" x14ac:dyDescent="0.35">
      <c r="A153">
        <v>151</v>
      </c>
      <c r="B153" s="74" t="s">
        <v>332</v>
      </c>
      <c r="C153" s="73">
        <f t="shared" ref="C153:C161" si="14">(F153*H153)+G153</f>
        <v>14.166666666666666</v>
      </c>
      <c r="D153">
        <v>10</v>
      </c>
      <c r="E153">
        <v>55</v>
      </c>
      <c r="F153">
        <v>5</v>
      </c>
      <c r="G153" s="73">
        <f>(D153/60)*E153</f>
        <v>9.1666666666666661</v>
      </c>
      <c r="H153">
        <v>1</v>
      </c>
    </row>
    <row r="154" spans="1:10" x14ac:dyDescent="0.35">
      <c r="A154">
        <v>152</v>
      </c>
      <c r="B154" t="s">
        <v>507</v>
      </c>
      <c r="C154" s="73">
        <f t="shared" si="14"/>
        <v>315</v>
      </c>
      <c r="D154">
        <v>180</v>
      </c>
      <c r="E154">
        <v>65</v>
      </c>
      <c r="F154">
        <v>10</v>
      </c>
      <c r="G154">
        <f t="shared" si="13"/>
        <v>195</v>
      </c>
      <c r="H154">
        <v>12</v>
      </c>
      <c r="J154" t="s">
        <v>508</v>
      </c>
    </row>
    <row r="155" spans="1:10" ht="29" x14ac:dyDescent="0.35">
      <c r="A155">
        <v>153</v>
      </c>
      <c r="B155" s="74" t="s">
        <v>333</v>
      </c>
      <c r="C155" s="73">
        <f t="shared" si="14"/>
        <v>37.75</v>
      </c>
      <c r="D155">
        <v>15</v>
      </c>
      <c r="E155">
        <v>55</v>
      </c>
      <c r="F155">
        <v>24</v>
      </c>
      <c r="G155" s="73">
        <f t="shared" si="13"/>
        <v>13.75</v>
      </c>
      <c r="H155">
        <v>1</v>
      </c>
    </row>
    <row r="156" spans="1:10" ht="29" x14ac:dyDescent="0.35">
      <c r="A156">
        <v>154</v>
      </c>
      <c r="B156" s="74" t="s">
        <v>334</v>
      </c>
      <c r="C156" s="73">
        <f t="shared" si="14"/>
        <v>7.1666666666666661</v>
      </c>
      <c r="D156">
        <v>5</v>
      </c>
      <c r="E156">
        <v>50</v>
      </c>
      <c r="F156">
        <v>3</v>
      </c>
      <c r="G156" s="73">
        <f t="shared" si="13"/>
        <v>4.1666666666666661</v>
      </c>
      <c r="H156">
        <v>1</v>
      </c>
    </row>
    <row r="157" spans="1:10" ht="29" x14ac:dyDescent="0.35">
      <c r="A157">
        <v>155</v>
      </c>
      <c r="B157" s="74" t="s">
        <v>337</v>
      </c>
      <c r="C157" s="73">
        <f t="shared" si="14"/>
        <v>31</v>
      </c>
      <c r="D157">
        <v>12</v>
      </c>
      <c r="E157">
        <v>55</v>
      </c>
      <c r="F157">
        <v>20</v>
      </c>
      <c r="G157" s="73">
        <f>(D157/60)*E157</f>
        <v>11</v>
      </c>
      <c r="H157">
        <v>1</v>
      </c>
    </row>
    <row r="158" spans="1:10" x14ac:dyDescent="0.35">
      <c r="A158">
        <v>157</v>
      </c>
      <c r="B158" s="74" t="s">
        <v>695</v>
      </c>
      <c r="C158" s="73">
        <f t="shared" si="14"/>
        <v>8.5833333333333321</v>
      </c>
      <c r="D158">
        <v>5</v>
      </c>
      <c r="E158">
        <v>55</v>
      </c>
      <c r="F158">
        <v>4</v>
      </c>
      <c r="G158" s="73">
        <f>(D158/60)*E158</f>
        <v>4.583333333333333</v>
      </c>
      <c r="H158">
        <v>1</v>
      </c>
    </row>
    <row r="159" spans="1:10" x14ac:dyDescent="0.35">
      <c r="A159">
        <v>158</v>
      </c>
      <c r="B159" s="74" t="s">
        <v>509</v>
      </c>
      <c r="C159" s="73">
        <f t="shared" si="14"/>
        <v>380</v>
      </c>
      <c r="D159">
        <v>240</v>
      </c>
      <c r="E159">
        <v>65</v>
      </c>
      <c r="F159">
        <v>10</v>
      </c>
      <c r="G159">
        <f t="shared" si="13"/>
        <v>260</v>
      </c>
      <c r="H159">
        <v>12</v>
      </c>
    </row>
    <row r="160" spans="1:10" ht="29" x14ac:dyDescent="0.35">
      <c r="A160">
        <v>159</v>
      </c>
      <c r="B160" s="74" t="s">
        <v>510</v>
      </c>
      <c r="C160" s="73">
        <f t="shared" si="14"/>
        <v>111.66666666666666</v>
      </c>
      <c r="D160">
        <v>80</v>
      </c>
      <c r="E160">
        <v>65</v>
      </c>
      <c r="F160">
        <v>25</v>
      </c>
      <c r="G160" s="73">
        <f t="shared" si="13"/>
        <v>86.666666666666657</v>
      </c>
      <c r="H160">
        <v>1</v>
      </c>
    </row>
    <row r="161" spans="1:8" ht="29" x14ac:dyDescent="0.35">
      <c r="A161">
        <v>160</v>
      </c>
      <c r="B161" s="74" t="s">
        <v>613</v>
      </c>
      <c r="C161" s="73">
        <f t="shared" si="14"/>
        <v>4.9000000000000004</v>
      </c>
      <c r="D161">
        <v>3</v>
      </c>
      <c r="E161">
        <v>40</v>
      </c>
      <c r="F161">
        <v>2.9</v>
      </c>
      <c r="G161">
        <f t="shared" si="13"/>
        <v>2</v>
      </c>
      <c r="H161">
        <v>1</v>
      </c>
    </row>
    <row r="162" spans="1:8" ht="29" x14ac:dyDescent="0.35">
      <c r="A162">
        <v>161</v>
      </c>
      <c r="B162" s="74" t="s">
        <v>614</v>
      </c>
      <c r="C162" s="73">
        <f>(F162*H162)+G162</f>
        <v>4.9000000000000004</v>
      </c>
      <c r="D162">
        <v>3</v>
      </c>
      <c r="E162">
        <v>40</v>
      </c>
      <c r="F162">
        <v>2.9</v>
      </c>
      <c r="G162">
        <f t="shared" si="13"/>
        <v>2</v>
      </c>
      <c r="H162">
        <v>1</v>
      </c>
    </row>
    <row r="163" spans="1:8" ht="29" x14ac:dyDescent="0.35">
      <c r="A163">
        <v>162</v>
      </c>
      <c r="B163" s="74" t="s">
        <v>615</v>
      </c>
      <c r="C163" s="73">
        <f>(F163*H163)+G163</f>
        <v>4.9000000000000004</v>
      </c>
      <c r="D163">
        <v>3</v>
      </c>
      <c r="E163">
        <v>40</v>
      </c>
      <c r="F163">
        <v>2.9</v>
      </c>
      <c r="G163">
        <f t="shared" si="13"/>
        <v>2</v>
      </c>
      <c r="H163">
        <v>1</v>
      </c>
    </row>
    <row r="164" spans="1:8" x14ac:dyDescent="0.35">
      <c r="A164">
        <v>163</v>
      </c>
      <c r="G164">
        <f t="shared" si="13"/>
        <v>0</v>
      </c>
    </row>
    <row r="165" spans="1:8" x14ac:dyDescent="0.35">
      <c r="A165">
        <v>164</v>
      </c>
      <c r="G165">
        <f t="shared" si="13"/>
        <v>0</v>
      </c>
    </row>
    <row r="166" spans="1:8" x14ac:dyDescent="0.35">
      <c r="A166">
        <v>165</v>
      </c>
      <c r="G166">
        <f t="shared" si="13"/>
        <v>0</v>
      </c>
    </row>
    <row r="167" spans="1:8" x14ac:dyDescent="0.35">
      <c r="A167">
        <v>166</v>
      </c>
      <c r="G167">
        <f t="shared" si="13"/>
        <v>0</v>
      </c>
    </row>
    <row r="168" spans="1:8" x14ac:dyDescent="0.35">
      <c r="A168">
        <v>167</v>
      </c>
      <c r="B168" s="75" t="s">
        <v>338</v>
      </c>
    </row>
    <row r="169" spans="1:8" ht="29" x14ac:dyDescent="0.35">
      <c r="A169">
        <v>168</v>
      </c>
      <c r="B169" s="74" t="s">
        <v>335</v>
      </c>
      <c r="C169">
        <f>(F169*H169)+G169</f>
        <v>46.25</v>
      </c>
      <c r="D169">
        <v>15</v>
      </c>
      <c r="E169">
        <v>45</v>
      </c>
      <c r="F169">
        <v>35</v>
      </c>
      <c r="G169">
        <f>(D169/60)*E169</f>
        <v>11.25</v>
      </c>
      <c r="H169">
        <v>1</v>
      </c>
    </row>
    <row r="170" spans="1:8" x14ac:dyDescent="0.35">
      <c r="A170">
        <v>169</v>
      </c>
      <c r="B170" s="74" t="s">
        <v>336</v>
      </c>
      <c r="C170">
        <f>(F170*H170)+G170</f>
        <v>23.25</v>
      </c>
      <c r="D170">
        <v>15</v>
      </c>
      <c r="E170">
        <v>45</v>
      </c>
      <c r="F170">
        <v>12</v>
      </c>
      <c r="G170">
        <f>(D170/60)*E170</f>
        <v>11.25</v>
      </c>
      <c r="H170">
        <v>1</v>
      </c>
    </row>
    <row r="171" spans="1:8" x14ac:dyDescent="0.35">
      <c r="A171">
        <v>170</v>
      </c>
      <c r="G171">
        <f t="shared" si="13"/>
        <v>0</v>
      </c>
    </row>
    <row r="172" spans="1:8" x14ac:dyDescent="0.35">
      <c r="A172">
        <v>171</v>
      </c>
      <c r="G172">
        <f t="shared" si="1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Devis</vt:lpstr>
      <vt:lpstr>Facture</vt:lpstr>
      <vt:lpstr>Fiches de chantier</vt:lpstr>
      <vt:lpstr>Offre commerciale</vt:lpstr>
      <vt:lpstr>Prospect</vt:lpstr>
      <vt:lpstr>Fiche Prospect</vt:lpstr>
      <vt:lpstr>Client</vt:lpstr>
      <vt:lpstr>TVA</vt:lpstr>
      <vt:lpstr>Offre Commerciale peinture</vt:lpstr>
      <vt:lpstr>Offre</vt:lpstr>
      <vt:lpstr>tva</vt:lpstr>
      <vt:lpstr>Devis!Zone_d_impression</vt:lpstr>
      <vt:lpstr>Facture!Zone_d_impression</vt:lpstr>
      <vt:lpstr>'Fiches de chantier'!Zone_d_impression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2020-04-07T08:53:15Z</dcterms:modified>
</cp:coreProperties>
</file>