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674" activeTab="1"/>
  </bookViews>
  <sheets>
    <sheet name="simulation" sheetId="39" r:id="rId1"/>
    <sheet name="calcul" sheetId="40" r:id="rId2"/>
  </sheets>
  <functionGroups builtInGroupCount="18"/>
  <calcPr calcId="152511"/>
  <customWorkbookViews>
    <customWorkbookView name="test" guid="{64697508-C336-1149-AEF2-7880D07A5CA3}" maximized="1" windowWidth="1440" windowHeight="651" tabRatio="1000" activeSheetId="6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40" l="1"/>
  <c r="E3" i="40"/>
  <c r="E4" i="40"/>
  <c r="E5" i="40"/>
  <c r="E6" i="40"/>
  <c r="E7" i="40"/>
  <c r="E8" i="40"/>
  <c r="E9" i="40"/>
  <c r="E1" i="40"/>
  <c r="K14" i="40"/>
  <c r="C54" i="39"/>
  <c r="D54" i="39"/>
  <c r="E54" i="39"/>
  <c r="C55" i="39"/>
  <c r="D55" i="39"/>
  <c r="E55" i="39"/>
  <c r="C56" i="39"/>
  <c r="D56" i="39"/>
  <c r="E56" i="39"/>
  <c r="C57" i="39"/>
  <c r="D57" i="39"/>
  <c r="E57" i="39"/>
  <c r="C58" i="39"/>
  <c r="D58" i="39"/>
  <c r="E58" i="39"/>
  <c r="C59" i="39"/>
  <c r="D59" i="39"/>
  <c r="E59" i="39"/>
  <c r="C60" i="39"/>
  <c r="D60" i="39"/>
  <c r="E60" i="39"/>
  <c r="C14" i="39"/>
  <c r="D14" i="39"/>
  <c r="E14" i="39"/>
  <c r="C15" i="39"/>
  <c r="D15" i="39"/>
  <c r="E15" i="39"/>
  <c r="C16" i="39"/>
  <c r="D16" i="39"/>
  <c r="E16" i="39"/>
  <c r="C17" i="39"/>
  <c r="D17" i="39"/>
  <c r="E17" i="39"/>
  <c r="C18" i="39"/>
  <c r="D18" i="39"/>
  <c r="E18" i="39"/>
  <c r="C19" i="39"/>
  <c r="D19" i="39"/>
  <c r="E19" i="39"/>
  <c r="C20" i="39"/>
  <c r="D20" i="39"/>
  <c r="E20" i="39"/>
  <c r="C21" i="39"/>
  <c r="D21" i="39"/>
  <c r="E21" i="39"/>
  <c r="C22" i="39"/>
  <c r="D22" i="39"/>
  <c r="E22" i="39"/>
  <c r="C23" i="39"/>
  <c r="D23" i="39"/>
  <c r="E23" i="39"/>
  <c r="C24" i="39"/>
  <c r="D24" i="39"/>
  <c r="E24" i="39"/>
  <c r="C25" i="39"/>
  <c r="D25" i="39"/>
  <c r="E25" i="39"/>
  <c r="C26" i="39"/>
  <c r="D26" i="39"/>
  <c r="E26" i="39"/>
  <c r="C27" i="39"/>
  <c r="D27" i="39"/>
  <c r="E27" i="39"/>
  <c r="C28" i="39"/>
  <c r="D28" i="39"/>
  <c r="E28" i="39"/>
  <c r="C29" i="39"/>
  <c r="D29" i="39"/>
  <c r="E29" i="39"/>
  <c r="C30" i="39"/>
  <c r="D30" i="39"/>
  <c r="E30" i="39"/>
  <c r="C31" i="39"/>
  <c r="D31" i="39"/>
  <c r="E31" i="39"/>
  <c r="C32" i="39"/>
  <c r="D32" i="39"/>
  <c r="E32" i="39"/>
  <c r="C33" i="39"/>
  <c r="D33" i="39"/>
  <c r="E33" i="39"/>
  <c r="C34" i="39"/>
  <c r="D34" i="39"/>
  <c r="E34" i="39"/>
  <c r="C35" i="39"/>
  <c r="D35" i="39"/>
  <c r="E35" i="39"/>
  <c r="C36" i="39"/>
  <c r="D36" i="39"/>
  <c r="E36" i="39"/>
  <c r="C37" i="39"/>
  <c r="D37" i="39"/>
  <c r="E37" i="39"/>
  <c r="C38" i="39"/>
  <c r="D38" i="39"/>
  <c r="E38" i="39"/>
  <c r="C39" i="39"/>
  <c r="D39" i="39"/>
  <c r="E39" i="39"/>
  <c r="C40" i="39"/>
  <c r="D40" i="39"/>
  <c r="E40" i="39"/>
  <c r="C41" i="39"/>
  <c r="D41" i="39"/>
  <c r="E41" i="39"/>
  <c r="C42" i="39"/>
  <c r="D42" i="39"/>
  <c r="E42" i="39"/>
  <c r="C43" i="39"/>
  <c r="D43" i="39"/>
  <c r="E43" i="39"/>
  <c r="C44" i="39"/>
  <c r="D44" i="39"/>
  <c r="E44" i="39"/>
  <c r="C45" i="39"/>
  <c r="D45" i="39"/>
  <c r="E45" i="39"/>
  <c r="C46" i="39"/>
  <c r="D46" i="39"/>
  <c r="E46" i="39"/>
  <c r="C47" i="39"/>
  <c r="D47" i="39"/>
  <c r="E47" i="39"/>
  <c r="C48" i="39"/>
  <c r="D48" i="39"/>
  <c r="E48" i="39"/>
  <c r="C49" i="39"/>
  <c r="D49" i="39"/>
  <c r="E49" i="39"/>
  <c r="C50" i="39"/>
  <c r="D50" i="39"/>
  <c r="E50" i="39"/>
  <c r="C51" i="39"/>
  <c r="D51" i="39"/>
  <c r="E51" i="39"/>
  <c r="C52" i="39"/>
  <c r="D52" i="39"/>
  <c r="E52" i="39"/>
  <c r="C53" i="39"/>
  <c r="D53" i="39"/>
  <c r="E53" i="39"/>
  <c r="L14" i="40" l="1"/>
  <c r="L15" i="40" l="1"/>
  <c r="K15" i="40"/>
  <c r="N13" i="39"/>
  <c r="M13" i="39"/>
  <c r="O13" i="39" l="1"/>
  <c r="M15" i="40"/>
  <c r="M14" i="40"/>
  <c r="E13" i="39" l="1"/>
  <c r="D13" i="39"/>
  <c r="C13" i="39"/>
  <c r="E12" i="39"/>
  <c r="D12" i="39"/>
  <c r="C12" i="39"/>
  <c r="E11" i="39"/>
  <c r="D11" i="39"/>
  <c r="C11" i="39"/>
  <c r="E10" i="39"/>
  <c r="D10" i="39"/>
  <c r="C10" i="39"/>
  <c r="C4" i="39"/>
</calcChain>
</file>

<file path=xl/sharedStrings.xml><?xml version="1.0" encoding="utf-8"?>
<sst xmlns="http://schemas.openxmlformats.org/spreadsheetml/2006/main" count="53" uniqueCount="27">
  <si>
    <t>départ</t>
  </si>
  <si>
    <t>arrivée</t>
  </si>
  <si>
    <t>pas</t>
  </si>
  <si>
    <t>heure</t>
  </si>
  <si>
    <t>début nuit</t>
  </si>
  <si>
    <t>fin nuit</t>
  </si>
  <si>
    <t>nb pas</t>
  </si>
  <si>
    <t>fin nuit départ</t>
  </si>
  <si>
    <t>début nuit arrivée</t>
  </si>
  <si>
    <t>fin nuit arrivée</t>
  </si>
  <si>
    <t>début nuit départ</t>
  </si>
  <si>
    <t>durée nuit</t>
  </si>
  <si>
    <t>dep</t>
  </si>
  <si>
    <t>dnd</t>
  </si>
  <si>
    <t>fnd</t>
  </si>
  <si>
    <t>arr</t>
  </si>
  <si>
    <t>dna</t>
  </si>
  <si>
    <t>fna</t>
  </si>
  <si>
    <t>dn</t>
  </si>
  <si>
    <t>fn</t>
  </si>
  <si>
    <t>durn</t>
  </si>
  <si>
    <t>dOACI</t>
  </si>
  <si>
    <t>aOACI</t>
  </si>
  <si>
    <t>code OACI départ</t>
  </si>
  <si>
    <t>code OACI arrivée</t>
  </si>
  <si>
    <t>djour</t>
  </si>
  <si>
    <t>ajour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</si>
</sst>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d\ * hh:mm"/>
    <numFmt numFmtId="169" formatCode="[hh]:mm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11"/>
      <color theme="0" tint="-0.149998474074526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</borders>
  <cellStyleXfs count="32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</cellStyleXfs>
  <cellXfs count="21">
    <xf numFmtId="0" fontId="0" fillId="0" borderId="0" xfId="0"/>
    <xf numFmtId="0" fontId="0" fillId="0" borderId="1" xfId="0" applyFill="1" applyBorder="1" applyAlignment="1">
      <alignment horizontal="center"/>
    </xf>
    <xf numFmtId="0" fontId="3" fillId="0" borderId="1" xfId="31" applyFill="1" applyBorder="1" applyAlignment="1">
      <alignment horizontal="center"/>
    </xf>
    <xf numFmtId="0" fontId="3" fillId="0" borderId="2" xfId="3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168" fontId="0" fillId="0" borderId="2" xfId="0" applyNumberFormat="1" applyFill="1" applyBorder="1" applyAlignment="1">
      <alignment horizontal="center"/>
    </xf>
    <xf numFmtId="0" fontId="3" fillId="0" borderId="0" xfId="31" applyFill="1" applyBorder="1" applyAlignment="1">
      <alignment horizontal="center"/>
    </xf>
    <xf numFmtId="0" fontId="0" fillId="0" borderId="1" xfId="0" applyFill="1" applyBorder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1" xfId="0" applyFill="1" applyBorder="1" applyAlignment="1">
      <alignment wrapText="1"/>
    </xf>
    <xf numFmtId="0" fontId="0" fillId="0" borderId="0" xfId="0" applyAlignment="1">
      <alignment wrapText="1"/>
    </xf>
    <xf numFmtId="169" fontId="0" fillId="0" borderId="0" xfId="0" applyNumberFormat="1"/>
    <xf numFmtId="169" fontId="0" fillId="0" borderId="0" xfId="0" applyNumberFormat="1" applyAlignment="1">
      <alignment wrapText="1"/>
    </xf>
    <xf numFmtId="169" fontId="0" fillId="0" borderId="0" xfId="0" applyNumberFormat="1" applyAlignment="1"/>
    <xf numFmtId="169" fontId="0" fillId="0" borderId="0" xfId="0" applyNumberFormat="1" applyFill="1" applyBorder="1" applyAlignment="1"/>
    <xf numFmtId="169" fontId="0" fillId="0" borderId="3" xfId="0" applyNumberFormat="1" applyFill="1" applyBorder="1" applyAlignment="1">
      <alignment horizontal="center"/>
    </xf>
    <xf numFmtId="168" fontId="0" fillId="0" borderId="4" xfId="0" applyNumberFormat="1" applyFill="1" applyBorder="1" applyAlignment="1">
      <alignment horizontal="center"/>
    </xf>
    <xf numFmtId="168" fontId="0" fillId="0" borderId="3" xfId="0" applyNumberFormat="1" applyFill="1" applyBorder="1" applyAlignment="1">
      <alignment horizontal="center"/>
    </xf>
    <xf numFmtId="168" fontId="0" fillId="0" borderId="0" xfId="0" applyNumberFormat="1" applyFill="1" applyBorder="1" applyAlignment="1">
      <alignment horizontal="center"/>
    </xf>
    <xf numFmtId="0" fontId="4" fillId="0" borderId="0" xfId="0" applyFont="1"/>
  </cellXfs>
  <cellStyles count="3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Normal" xfId="0" builtinId="0"/>
    <cellStyle name="Normal 2" xfId="31"/>
  </cellStyles>
  <dxfs count="27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169" formatCode="[hh]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/>
        <vertical/>
        <horizontal/>
      </border>
    </dxf>
    <dxf>
      <numFmt numFmtId="168" formatCode="d\ * 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/>
        <vertical/>
        <horizontal/>
      </border>
    </dxf>
    <dxf>
      <numFmt numFmtId="168" formatCode="d\ * 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/>
        <vertical/>
        <horizontal/>
      </border>
    </dxf>
    <dxf>
      <numFmt numFmtId="168" formatCode="d\ * 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/>
        <vertical/>
        <horizontal/>
      </border>
    </dxf>
    <dxf>
      <numFmt numFmtId="168" formatCode="d\ * 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/>
        <vertical/>
        <horizontal/>
      </border>
    </dxf>
    <dxf>
      <numFmt numFmtId="168" formatCode="d\ * 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/>
        <vertical/>
        <horizontal/>
      </border>
    </dxf>
    <dxf>
      <numFmt numFmtId="168" formatCode="d\ * 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/>
        <vertical/>
        <horizontal/>
      </border>
    </dxf>
    <dxf>
      <numFmt numFmtId="168" formatCode="d\ * 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/>
        <vertical/>
        <horizontal/>
      </border>
    </dxf>
    <dxf>
      <numFmt numFmtId="168" formatCode="d\ * 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/>
        <vertical/>
        <horizontal/>
      </border>
    </dxf>
    <dxf>
      <numFmt numFmtId="168" formatCode="d\ * 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/>
        <vertical/>
        <horizontal/>
      </border>
    </dxf>
    <dxf>
      <numFmt numFmtId="168" formatCode="d\ * 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/>
        <vertical/>
        <horizontal/>
      </border>
    </dxf>
    <dxf>
      <numFmt numFmtId="168" formatCode="d\ * 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/>
        <vertical/>
        <horizontal/>
      </border>
    </dxf>
    <dxf>
      <numFmt numFmtId="168" formatCode="d\ * 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/>
        <vertical/>
        <horizontal/>
      </border>
    </dxf>
    <dxf>
      <border outline="0">
        <bottom style="thin">
          <color theme="0" tint="-0.24994659260841701"/>
        </bottom>
      </border>
    </dxf>
    <dxf>
      <numFmt numFmtId="27" formatCode="dd/mm/yyyy\ 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9AFF"/>
      <color rgb="FFF98B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simulation!$C$9</c:f>
              <c:strCache>
                <c:ptCount val="1"/>
                <c:pt idx="0">
                  <c:v>heure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simulation!$C$10:$C$60</c:f>
              <c:numCache>
                <c:formatCode>d\ * hh:mm</c:formatCode>
                <c:ptCount val="51"/>
                <c:pt idx="0">
                  <c:v>43735.666666666664</c:v>
                </c:pt>
                <c:pt idx="1">
                  <c:v>43735.683333333334</c:v>
                </c:pt>
                <c:pt idx="2">
                  <c:v>43735.7</c:v>
                </c:pt>
                <c:pt idx="3">
                  <c:v>43735.716666666667</c:v>
                </c:pt>
                <c:pt idx="4">
                  <c:v>43735.73333333333</c:v>
                </c:pt>
                <c:pt idx="5">
                  <c:v>43735.75</c:v>
                </c:pt>
                <c:pt idx="6">
                  <c:v>43735.766666666663</c:v>
                </c:pt>
                <c:pt idx="7">
                  <c:v>43735.783333333333</c:v>
                </c:pt>
                <c:pt idx="8">
                  <c:v>43735.799999999996</c:v>
                </c:pt>
                <c:pt idx="9">
                  <c:v>43735.816666666666</c:v>
                </c:pt>
                <c:pt idx="10">
                  <c:v>43735.833333333328</c:v>
                </c:pt>
                <c:pt idx="11">
                  <c:v>43735.85</c:v>
                </c:pt>
                <c:pt idx="12">
                  <c:v>43735.866666666661</c:v>
                </c:pt>
                <c:pt idx="13">
                  <c:v>43735.883333333331</c:v>
                </c:pt>
                <c:pt idx="14">
                  <c:v>43735.9</c:v>
                </c:pt>
                <c:pt idx="15">
                  <c:v>43735.916666666664</c:v>
                </c:pt>
                <c:pt idx="16">
                  <c:v>43735.933333333334</c:v>
                </c:pt>
                <c:pt idx="17">
                  <c:v>43735.95</c:v>
                </c:pt>
                <c:pt idx="18">
                  <c:v>43735.966666666667</c:v>
                </c:pt>
                <c:pt idx="19">
                  <c:v>43735.98333333333</c:v>
                </c:pt>
                <c:pt idx="20">
                  <c:v>43736</c:v>
                </c:pt>
                <c:pt idx="21">
                  <c:v>43736.016666666663</c:v>
                </c:pt>
                <c:pt idx="22">
                  <c:v>43736.033333333333</c:v>
                </c:pt>
                <c:pt idx="23">
                  <c:v>43736.049999999996</c:v>
                </c:pt>
                <c:pt idx="24">
                  <c:v>43736.066666666666</c:v>
                </c:pt>
                <c:pt idx="25">
                  <c:v>43736.083333333328</c:v>
                </c:pt>
                <c:pt idx="26">
                  <c:v>43736.1</c:v>
                </c:pt>
                <c:pt idx="27">
                  <c:v>43736.116666666669</c:v>
                </c:pt>
                <c:pt idx="28">
                  <c:v>43736.133333333331</c:v>
                </c:pt>
                <c:pt idx="29">
                  <c:v>43736.15</c:v>
                </c:pt>
                <c:pt idx="30">
                  <c:v>43736.166666666664</c:v>
                </c:pt>
                <c:pt idx="31">
                  <c:v>43736.183333333334</c:v>
                </c:pt>
                <c:pt idx="32">
                  <c:v>43736.2</c:v>
                </c:pt>
                <c:pt idx="33">
                  <c:v>43736.216666666667</c:v>
                </c:pt>
                <c:pt idx="34">
                  <c:v>43736.23333333333</c:v>
                </c:pt>
                <c:pt idx="35">
                  <c:v>43736.25</c:v>
                </c:pt>
                <c:pt idx="36">
                  <c:v>43736.266666666663</c:v>
                </c:pt>
                <c:pt idx="37">
                  <c:v>43736.283333333333</c:v>
                </c:pt>
                <c:pt idx="38">
                  <c:v>43736.3</c:v>
                </c:pt>
                <c:pt idx="39">
                  <c:v>43736.316666666666</c:v>
                </c:pt>
                <c:pt idx="40">
                  <c:v>43736.333333333336</c:v>
                </c:pt>
                <c:pt idx="41">
                  <c:v>43736.35</c:v>
                </c:pt>
                <c:pt idx="42">
                  <c:v>43736.366666666669</c:v>
                </c:pt>
                <c:pt idx="43">
                  <c:v>43736.383333333331</c:v>
                </c:pt>
                <c:pt idx="44">
                  <c:v>43736.4</c:v>
                </c:pt>
                <c:pt idx="45">
                  <c:v>43736.416666666664</c:v>
                </c:pt>
                <c:pt idx="46">
                  <c:v>43736.433333333334</c:v>
                </c:pt>
                <c:pt idx="47">
                  <c:v>43736.45</c:v>
                </c:pt>
                <c:pt idx="48">
                  <c:v>43736.466666666667</c:v>
                </c:pt>
                <c:pt idx="49">
                  <c:v>43736.48333333333</c:v>
                </c:pt>
                <c:pt idx="50">
                  <c:v>43736.5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simulation!$D$9</c:f>
              <c:strCache>
                <c:ptCount val="1"/>
                <c:pt idx="0">
                  <c:v>début nuit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simulation!$D$10:$D$60</c:f>
              <c:numCache>
                <c:formatCode>d\ * hh:mm</c:formatCode>
                <c:ptCount val="51"/>
                <c:pt idx="0">
                  <c:v>43735.736111111109</c:v>
                </c:pt>
                <c:pt idx="1">
                  <c:v>43735.740277777775</c:v>
                </c:pt>
                <c:pt idx="2">
                  <c:v>43735.744444444441</c:v>
                </c:pt>
                <c:pt idx="3">
                  <c:v>43735.748611111107</c:v>
                </c:pt>
                <c:pt idx="4">
                  <c:v>43735.75277777778</c:v>
                </c:pt>
                <c:pt idx="5">
                  <c:v>43735.756944444445</c:v>
                </c:pt>
                <c:pt idx="6">
                  <c:v>43735.761111111111</c:v>
                </c:pt>
                <c:pt idx="7">
                  <c:v>43735.765277777777</c:v>
                </c:pt>
                <c:pt idx="8">
                  <c:v>43735.769444444442</c:v>
                </c:pt>
                <c:pt idx="9">
                  <c:v>43735.773611111108</c:v>
                </c:pt>
                <c:pt idx="10">
                  <c:v>43735.777777777774</c:v>
                </c:pt>
                <c:pt idx="11">
                  <c:v>43735.781944444447</c:v>
                </c:pt>
                <c:pt idx="12">
                  <c:v>43735.786111111112</c:v>
                </c:pt>
                <c:pt idx="13">
                  <c:v>43735.790277777778</c:v>
                </c:pt>
                <c:pt idx="14">
                  <c:v>43735.794444444444</c:v>
                </c:pt>
                <c:pt idx="15">
                  <c:v>43735.798611111109</c:v>
                </c:pt>
                <c:pt idx="16">
                  <c:v>43735.802777777775</c:v>
                </c:pt>
                <c:pt idx="17">
                  <c:v>43735.806944444441</c:v>
                </c:pt>
                <c:pt idx="18">
                  <c:v>43735.811111111114</c:v>
                </c:pt>
                <c:pt idx="19">
                  <c:v>43735.81527777778</c:v>
                </c:pt>
                <c:pt idx="20">
                  <c:v>43735.819444444445</c:v>
                </c:pt>
                <c:pt idx="21">
                  <c:v>43735.823611111111</c:v>
                </c:pt>
                <c:pt idx="22">
                  <c:v>43735.827777777777</c:v>
                </c:pt>
                <c:pt idx="23">
                  <c:v>43735.831944444442</c:v>
                </c:pt>
                <c:pt idx="24">
                  <c:v>43735.836111111108</c:v>
                </c:pt>
                <c:pt idx="25">
                  <c:v>43735.840277777781</c:v>
                </c:pt>
                <c:pt idx="26">
                  <c:v>43735.844444444447</c:v>
                </c:pt>
                <c:pt idx="27">
                  <c:v>43735.848611111112</c:v>
                </c:pt>
                <c:pt idx="28">
                  <c:v>43735.852777777778</c:v>
                </c:pt>
                <c:pt idx="29">
                  <c:v>43735.856944444444</c:v>
                </c:pt>
                <c:pt idx="30">
                  <c:v>43735.861111111109</c:v>
                </c:pt>
                <c:pt idx="31">
                  <c:v>43735.865277777775</c:v>
                </c:pt>
                <c:pt idx="32">
                  <c:v>43735.869444444441</c:v>
                </c:pt>
                <c:pt idx="33">
                  <c:v>43735.873611111114</c:v>
                </c:pt>
                <c:pt idx="34">
                  <c:v>43735.87777777778</c:v>
                </c:pt>
                <c:pt idx="35">
                  <c:v>43735.881944444445</c:v>
                </c:pt>
                <c:pt idx="36">
                  <c:v>43735.886111111111</c:v>
                </c:pt>
                <c:pt idx="37">
                  <c:v>43735.890277777777</c:v>
                </c:pt>
                <c:pt idx="38">
                  <c:v>43735.894444444442</c:v>
                </c:pt>
                <c:pt idx="39">
                  <c:v>43735.898611111108</c:v>
                </c:pt>
                <c:pt idx="40">
                  <c:v>43735.902777777781</c:v>
                </c:pt>
                <c:pt idx="41">
                  <c:v>43735.906944444447</c:v>
                </c:pt>
                <c:pt idx="42">
                  <c:v>43735.911111111112</c:v>
                </c:pt>
                <c:pt idx="43">
                  <c:v>43735.915277777778</c:v>
                </c:pt>
                <c:pt idx="44">
                  <c:v>43735.919444444444</c:v>
                </c:pt>
                <c:pt idx="45">
                  <c:v>43735.923611111109</c:v>
                </c:pt>
                <c:pt idx="46">
                  <c:v>43735.927777777775</c:v>
                </c:pt>
                <c:pt idx="47">
                  <c:v>43735.931944444448</c:v>
                </c:pt>
                <c:pt idx="48">
                  <c:v>43735.936111111114</c:v>
                </c:pt>
                <c:pt idx="49">
                  <c:v>43735.94027777778</c:v>
                </c:pt>
                <c:pt idx="50">
                  <c:v>43735.944444444445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simulation!$E$9</c:f>
              <c:strCache>
                <c:ptCount val="1"/>
                <c:pt idx="0">
                  <c:v>fin nuit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simulation!$E$10:$E$60</c:f>
              <c:numCache>
                <c:formatCode>d\ * hh:mm</c:formatCode>
                <c:ptCount val="51"/>
                <c:pt idx="0">
                  <c:v>43736.239583333336</c:v>
                </c:pt>
                <c:pt idx="1">
                  <c:v>43736.243750000001</c:v>
                </c:pt>
                <c:pt idx="2">
                  <c:v>43736.247916666667</c:v>
                </c:pt>
                <c:pt idx="3">
                  <c:v>43736.252083333333</c:v>
                </c:pt>
                <c:pt idx="4">
                  <c:v>43736.256249999999</c:v>
                </c:pt>
                <c:pt idx="5">
                  <c:v>43736.260416666672</c:v>
                </c:pt>
                <c:pt idx="6">
                  <c:v>43736.264583333337</c:v>
                </c:pt>
                <c:pt idx="7">
                  <c:v>43736.268750000003</c:v>
                </c:pt>
                <c:pt idx="8">
                  <c:v>43736.272916666669</c:v>
                </c:pt>
                <c:pt idx="9">
                  <c:v>43736.277083333334</c:v>
                </c:pt>
                <c:pt idx="10">
                  <c:v>43736.28125</c:v>
                </c:pt>
                <c:pt idx="11">
                  <c:v>43736.285416666666</c:v>
                </c:pt>
                <c:pt idx="12">
                  <c:v>43736.289583333331</c:v>
                </c:pt>
                <c:pt idx="13">
                  <c:v>43736.293750000004</c:v>
                </c:pt>
                <c:pt idx="14">
                  <c:v>43736.29791666667</c:v>
                </c:pt>
                <c:pt idx="15">
                  <c:v>43736.302083333336</c:v>
                </c:pt>
                <c:pt idx="16">
                  <c:v>43736.306250000001</c:v>
                </c:pt>
                <c:pt idx="17">
                  <c:v>43736.310416666667</c:v>
                </c:pt>
                <c:pt idx="18">
                  <c:v>43736.314583333333</c:v>
                </c:pt>
                <c:pt idx="19">
                  <c:v>43736.318749999999</c:v>
                </c:pt>
                <c:pt idx="20">
                  <c:v>43736.322916666664</c:v>
                </c:pt>
                <c:pt idx="21">
                  <c:v>43736.327083333337</c:v>
                </c:pt>
                <c:pt idx="22">
                  <c:v>43736.331250000003</c:v>
                </c:pt>
                <c:pt idx="23">
                  <c:v>43736.335416666669</c:v>
                </c:pt>
                <c:pt idx="24">
                  <c:v>43736.339583333334</c:v>
                </c:pt>
                <c:pt idx="25">
                  <c:v>43736.34375</c:v>
                </c:pt>
                <c:pt idx="26">
                  <c:v>43736.347916666666</c:v>
                </c:pt>
                <c:pt idx="27">
                  <c:v>43736.352083333331</c:v>
                </c:pt>
                <c:pt idx="28">
                  <c:v>43736.356249999997</c:v>
                </c:pt>
                <c:pt idx="29">
                  <c:v>43736.360416666663</c:v>
                </c:pt>
                <c:pt idx="30">
                  <c:v>43736.364583333336</c:v>
                </c:pt>
                <c:pt idx="31">
                  <c:v>43736.368750000001</c:v>
                </c:pt>
                <c:pt idx="32">
                  <c:v>43736.372916666667</c:v>
                </c:pt>
                <c:pt idx="33">
                  <c:v>43736.377083333333</c:v>
                </c:pt>
                <c:pt idx="34">
                  <c:v>43736.381249999999</c:v>
                </c:pt>
                <c:pt idx="35">
                  <c:v>43736.385416666664</c:v>
                </c:pt>
                <c:pt idx="36">
                  <c:v>43736.38958333333</c:v>
                </c:pt>
                <c:pt idx="37">
                  <c:v>43736.393749999996</c:v>
                </c:pt>
                <c:pt idx="38">
                  <c:v>43736.397916666669</c:v>
                </c:pt>
                <c:pt idx="39">
                  <c:v>43736.402083333334</c:v>
                </c:pt>
                <c:pt idx="40">
                  <c:v>43736.40625</c:v>
                </c:pt>
                <c:pt idx="41">
                  <c:v>43736.410416666666</c:v>
                </c:pt>
                <c:pt idx="42">
                  <c:v>43736.414583333331</c:v>
                </c:pt>
                <c:pt idx="43">
                  <c:v>43736.418749999997</c:v>
                </c:pt>
                <c:pt idx="44">
                  <c:v>43736.422916666663</c:v>
                </c:pt>
                <c:pt idx="45">
                  <c:v>43736.427083333328</c:v>
                </c:pt>
                <c:pt idx="46">
                  <c:v>43736.431250000001</c:v>
                </c:pt>
                <c:pt idx="47">
                  <c:v>43736.435416666667</c:v>
                </c:pt>
                <c:pt idx="48">
                  <c:v>43736.439583333333</c:v>
                </c:pt>
                <c:pt idx="49">
                  <c:v>43736.443749999999</c:v>
                </c:pt>
                <c:pt idx="50">
                  <c:v>43736.447916666664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7349768"/>
        <c:axId val="167353296"/>
      </c:lineChart>
      <c:catAx>
        <c:axId val="167349768"/>
        <c:scaling>
          <c:orientation val="minMax"/>
        </c:scaling>
        <c:delete val="1"/>
        <c:axPos val="b"/>
        <c:majorTickMark val="none"/>
        <c:minorTickMark val="none"/>
        <c:tickLblPos val="nextTo"/>
        <c:crossAx val="167353296"/>
        <c:crosses val="autoZero"/>
        <c:auto val="1"/>
        <c:lblAlgn val="ctr"/>
        <c:lblOffset val="100"/>
        <c:noMultiLvlLbl val="0"/>
      </c:catAx>
      <c:valAx>
        <c:axId val="167353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\ * hh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349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567972</xdr:colOff>
      <xdr:row>8</xdr:row>
      <xdr:rowOff>78315</xdr:rowOff>
    </xdr:from>
    <xdr:to>
      <xdr:col>15</xdr:col>
      <xdr:colOff>35278</xdr:colOff>
      <xdr:row>26</xdr:row>
      <xdr:rowOff>21166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A13:M15" totalsRowShown="0" headerRowDxfId="26" dataDxfId="25" tableBorderDxfId="24">
  <autoFilter ref="A13:M15"/>
  <tableColumns count="13">
    <tableColumn id="1" name="dOACI" dataDxfId="23"/>
    <tableColumn id="10" name="dep" dataDxfId="22"/>
    <tableColumn id="12" name="djour" dataDxfId="21"/>
    <tableColumn id="2" name="dnd" dataDxfId="20"/>
    <tableColumn id="3" name="fnd" dataDxfId="19"/>
    <tableColumn id="11" name="aOACI" dataDxfId="18"/>
    <tableColumn id="4" name="arr" dataDxfId="17"/>
    <tableColumn id="13" name="ajour" dataDxfId="16"/>
    <tableColumn id="5" name="dna" dataDxfId="15"/>
    <tableColumn id="6" name="fna" dataDxfId="14"/>
    <tableColumn id="7" name="dn" dataDxfId="13">
      <calculatedColumnFormula>IFERROR(Tableau2[[#This Row],[dOACI]]-(Tableau2[[#This Row],[arr]]-Tableau2[[#This Row],[dOACI]])*(Tableau2[[#This Row],[dOACI]]-Tableau2[[#This Row],[dnd]])/((Tableau2[[#This Row],[arr]]-Tableau2[[#This Row],[dOACI]])-(Tableau2[[#This Row],[dna]]-Tableau2[[#This Row],[dnd]])),0)</calculatedColumnFormula>
    </tableColumn>
    <tableColumn id="8" name="fn" dataDxfId="12">
      <calculatedColumnFormula>IFERROR(Tableau2[[#This Row],[dOACI]]-(Tableau2[[#This Row],[arr]]-Tableau2[[#This Row],[dOACI]])*(Tableau2[[#This Row],[dOACI]]-Tableau2[[#This Row],[fnd]])/((Tableau2[[#This Row],[arr]]-Tableau2[[#This Row],[dOACI]])-(Tableau2[[#This Row],[fna]]-Tableau2[[#This Row],[fnd]])),0)</calculatedColumnFormula>
    </tableColumn>
    <tableColumn id="9" name="durn" dataDxfId="11">
      <calculatedColumnFormula>IFERROR(L14-K14,0)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0"/>
  <sheetViews>
    <sheetView topLeftCell="A4" zoomScale="90" zoomScaleNormal="90" workbookViewId="0">
      <selection activeCell="B53" sqref="B53:E60"/>
    </sheetView>
  </sheetViews>
  <sheetFormatPr baseColWidth="10" defaultRowHeight="14.5" x14ac:dyDescent="0.35"/>
  <sheetData>
    <row r="1" spans="1:15" x14ac:dyDescent="0.35">
      <c r="A1" s="1" t="s">
        <v>0</v>
      </c>
      <c r="B1" s="5">
        <v>43735.666666666664</v>
      </c>
      <c r="C1" s="3"/>
      <c r="D1" s="3"/>
      <c r="E1" s="3"/>
    </row>
    <row r="2" spans="1:15" x14ac:dyDescent="0.35">
      <c r="A2" s="1" t="s">
        <v>4</v>
      </c>
      <c r="B2" s="5">
        <v>43735.736111111109</v>
      </c>
      <c r="C2" s="3"/>
      <c r="D2" s="3"/>
      <c r="E2" s="3"/>
    </row>
    <row r="3" spans="1:15" x14ac:dyDescent="0.35">
      <c r="A3" s="1" t="s">
        <v>5</v>
      </c>
      <c r="B3" s="5">
        <v>43736.239583333336</v>
      </c>
      <c r="C3" s="3"/>
      <c r="D3" s="3"/>
      <c r="E3" s="3"/>
    </row>
    <row r="4" spans="1:15" x14ac:dyDescent="0.35">
      <c r="A4" s="1" t="s">
        <v>1</v>
      </c>
      <c r="B4" s="5">
        <v>43736.5</v>
      </c>
      <c r="C4" s="5">
        <f>B4-B1</f>
        <v>0.83333333333575865</v>
      </c>
      <c r="D4" s="3"/>
      <c r="E4" s="3"/>
    </row>
    <row r="5" spans="1:15" x14ac:dyDescent="0.35">
      <c r="A5" s="1" t="s">
        <v>4</v>
      </c>
      <c r="B5" s="5">
        <v>43735.944444444445</v>
      </c>
      <c r="C5" s="3"/>
      <c r="D5" s="3"/>
      <c r="E5" s="3"/>
    </row>
    <row r="6" spans="1:15" x14ac:dyDescent="0.35">
      <c r="A6" s="1" t="s">
        <v>5</v>
      </c>
      <c r="B6" s="5">
        <v>43736.447916666664</v>
      </c>
      <c r="C6" s="3"/>
      <c r="D6" s="3"/>
      <c r="E6" s="3"/>
    </row>
    <row r="7" spans="1:15" x14ac:dyDescent="0.35">
      <c r="A7" s="1"/>
      <c r="B7" s="2"/>
      <c r="C7" s="3"/>
      <c r="D7" s="3"/>
      <c r="E7" s="3"/>
    </row>
    <row r="8" spans="1:15" x14ac:dyDescent="0.35">
      <c r="A8" s="1"/>
      <c r="B8" s="2" t="s">
        <v>6</v>
      </c>
      <c r="C8" s="3">
        <v>50</v>
      </c>
      <c r="D8" s="3"/>
      <c r="E8" s="3"/>
    </row>
    <row r="9" spans="1:15" x14ac:dyDescent="0.35">
      <c r="A9" s="1"/>
      <c r="B9" s="1" t="s">
        <v>2</v>
      </c>
      <c r="C9" s="4" t="s">
        <v>3</v>
      </c>
      <c r="D9" s="4" t="s">
        <v>4</v>
      </c>
      <c r="E9" s="4" t="s">
        <v>5</v>
      </c>
    </row>
    <row r="10" spans="1:15" x14ac:dyDescent="0.35">
      <c r="A10" s="4"/>
      <c r="B10" s="4">
        <v>0</v>
      </c>
      <c r="C10" s="5">
        <f t="shared" ref="C10:C13" si="0">$B$1+($B$4-$B$1)/$C$8*B10</f>
        <v>43735.666666666664</v>
      </c>
      <c r="D10" s="5">
        <f t="shared" ref="D10:D13" si="1">$B$2+($B$5-$B$2)/$C$8*B10</f>
        <v>43735.736111111109</v>
      </c>
      <c r="E10" s="5">
        <f t="shared" ref="E10:E13" si="2">$B$3+($B$6-$B$3)/$C$8*B10</f>
        <v>43736.239583333336</v>
      </c>
    </row>
    <row r="11" spans="1:15" x14ac:dyDescent="0.35">
      <c r="A11" s="4"/>
      <c r="B11" s="4">
        <v>1</v>
      </c>
      <c r="C11" s="5">
        <f t="shared" si="0"/>
        <v>43735.683333333334</v>
      </c>
      <c r="D11" s="5">
        <f t="shared" si="1"/>
        <v>43735.740277777775</v>
      </c>
      <c r="E11" s="5">
        <f t="shared" si="2"/>
        <v>43736.243750000001</v>
      </c>
    </row>
    <row r="12" spans="1:15" x14ac:dyDescent="0.35">
      <c r="A12" s="4"/>
      <c r="B12" s="4">
        <v>2</v>
      </c>
      <c r="C12" s="5">
        <f t="shared" si="0"/>
        <v>43735.7</v>
      </c>
      <c r="D12" s="5">
        <f t="shared" si="1"/>
        <v>43735.744444444441</v>
      </c>
      <c r="E12" s="5">
        <f t="shared" si="2"/>
        <v>43736.247916666667</v>
      </c>
    </row>
    <row r="13" spans="1:15" x14ac:dyDescent="0.35">
      <c r="A13" s="4"/>
      <c r="B13" s="4">
        <v>3</v>
      </c>
      <c r="C13" s="5">
        <f t="shared" si="0"/>
        <v>43735.716666666667</v>
      </c>
      <c r="D13" s="5">
        <f t="shared" si="1"/>
        <v>43735.748611111107</v>
      </c>
      <c r="E13" s="5">
        <f t="shared" si="2"/>
        <v>43736.252083333333</v>
      </c>
      <c r="M13" s="5">
        <f>$B$1-($B$4-$B$1)/$C$8*($B$1-$B$2)/(($B$4-$B$1)/$C$8-($B$5-$B$2)/$C$8)</f>
        <v>43735.759259259255</v>
      </c>
      <c r="N13" s="5">
        <f>$B$1-($B$4-$B$1)/$C$8*($B$1-$B$3)/(($B$4-$B$1)/$C$8-($B$6-$B$3)/$C$8)</f>
        <v>43736.430555555555</v>
      </c>
      <c r="O13" s="5">
        <f>N13-M13</f>
        <v>0.67129629629926058</v>
      </c>
    </row>
    <row r="14" spans="1:15" x14ac:dyDescent="0.35">
      <c r="A14" s="4"/>
      <c r="B14" s="4">
        <v>4</v>
      </c>
      <c r="C14" s="5">
        <f t="shared" ref="C14:C60" si="3">$B$1+($B$4-$B$1)/$C$8*B14</f>
        <v>43735.73333333333</v>
      </c>
      <c r="D14" s="5">
        <f t="shared" ref="D14:D60" si="4">$B$2+($B$5-$B$2)/$C$8*B14</f>
        <v>43735.75277777778</v>
      </c>
      <c r="E14" s="5">
        <f t="shared" ref="E14:E60" si="5">$B$3+($B$6-$B$3)/$C$8*B14</f>
        <v>43736.256249999999</v>
      </c>
      <c r="M14" s="19"/>
      <c r="N14" s="19"/>
      <c r="O14" s="19"/>
    </row>
    <row r="15" spans="1:15" x14ac:dyDescent="0.35">
      <c r="A15" s="4"/>
      <c r="B15" s="4">
        <v>5</v>
      </c>
      <c r="C15" s="5">
        <f t="shared" si="3"/>
        <v>43735.75</v>
      </c>
      <c r="D15" s="5">
        <f t="shared" si="4"/>
        <v>43735.756944444445</v>
      </c>
      <c r="E15" s="5">
        <f t="shared" si="5"/>
        <v>43736.260416666672</v>
      </c>
      <c r="M15" s="19"/>
      <c r="N15" s="19"/>
      <c r="O15" s="19"/>
    </row>
    <row r="16" spans="1:15" x14ac:dyDescent="0.35">
      <c r="A16" s="4"/>
      <c r="B16" s="4">
        <v>6</v>
      </c>
      <c r="C16" s="5">
        <f t="shared" si="3"/>
        <v>43735.766666666663</v>
      </c>
      <c r="D16" s="5">
        <f t="shared" si="4"/>
        <v>43735.761111111111</v>
      </c>
      <c r="E16" s="5">
        <f t="shared" si="5"/>
        <v>43736.264583333337</v>
      </c>
      <c r="M16" s="19"/>
      <c r="N16" s="19"/>
      <c r="O16" s="19"/>
    </row>
    <row r="17" spans="1:15" x14ac:dyDescent="0.35">
      <c r="A17" s="4"/>
      <c r="B17" s="4">
        <v>7</v>
      </c>
      <c r="C17" s="5">
        <f t="shared" si="3"/>
        <v>43735.783333333333</v>
      </c>
      <c r="D17" s="5">
        <f t="shared" si="4"/>
        <v>43735.765277777777</v>
      </c>
      <c r="E17" s="5">
        <f t="shared" si="5"/>
        <v>43736.268750000003</v>
      </c>
      <c r="M17" s="19"/>
      <c r="N17" s="19"/>
      <c r="O17" s="19"/>
    </row>
    <row r="18" spans="1:15" x14ac:dyDescent="0.35">
      <c r="A18" s="4"/>
      <c r="B18" s="4">
        <v>8</v>
      </c>
      <c r="C18" s="5">
        <f t="shared" si="3"/>
        <v>43735.799999999996</v>
      </c>
      <c r="D18" s="5">
        <f t="shared" si="4"/>
        <v>43735.769444444442</v>
      </c>
      <c r="E18" s="5">
        <f t="shared" si="5"/>
        <v>43736.272916666669</v>
      </c>
      <c r="M18" s="19"/>
      <c r="N18" s="19"/>
      <c r="O18" s="19"/>
    </row>
    <row r="19" spans="1:15" x14ac:dyDescent="0.35">
      <c r="A19" s="4"/>
      <c r="B19" s="4">
        <v>9</v>
      </c>
      <c r="C19" s="5">
        <f t="shared" si="3"/>
        <v>43735.816666666666</v>
      </c>
      <c r="D19" s="5">
        <f t="shared" si="4"/>
        <v>43735.773611111108</v>
      </c>
      <c r="E19" s="5">
        <f t="shared" si="5"/>
        <v>43736.277083333334</v>
      </c>
      <c r="M19" s="19"/>
      <c r="N19" s="19"/>
      <c r="O19" s="19"/>
    </row>
    <row r="20" spans="1:15" x14ac:dyDescent="0.35">
      <c r="A20" s="4"/>
      <c r="B20" s="4">
        <v>10</v>
      </c>
      <c r="C20" s="5">
        <f t="shared" si="3"/>
        <v>43735.833333333328</v>
      </c>
      <c r="D20" s="5">
        <f t="shared" si="4"/>
        <v>43735.777777777774</v>
      </c>
      <c r="E20" s="5">
        <f t="shared" si="5"/>
        <v>43736.28125</v>
      </c>
      <c r="M20" s="19"/>
      <c r="N20" s="19"/>
      <c r="O20" s="19"/>
    </row>
    <row r="21" spans="1:15" x14ac:dyDescent="0.35">
      <c r="A21" s="4"/>
      <c r="B21" s="4">
        <v>11</v>
      </c>
      <c r="C21" s="5">
        <f t="shared" si="3"/>
        <v>43735.85</v>
      </c>
      <c r="D21" s="5">
        <f t="shared" si="4"/>
        <v>43735.781944444447</v>
      </c>
      <c r="E21" s="5">
        <f t="shared" si="5"/>
        <v>43736.285416666666</v>
      </c>
      <c r="M21" s="19"/>
      <c r="N21" s="19"/>
      <c r="O21" s="19"/>
    </row>
    <row r="22" spans="1:15" x14ac:dyDescent="0.35">
      <c r="A22" s="4"/>
      <c r="B22" s="4">
        <v>12</v>
      </c>
      <c r="C22" s="5">
        <f t="shared" si="3"/>
        <v>43735.866666666661</v>
      </c>
      <c r="D22" s="5">
        <f t="shared" si="4"/>
        <v>43735.786111111112</v>
      </c>
      <c r="E22" s="5">
        <f t="shared" si="5"/>
        <v>43736.289583333331</v>
      </c>
      <c r="M22" s="19"/>
      <c r="N22" s="19"/>
      <c r="O22" s="19"/>
    </row>
    <row r="23" spans="1:15" x14ac:dyDescent="0.35">
      <c r="A23" s="4"/>
      <c r="B23" s="4">
        <v>13</v>
      </c>
      <c r="C23" s="5">
        <f t="shared" si="3"/>
        <v>43735.883333333331</v>
      </c>
      <c r="D23" s="5">
        <f t="shared" si="4"/>
        <v>43735.790277777778</v>
      </c>
      <c r="E23" s="5">
        <f t="shared" si="5"/>
        <v>43736.293750000004</v>
      </c>
      <c r="M23" s="19"/>
      <c r="N23" s="19"/>
      <c r="O23" s="19"/>
    </row>
    <row r="24" spans="1:15" x14ac:dyDescent="0.35">
      <c r="A24" s="4"/>
      <c r="B24" s="4">
        <v>14</v>
      </c>
      <c r="C24" s="5">
        <f t="shared" si="3"/>
        <v>43735.9</v>
      </c>
      <c r="D24" s="5">
        <f t="shared" si="4"/>
        <v>43735.794444444444</v>
      </c>
      <c r="E24" s="5">
        <f t="shared" si="5"/>
        <v>43736.29791666667</v>
      </c>
      <c r="M24" s="19"/>
      <c r="N24" s="19"/>
      <c r="O24" s="19"/>
    </row>
    <row r="25" spans="1:15" x14ac:dyDescent="0.35">
      <c r="A25" s="4"/>
      <c r="B25" s="4">
        <v>15</v>
      </c>
      <c r="C25" s="5">
        <f t="shared" si="3"/>
        <v>43735.916666666664</v>
      </c>
      <c r="D25" s="5">
        <f t="shared" si="4"/>
        <v>43735.798611111109</v>
      </c>
      <c r="E25" s="5">
        <f t="shared" si="5"/>
        <v>43736.302083333336</v>
      </c>
      <c r="M25" s="19"/>
      <c r="N25" s="19"/>
      <c r="O25" s="19"/>
    </row>
    <row r="26" spans="1:15" x14ac:dyDescent="0.35">
      <c r="A26" s="4"/>
      <c r="B26" s="4">
        <v>16</v>
      </c>
      <c r="C26" s="5">
        <f t="shared" si="3"/>
        <v>43735.933333333334</v>
      </c>
      <c r="D26" s="5">
        <f t="shared" si="4"/>
        <v>43735.802777777775</v>
      </c>
      <c r="E26" s="5">
        <f t="shared" si="5"/>
        <v>43736.306250000001</v>
      </c>
      <c r="M26" s="19"/>
      <c r="N26" s="19"/>
      <c r="O26" s="19"/>
    </row>
    <row r="27" spans="1:15" x14ac:dyDescent="0.35">
      <c r="A27" s="4"/>
      <c r="B27" s="4">
        <v>17</v>
      </c>
      <c r="C27" s="5">
        <f t="shared" si="3"/>
        <v>43735.95</v>
      </c>
      <c r="D27" s="5">
        <f t="shared" si="4"/>
        <v>43735.806944444441</v>
      </c>
      <c r="E27" s="5">
        <f t="shared" si="5"/>
        <v>43736.310416666667</v>
      </c>
      <c r="M27" s="19"/>
      <c r="N27" s="19"/>
      <c r="O27" s="19"/>
    </row>
    <row r="28" spans="1:15" x14ac:dyDescent="0.35">
      <c r="A28" s="4"/>
      <c r="B28" s="4">
        <v>18</v>
      </c>
      <c r="C28" s="5">
        <f t="shared" si="3"/>
        <v>43735.966666666667</v>
      </c>
      <c r="D28" s="5">
        <f t="shared" si="4"/>
        <v>43735.811111111114</v>
      </c>
      <c r="E28" s="5">
        <f t="shared" si="5"/>
        <v>43736.314583333333</v>
      </c>
      <c r="M28" s="19"/>
      <c r="N28" s="19"/>
      <c r="O28" s="19"/>
    </row>
    <row r="29" spans="1:15" x14ac:dyDescent="0.35">
      <c r="A29" s="4"/>
      <c r="B29" s="4">
        <v>19</v>
      </c>
      <c r="C29" s="5">
        <f t="shared" si="3"/>
        <v>43735.98333333333</v>
      </c>
      <c r="D29" s="5">
        <f t="shared" si="4"/>
        <v>43735.81527777778</v>
      </c>
      <c r="E29" s="5">
        <f t="shared" si="5"/>
        <v>43736.318749999999</v>
      </c>
      <c r="M29" s="19"/>
      <c r="N29" s="19"/>
      <c r="O29" s="19"/>
    </row>
    <row r="30" spans="1:15" x14ac:dyDescent="0.35">
      <c r="A30" s="4"/>
      <c r="B30" s="4">
        <v>20</v>
      </c>
      <c r="C30" s="5">
        <f t="shared" si="3"/>
        <v>43736</v>
      </c>
      <c r="D30" s="5">
        <f t="shared" si="4"/>
        <v>43735.819444444445</v>
      </c>
      <c r="E30" s="5">
        <f t="shared" si="5"/>
        <v>43736.322916666664</v>
      </c>
      <c r="M30" s="19"/>
      <c r="N30" s="19"/>
      <c r="O30" s="19"/>
    </row>
    <row r="31" spans="1:15" x14ac:dyDescent="0.35">
      <c r="A31" s="4"/>
      <c r="B31" s="4">
        <v>21</v>
      </c>
      <c r="C31" s="5">
        <f t="shared" si="3"/>
        <v>43736.016666666663</v>
      </c>
      <c r="D31" s="5">
        <f t="shared" si="4"/>
        <v>43735.823611111111</v>
      </c>
      <c r="E31" s="5">
        <f t="shared" si="5"/>
        <v>43736.327083333337</v>
      </c>
      <c r="M31" s="19"/>
      <c r="N31" s="19"/>
      <c r="O31" s="19"/>
    </row>
    <row r="32" spans="1:15" x14ac:dyDescent="0.35">
      <c r="A32" s="4"/>
      <c r="B32" s="4">
        <v>22</v>
      </c>
      <c r="C32" s="5">
        <f t="shared" si="3"/>
        <v>43736.033333333333</v>
      </c>
      <c r="D32" s="5">
        <f t="shared" si="4"/>
        <v>43735.827777777777</v>
      </c>
      <c r="E32" s="5">
        <f t="shared" si="5"/>
        <v>43736.331250000003</v>
      </c>
      <c r="M32" s="19"/>
      <c r="N32" s="19"/>
      <c r="O32" s="19"/>
    </row>
    <row r="33" spans="1:15" x14ac:dyDescent="0.35">
      <c r="A33" s="4"/>
      <c r="B33" s="4">
        <v>23</v>
      </c>
      <c r="C33" s="5">
        <f t="shared" si="3"/>
        <v>43736.049999999996</v>
      </c>
      <c r="D33" s="5">
        <f t="shared" si="4"/>
        <v>43735.831944444442</v>
      </c>
      <c r="E33" s="5">
        <f t="shared" si="5"/>
        <v>43736.335416666669</v>
      </c>
      <c r="M33" s="19"/>
      <c r="N33" s="19"/>
      <c r="O33" s="19"/>
    </row>
    <row r="34" spans="1:15" x14ac:dyDescent="0.35">
      <c r="A34" s="4"/>
      <c r="B34" s="4">
        <v>24</v>
      </c>
      <c r="C34" s="5">
        <f t="shared" si="3"/>
        <v>43736.066666666666</v>
      </c>
      <c r="D34" s="5">
        <f t="shared" si="4"/>
        <v>43735.836111111108</v>
      </c>
      <c r="E34" s="5">
        <f t="shared" si="5"/>
        <v>43736.339583333334</v>
      </c>
      <c r="M34" s="19"/>
      <c r="N34" s="19"/>
      <c r="O34" s="19"/>
    </row>
    <row r="35" spans="1:15" x14ac:dyDescent="0.35">
      <c r="A35" s="4"/>
      <c r="B35" s="4">
        <v>25</v>
      </c>
      <c r="C35" s="5">
        <f t="shared" si="3"/>
        <v>43736.083333333328</v>
      </c>
      <c r="D35" s="5">
        <f t="shared" si="4"/>
        <v>43735.840277777781</v>
      </c>
      <c r="E35" s="5">
        <f t="shared" si="5"/>
        <v>43736.34375</v>
      </c>
      <c r="M35" s="19"/>
      <c r="N35" s="19"/>
      <c r="O35" s="19"/>
    </row>
    <row r="36" spans="1:15" x14ac:dyDescent="0.35">
      <c r="A36" s="4"/>
      <c r="B36" s="4">
        <v>26</v>
      </c>
      <c r="C36" s="5">
        <f t="shared" si="3"/>
        <v>43736.1</v>
      </c>
      <c r="D36" s="5">
        <f t="shared" si="4"/>
        <v>43735.844444444447</v>
      </c>
      <c r="E36" s="5">
        <f t="shared" si="5"/>
        <v>43736.347916666666</v>
      </c>
      <c r="M36" s="19"/>
      <c r="N36" s="19"/>
      <c r="O36" s="19"/>
    </row>
    <row r="37" spans="1:15" x14ac:dyDescent="0.35">
      <c r="A37" s="4"/>
      <c r="B37" s="4">
        <v>27</v>
      </c>
      <c r="C37" s="5">
        <f t="shared" si="3"/>
        <v>43736.116666666669</v>
      </c>
      <c r="D37" s="5">
        <f t="shared" si="4"/>
        <v>43735.848611111112</v>
      </c>
      <c r="E37" s="5">
        <f t="shared" si="5"/>
        <v>43736.352083333331</v>
      </c>
      <c r="M37" s="19"/>
      <c r="N37" s="19"/>
      <c r="O37" s="19"/>
    </row>
    <row r="38" spans="1:15" x14ac:dyDescent="0.35">
      <c r="A38" s="4"/>
      <c r="B38" s="4">
        <v>28</v>
      </c>
      <c r="C38" s="5">
        <f t="shared" si="3"/>
        <v>43736.133333333331</v>
      </c>
      <c r="D38" s="5">
        <f t="shared" si="4"/>
        <v>43735.852777777778</v>
      </c>
      <c r="E38" s="5">
        <f t="shared" si="5"/>
        <v>43736.356249999997</v>
      </c>
      <c r="M38" s="19"/>
      <c r="N38" s="19"/>
      <c r="O38" s="19"/>
    </row>
    <row r="39" spans="1:15" x14ac:dyDescent="0.35">
      <c r="A39" s="4"/>
      <c r="B39" s="4">
        <v>29</v>
      </c>
      <c r="C39" s="5">
        <f t="shared" si="3"/>
        <v>43736.15</v>
      </c>
      <c r="D39" s="5">
        <f t="shared" si="4"/>
        <v>43735.856944444444</v>
      </c>
      <c r="E39" s="5">
        <f t="shared" si="5"/>
        <v>43736.360416666663</v>
      </c>
      <c r="M39" s="19"/>
      <c r="N39" s="19"/>
      <c r="O39" s="19"/>
    </row>
    <row r="40" spans="1:15" x14ac:dyDescent="0.35">
      <c r="A40" s="4"/>
      <c r="B40" s="4">
        <v>30</v>
      </c>
      <c r="C40" s="5">
        <f t="shared" si="3"/>
        <v>43736.166666666664</v>
      </c>
      <c r="D40" s="5">
        <f t="shared" si="4"/>
        <v>43735.861111111109</v>
      </c>
      <c r="E40" s="5">
        <f t="shared" si="5"/>
        <v>43736.364583333336</v>
      </c>
      <c r="M40" s="19"/>
      <c r="N40" s="19"/>
      <c r="O40" s="19"/>
    </row>
    <row r="41" spans="1:15" x14ac:dyDescent="0.35">
      <c r="A41" s="4"/>
      <c r="B41" s="4">
        <v>31</v>
      </c>
      <c r="C41" s="5">
        <f t="shared" si="3"/>
        <v>43736.183333333334</v>
      </c>
      <c r="D41" s="5">
        <f t="shared" si="4"/>
        <v>43735.865277777775</v>
      </c>
      <c r="E41" s="5">
        <f t="shared" si="5"/>
        <v>43736.368750000001</v>
      </c>
      <c r="M41" s="19"/>
      <c r="N41" s="19"/>
      <c r="O41" s="19"/>
    </row>
    <row r="42" spans="1:15" x14ac:dyDescent="0.35">
      <c r="A42" s="4"/>
      <c r="B42" s="4">
        <v>32</v>
      </c>
      <c r="C42" s="5">
        <f t="shared" si="3"/>
        <v>43736.2</v>
      </c>
      <c r="D42" s="5">
        <f t="shared" si="4"/>
        <v>43735.869444444441</v>
      </c>
      <c r="E42" s="5">
        <f t="shared" si="5"/>
        <v>43736.372916666667</v>
      </c>
      <c r="M42" s="19"/>
      <c r="N42" s="19"/>
      <c r="O42" s="19"/>
    </row>
    <row r="43" spans="1:15" x14ac:dyDescent="0.35">
      <c r="A43" s="4"/>
      <c r="B43" s="4">
        <v>33</v>
      </c>
      <c r="C43" s="5">
        <f t="shared" si="3"/>
        <v>43736.216666666667</v>
      </c>
      <c r="D43" s="5">
        <f t="shared" si="4"/>
        <v>43735.873611111114</v>
      </c>
      <c r="E43" s="5">
        <f t="shared" si="5"/>
        <v>43736.377083333333</v>
      </c>
      <c r="M43" s="19"/>
      <c r="N43" s="19"/>
      <c r="O43" s="19"/>
    </row>
    <row r="44" spans="1:15" x14ac:dyDescent="0.35">
      <c r="A44" s="4"/>
      <c r="B44" s="4">
        <v>34</v>
      </c>
      <c r="C44" s="5">
        <f t="shared" si="3"/>
        <v>43736.23333333333</v>
      </c>
      <c r="D44" s="5">
        <f t="shared" si="4"/>
        <v>43735.87777777778</v>
      </c>
      <c r="E44" s="5">
        <f t="shared" si="5"/>
        <v>43736.381249999999</v>
      </c>
      <c r="M44" s="19"/>
      <c r="N44" s="19"/>
      <c r="O44" s="19"/>
    </row>
    <row r="45" spans="1:15" x14ac:dyDescent="0.35">
      <c r="A45" s="4"/>
      <c r="B45" s="4">
        <v>35</v>
      </c>
      <c r="C45" s="5">
        <f t="shared" si="3"/>
        <v>43736.25</v>
      </c>
      <c r="D45" s="5">
        <f t="shared" si="4"/>
        <v>43735.881944444445</v>
      </c>
      <c r="E45" s="5">
        <f t="shared" si="5"/>
        <v>43736.385416666664</v>
      </c>
      <c r="M45" s="19"/>
      <c r="N45" s="19"/>
      <c r="O45" s="19"/>
    </row>
    <row r="46" spans="1:15" x14ac:dyDescent="0.35">
      <c r="A46" s="4"/>
      <c r="B46" s="4">
        <v>36</v>
      </c>
      <c r="C46" s="5">
        <f t="shared" si="3"/>
        <v>43736.266666666663</v>
      </c>
      <c r="D46" s="5">
        <f t="shared" si="4"/>
        <v>43735.886111111111</v>
      </c>
      <c r="E46" s="5">
        <f t="shared" si="5"/>
        <v>43736.38958333333</v>
      </c>
      <c r="M46" s="19"/>
      <c r="N46" s="19"/>
      <c r="O46" s="19"/>
    </row>
    <row r="47" spans="1:15" x14ac:dyDescent="0.35">
      <c r="A47" s="4"/>
      <c r="B47" s="4">
        <v>37</v>
      </c>
      <c r="C47" s="5">
        <f t="shared" si="3"/>
        <v>43736.283333333333</v>
      </c>
      <c r="D47" s="5">
        <f t="shared" si="4"/>
        <v>43735.890277777777</v>
      </c>
      <c r="E47" s="5">
        <f t="shared" si="5"/>
        <v>43736.393749999996</v>
      </c>
      <c r="M47" s="19"/>
      <c r="N47" s="19"/>
      <c r="O47" s="19"/>
    </row>
    <row r="48" spans="1:15" x14ac:dyDescent="0.35">
      <c r="A48" s="4"/>
      <c r="B48" s="4">
        <v>38</v>
      </c>
      <c r="C48" s="5">
        <f t="shared" si="3"/>
        <v>43736.3</v>
      </c>
      <c r="D48" s="5">
        <f t="shared" si="4"/>
        <v>43735.894444444442</v>
      </c>
      <c r="E48" s="5">
        <f t="shared" si="5"/>
        <v>43736.397916666669</v>
      </c>
    </row>
    <row r="49" spans="1:5" x14ac:dyDescent="0.35">
      <c r="A49" s="4"/>
      <c r="B49" s="4">
        <v>39</v>
      </c>
      <c r="C49" s="5">
        <f t="shared" si="3"/>
        <v>43736.316666666666</v>
      </c>
      <c r="D49" s="5">
        <f t="shared" si="4"/>
        <v>43735.898611111108</v>
      </c>
      <c r="E49" s="5">
        <f t="shared" si="5"/>
        <v>43736.402083333334</v>
      </c>
    </row>
    <row r="50" spans="1:5" x14ac:dyDescent="0.35">
      <c r="A50" s="4"/>
      <c r="B50" s="4">
        <v>40</v>
      </c>
      <c r="C50" s="5">
        <f t="shared" si="3"/>
        <v>43736.333333333336</v>
      </c>
      <c r="D50" s="5">
        <f t="shared" si="4"/>
        <v>43735.902777777781</v>
      </c>
      <c r="E50" s="5">
        <f t="shared" si="5"/>
        <v>43736.40625</v>
      </c>
    </row>
    <row r="51" spans="1:5" x14ac:dyDescent="0.35">
      <c r="A51" s="4"/>
      <c r="B51" s="4">
        <v>41</v>
      </c>
      <c r="C51" s="5">
        <f t="shared" si="3"/>
        <v>43736.35</v>
      </c>
      <c r="D51" s="5">
        <f t="shared" si="4"/>
        <v>43735.906944444447</v>
      </c>
      <c r="E51" s="5">
        <f t="shared" si="5"/>
        <v>43736.410416666666</v>
      </c>
    </row>
    <row r="52" spans="1:5" x14ac:dyDescent="0.35">
      <c r="A52" s="4"/>
      <c r="B52" s="4">
        <v>42</v>
      </c>
      <c r="C52" s="5">
        <f t="shared" si="3"/>
        <v>43736.366666666669</v>
      </c>
      <c r="D52" s="5">
        <f t="shared" si="4"/>
        <v>43735.911111111112</v>
      </c>
      <c r="E52" s="5">
        <f t="shared" si="5"/>
        <v>43736.414583333331</v>
      </c>
    </row>
    <row r="53" spans="1:5" x14ac:dyDescent="0.35">
      <c r="A53" s="4"/>
      <c r="B53" s="4">
        <v>43</v>
      </c>
      <c r="C53" s="5">
        <f t="shared" si="3"/>
        <v>43736.383333333331</v>
      </c>
      <c r="D53" s="5">
        <f t="shared" si="4"/>
        <v>43735.915277777778</v>
      </c>
      <c r="E53" s="5">
        <f t="shared" si="5"/>
        <v>43736.418749999997</v>
      </c>
    </row>
    <row r="54" spans="1:5" x14ac:dyDescent="0.35">
      <c r="A54" s="4"/>
      <c r="B54" s="4">
        <v>44</v>
      </c>
      <c r="C54" s="5">
        <f t="shared" ref="C54:C60" si="6">$B$1+($B$4-$B$1)/$C$8*B54</f>
        <v>43736.4</v>
      </c>
      <c r="D54" s="5">
        <f t="shared" ref="D54:D60" si="7">$B$2+($B$5-$B$2)/$C$8*B54</f>
        <v>43735.919444444444</v>
      </c>
      <c r="E54" s="5">
        <f t="shared" ref="E54:E60" si="8">$B$3+($B$6-$B$3)/$C$8*B54</f>
        <v>43736.422916666663</v>
      </c>
    </row>
    <row r="55" spans="1:5" x14ac:dyDescent="0.35">
      <c r="A55" s="4"/>
      <c r="B55" s="4">
        <v>45</v>
      </c>
      <c r="C55" s="5">
        <f t="shared" si="6"/>
        <v>43736.416666666664</v>
      </c>
      <c r="D55" s="5">
        <f t="shared" si="7"/>
        <v>43735.923611111109</v>
      </c>
      <c r="E55" s="5">
        <f t="shared" si="8"/>
        <v>43736.427083333328</v>
      </c>
    </row>
    <row r="56" spans="1:5" x14ac:dyDescent="0.35">
      <c r="A56" s="4"/>
      <c r="B56" s="4">
        <v>46</v>
      </c>
      <c r="C56" s="5">
        <f t="shared" si="6"/>
        <v>43736.433333333334</v>
      </c>
      <c r="D56" s="5">
        <f t="shared" si="7"/>
        <v>43735.927777777775</v>
      </c>
      <c r="E56" s="5">
        <f t="shared" si="8"/>
        <v>43736.431250000001</v>
      </c>
    </row>
    <row r="57" spans="1:5" x14ac:dyDescent="0.35">
      <c r="A57" s="4"/>
      <c r="B57" s="4">
        <v>47</v>
      </c>
      <c r="C57" s="5">
        <f t="shared" si="6"/>
        <v>43736.45</v>
      </c>
      <c r="D57" s="5">
        <f t="shared" si="7"/>
        <v>43735.931944444448</v>
      </c>
      <c r="E57" s="5">
        <f t="shared" si="8"/>
        <v>43736.435416666667</v>
      </c>
    </row>
    <row r="58" spans="1:5" x14ac:dyDescent="0.35">
      <c r="A58" s="4"/>
      <c r="B58" s="4">
        <v>48</v>
      </c>
      <c r="C58" s="5">
        <f t="shared" si="6"/>
        <v>43736.466666666667</v>
      </c>
      <c r="D58" s="5">
        <f t="shared" si="7"/>
        <v>43735.936111111114</v>
      </c>
      <c r="E58" s="5">
        <f t="shared" si="8"/>
        <v>43736.439583333333</v>
      </c>
    </row>
    <row r="59" spans="1:5" x14ac:dyDescent="0.35">
      <c r="A59" s="4"/>
      <c r="B59" s="4">
        <v>49</v>
      </c>
      <c r="C59" s="5">
        <f t="shared" si="6"/>
        <v>43736.48333333333</v>
      </c>
      <c r="D59" s="5">
        <f t="shared" si="7"/>
        <v>43735.94027777778</v>
      </c>
      <c r="E59" s="5">
        <f t="shared" si="8"/>
        <v>43736.443749999999</v>
      </c>
    </row>
    <row r="60" spans="1:5" x14ac:dyDescent="0.35">
      <c r="A60" s="4"/>
      <c r="B60" s="4">
        <v>50</v>
      </c>
      <c r="C60" s="5">
        <f t="shared" si="6"/>
        <v>43736.5</v>
      </c>
      <c r="D60" s="5">
        <f t="shared" si="7"/>
        <v>43735.944444444445</v>
      </c>
      <c r="E60" s="5">
        <f t="shared" si="8"/>
        <v>43736.447916666664</v>
      </c>
    </row>
  </sheetData>
  <conditionalFormatting sqref="C10:C60">
    <cfRule type="expression" dxfId="9" priority="3">
      <formula>AND(C10&gt;=D10,C10&lt;=E10)</formula>
    </cfRule>
  </conditionalFormatting>
  <conditionalFormatting sqref="B1:B6">
    <cfRule type="expression" dxfId="8" priority="2">
      <formula>AND(B1&gt;=C1,B1&lt;=D1)</formula>
    </cfRule>
  </conditionalFormatting>
  <conditionalFormatting sqref="C4">
    <cfRule type="expression" dxfId="7" priority="1">
      <formula>AND(C4&gt;=D4,C4&lt;=E4)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showZeros="0" tabSelected="1" workbookViewId="0">
      <selection activeCell="I7" sqref="I7"/>
    </sheetView>
  </sheetViews>
  <sheetFormatPr baseColWidth="10" defaultColWidth="16.7265625" defaultRowHeight="14.5" x14ac:dyDescent="0.35"/>
  <cols>
    <col min="1" max="3" width="10.26953125" style="8" customWidth="1"/>
    <col min="4" max="13" width="10.26953125" customWidth="1"/>
    <col min="14" max="14" width="16.7265625" style="12"/>
  </cols>
  <sheetData>
    <row r="1" spans="1:14" x14ac:dyDescent="0.35">
      <c r="A1" s="8" t="s">
        <v>12</v>
      </c>
      <c r="B1" s="7" t="s">
        <v>0</v>
      </c>
      <c r="C1" s="9"/>
      <c r="E1" s="20" t="str">
        <f>"[tr][td]"&amp;A1&amp;"[/td][td]"&amp;B1&amp;"[/td][/tr]"</f>
        <v>[tr][td]dep[/td][td]départ[/td][/tr]</v>
      </c>
      <c r="I1" s="3"/>
      <c r="M1" s="12"/>
      <c r="N1"/>
    </row>
    <row r="2" spans="1:14" x14ac:dyDescent="0.35">
      <c r="A2" s="8" t="s">
        <v>13</v>
      </c>
      <c r="B2" s="7" t="s">
        <v>10</v>
      </c>
      <c r="C2" s="9"/>
      <c r="E2" s="20" t="str">
        <f t="shared" ref="E2:E9" si="0">"[tr][td]"&amp;A2&amp;"[/td][td]"&amp;B2&amp;"[/td][/tr]"</f>
        <v>[tr][td]dnd[/td][td]début nuit départ[/td][/tr]</v>
      </c>
      <c r="I2" s="3"/>
      <c r="M2" s="12"/>
      <c r="N2"/>
    </row>
    <row r="3" spans="1:14" x14ac:dyDescent="0.35">
      <c r="A3" s="8" t="s">
        <v>14</v>
      </c>
      <c r="B3" s="7" t="s">
        <v>7</v>
      </c>
      <c r="C3" s="9"/>
      <c r="E3" s="20" t="str">
        <f t="shared" si="0"/>
        <v>[tr][td]fnd[/td][td]fin nuit départ[/td][/tr]</v>
      </c>
      <c r="I3" s="3"/>
      <c r="M3" s="12"/>
      <c r="N3"/>
    </row>
    <row r="4" spans="1:14" x14ac:dyDescent="0.35">
      <c r="A4" s="8" t="s">
        <v>15</v>
      </c>
      <c r="B4" s="7" t="s">
        <v>1</v>
      </c>
      <c r="C4" s="9"/>
      <c r="E4" s="20" t="str">
        <f t="shared" si="0"/>
        <v>[tr][td]arr[/td][td]arrivée[/td][/tr]</v>
      </c>
      <c r="I4" s="3"/>
      <c r="M4" s="12"/>
      <c r="N4"/>
    </row>
    <row r="5" spans="1:14" x14ac:dyDescent="0.35">
      <c r="A5" s="8" t="s">
        <v>16</v>
      </c>
      <c r="B5" s="7" t="s">
        <v>8</v>
      </c>
      <c r="C5" s="9"/>
      <c r="E5" s="20" t="str">
        <f t="shared" si="0"/>
        <v>[tr][td]dna[/td][td]début nuit arrivée[/td][/tr]</v>
      </c>
      <c r="I5" s="3"/>
      <c r="M5" s="12"/>
      <c r="N5"/>
    </row>
    <row r="6" spans="1:14" x14ac:dyDescent="0.35">
      <c r="A6" s="8" t="s">
        <v>17</v>
      </c>
      <c r="B6" s="7" t="s">
        <v>9</v>
      </c>
      <c r="C6" s="9"/>
      <c r="E6" s="20" t="str">
        <f t="shared" si="0"/>
        <v>[tr][td]fna[/td][td]fin nuit arrivée[/td][/tr]</v>
      </c>
      <c r="I6" s="3"/>
      <c r="M6" s="12"/>
      <c r="N6"/>
    </row>
    <row r="7" spans="1:14" x14ac:dyDescent="0.35">
      <c r="A7" s="8" t="s">
        <v>18</v>
      </c>
      <c r="B7" s="11" t="s">
        <v>4</v>
      </c>
      <c r="C7" s="11"/>
      <c r="E7" s="20" t="str">
        <f t="shared" si="0"/>
        <v>[tr][td]dn[/td][td]début nuit[/td][/tr]</v>
      </c>
      <c r="G7" s="6"/>
      <c r="I7" s="6"/>
      <c r="M7" s="12"/>
      <c r="N7"/>
    </row>
    <row r="8" spans="1:14" x14ac:dyDescent="0.35">
      <c r="A8" s="8" t="s">
        <v>19</v>
      </c>
      <c r="B8" s="11" t="s">
        <v>5</v>
      </c>
      <c r="C8" s="11"/>
      <c r="E8" s="20" t="str">
        <f t="shared" si="0"/>
        <v>[tr][td]fn[/td][td]fin nuit[/td][/tr]</v>
      </c>
      <c r="G8" s="6"/>
      <c r="I8" s="6"/>
      <c r="M8" s="12"/>
      <c r="N8"/>
    </row>
    <row r="9" spans="1:14" x14ac:dyDescent="0.35">
      <c r="A9" s="8" t="s">
        <v>20</v>
      </c>
      <c r="B9" s="13" t="s">
        <v>11</v>
      </c>
      <c r="C9" s="13"/>
      <c r="E9" s="20" t="str">
        <f t="shared" si="0"/>
        <v>[tr][td]durn[/td][td]durée nuit[/td][/tr]</v>
      </c>
      <c r="M9" s="12"/>
      <c r="N9"/>
    </row>
    <row r="10" spans="1:14" x14ac:dyDescent="0.35">
      <c r="M10" s="12"/>
      <c r="N10"/>
    </row>
    <row r="11" spans="1:14" s="11" customFormat="1" ht="29" x14ac:dyDescent="0.35">
      <c r="A11" s="11" t="s">
        <v>23</v>
      </c>
      <c r="B11" s="10" t="s">
        <v>0</v>
      </c>
      <c r="C11" s="10"/>
      <c r="D11" s="10" t="s">
        <v>10</v>
      </c>
      <c r="E11" s="10" t="s">
        <v>7</v>
      </c>
      <c r="F11" s="10" t="s">
        <v>24</v>
      </c>
      <c r="G11" s="10" t="s">
        <v>1</v>
      </c>
      <c r="H11" s="10"/>
      <c r="I11" s="10" t="s">
        <v>8</v>
      </c>
      <c r="J11" s="10" t="s">
        <v>9</v>
      </c>
      <c r="K11" s="11" t="s">
        <v>4</v>
      </c>
      <c r="L11" s="11" t="s">
        <v>5</v>
      </c>
      <c r="M11" s="13" t="s">
        <v>11</v>
      </c>
    </row>
    <row r="12" spans="1:14" x14ac:dyDescent="0.35">
      <c r="A12" s="7"/>
      <c r="B12" s="7"/>
      <c r="C12" s="7"/>
      <c r="D12" s="7"/>
      <c r="E12" s="7"/>
      <c r="F12" s="7"/>
      <c r="G12" s="7"/>
      <c r="H12" s="7"/>
      <c r="I12" s="7"/>
      <c r="J12" s="7"/>
      <c r="K12" s="8"/>
      <c r="L12" s="8"/>
      <c r="M12" s="14"/>
      <c r="N12"/>
    </row>
    <row r="13" spans="1:14" x14ac:dyDescent="0.35">
      <c r="A13" s="7" t="s">
        <v>21</v>
      </c>
      <c r="B13" s="7" t="s">
        <v>12</v>
      </c>
      <c r="C13" s="7" t="s">
        <v>25</v>
      </c>
      <c r="D13" s="7" t="s">
        <v>13</v>
      </c>
      <c r="E13" s="7" t="s">
        <v>14</v>
      </c>
      <c r="F13" s="7" t="s">
        <v>22</v>
      </c>
      <c r="G13" s="7" t="s">
        <v>15</v>
      </c>
      <c r="H13" s="7" t="s">
        <v>26</v>
      </c>
      <c r="I13" s="7" t="s">
        <v>16</v>
      </c>
      <c r="J13" s="7" t="s">
        <v>17</v>
      </c>
      <c r="K13" s="9" t="s">
        <v>18</v>
      </c>
      <c r="L13" s="9" t="s">
        <v>19</v>
      </c>
      <c r="M13" s="15" t="s">
        <v>20</v>
      </c>
      <c r="N13"/>
    </row>
    <row r="14" spans="1:14" x14ac:dyDescent="0.35">
      <c r="A14" s="17"/>
      <c r="B14" s="18">
        <v>43735.666666666664</v>
      </c>
      <c r="C14" s="18"/>
      <c r="D14" s="18">
        <v>43735.736111111109</v>
      </c>
      <c r="E14" s="18">
        <v>43736.239583333336</v>
      </c>
      <c r="F14" s="18"/>
      <c r="G14" s="18">
        <v>43736.5</v>
      </c>
      <c r="H14" s="18"/>
      <c r="I14" s="18">
        <v>43735.944444444445</v>
      </c>
      <c r="J14" s="18">
        <v>43736.447916666664</v>
      </c>
      <c r="K14" s="18">
        <f>MAX(Tableau2[[#This Row],[dep]],IFERROR(Tableau2[[#This Row],[dep]]-(Tableau2[[#This Row],[arr]]-Tableau2[[#This Row],[dep]])*(Tableau2[[#This Row],[dep]]-Tableau2[[#This Row],[dnd]])/((Tableau2[[#This Row],[arr]]-Tableau2[[#This Row],[dep]])-(Tableau2[[#This Row],[dna]]-Tableau2[[#This Row],[dnd]])),0))</f>
        <v>43735.759259259255</v>
      </c>
      <c r="L14" s="18">
        <f>MIN(Tableau2[[#This Row],[arr]],IFERROR(Tableau2[[#This Row],[dep]]-(Tableau2[[#This Row],[arr]]-Tableau2[[#This Row],[dep]])*(Tableau2[[#This Row],[dep]]-Tableau2[[#This Row],[fnd]])/((Tableau2[[#This Row],[arr]]-Tableau2[[#This Row],[dep]])-(Tableau2[[#This Row],[fna]]-Tableau2[[#This Row],[fnd]])),0))</f>
        <v>43736.430555555555</v>
      </c>
      <c r="M14" s="16">
        <f t="shared" ref="M14:M15" si="1">IFERROR(L14-K14,0)</f>
        <v>0.67129629629926058</v>
      </c>
      <c r="N14"/>
    </row>
    <row r="15" spans="1:14" x14ac:dyDescent="0.3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>
        <f>IFERROR(Tableau2[[#This Row],[dep]]-(Tableau2[[#This Row],[arr]]-Tableau2[[#This Row],[dep]])*(Tableau2[[#This Row],[dep]]-Tableau2[[#This Row],[dnd]])/((Tableau2[[#This Row],[arr]]-Tableau2[[#This Row],[dep]])-(Tableau2[[#This Row],[dna]]-Tableau2[[#This Row],[dnd]])),0)</f>
        <v>0</v>
      </c>
      <c r="L15" s="18">
        <f>IFERROR(Tableau2[[#This Row],[dep]]-(Tableau2[[#This Row],[arr]]-Tableau2[[#This Row],[dep]])*(Tableau2[[#This Row],[dep]]-Tableau2[[#This Row],[fnd]])/((Tableau2[[#This Row],[arr]]-Tableau2[[#This Row],[dep]])-(Tableau2[[#This Row],[fna]]-Tableau2[[#This Row],[fnd]])),0)</f>
        <v>0</v>
      </c>
      <c r="M15" s="16">
        <f t="shared" si="1"/>
        <v>0</v>
      </c>
      <c r="N15"/>
    </row>
  </sheetData>
  <conditionalFormatting sqref="J14:J15">
    <cfRule type="expression" dxfId="6" priority="4">
      <formula>AND(J14&gt;=#REF!,J14&lt;=#REF!)</formula>
    </cfRule>
  </conditionalFormatting>
  <conditionalFormatting sqref="A15:C15 B14:C14">
    <cfRule type="expression" dxfId="5" priority="9">
      <formula>AND(A14&gt;=#REF!,A14&lt;=#REF!)</formula>
    </cfRule>
  </conditionalFormatting>
  <conditionalFormatting sqref="D14:D15">
    <cfRule type="expression" dxfId="4" priority="11">
      <formula>AND(D14&gt;=#REF!,D14&lt;=#REF!)</formula>
    </cfRule>
  </conditionalFormatting>
  <conditionalFormatting sqref="E14:F15 H14:H15">
    <cfRule type="expression" dxfId="3" priority="12">
      <formula>AND(E14&gt;=#REF!,E14&lt;=#REF!)</formula>
    </cfRule>
  </conditionalFormatting>
  <conditionalFormatting sqref="I14:I15">
    <cfRule type="expression" dxfId="2" priority="15">
      <formula>AND(I14&gt;=#REF!,I14&lt;=#REF!)</formula>
    </cfRule>
  </conditionalFormatting>
  <conditionalFormatting sqref="G14:G15">
    <cfRule type="expression" dxfId="1" priority="18">
      <formula>AND(G14&gt;=#REF!,G14&lt;=#REF!)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simulation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caraboxx</dc:creator>
  <cp:lastModifiedBy>Michel</cp:lastModifiedBy>
  <cp:lastPrinted>2019-06-10T18:24:49Z</cp:lastPrinted>
  <dcterms:created xsi:type="dcterms:W3CDTF">2016-03-07T17:44:34Z</dcterms:created>
  <dcterms:modified xsi:type="dcterms:W3CDTF">2019-08-06T01:40:08Z</dcterms:modified>
</cp:coreProperties>
</file>