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8915" windowHeight="11820"/>
  </bookViews>
  <sheets>
    <sheet name="Feuil1" sheetId="1" r:id="rId1"/>
    <sheet name="STAT" sheetId="3" r:id="rId2"/>
    <sheet name="LISTES" sheetId="2" r:id="rId3"/>
  </sheets>
  <calcPr calcId="125725" iterateDelta="1E-4"/>
</workbook>
</file>

<file path=xl/calcChain.xml><?xml version="1.0" encoding="utf-8"?>
<calcChain xmlns="http://schemas.openxmlformats.org/spreadsheetml/2006/main">
  <c r="C21" i="3"/>
  <c r="B3"/>
  <c r="D3"/>
  <c r="F3"/>
  <c r="N4" s="1"/>
  <c r="H3"/>
  <c r="J3"/>
  <c r="B4"/>
  <c r="D4"/>
  <c r="F4"/>
  <c r="L4" s="1"/>
  <c r="H4"/>
  <c r="J4"/>
  <c r="C24"/>
  <c r="C16"/>
  <c r="M6" s="1"/>
  <c r="C17"/>
  <c r="N6" s="1"/>
  <c r="C18"/>
  <c r="P6" s="1"/>
  <c r="C19"/>
  <c r="C20"/>
  <c r="C22"/>
  <c r="C23"/>
  <c r="C25"/>
  <c r="C26"/>
  <c r="C27"/>
  <c r="O6" s="1"/>
  <c r="C15"/>
  <c r="L6" s="1"/>
  <c r="E8"/>
  <c r="J5"/>
  <c r="F5"/>
  <c r="M4" s="1"/>
  <c r="G10" l="1"/>
  <c r="M2" s="1"/>
  <c r="E10"/>
  <c r="F8" s="1"/>
  <c r="I10"/>
  <c r="N2" s="1"/>
  <c r="A10"/>
  <c r="L2" l="1"/>
</calcChain>
</file>

<file path=xl/sharedStrings.xml><?xml version="1.0" encoding="utf-8"?>
<sst xmlns="http://schemas.openxmlformats.org/spreadsheetml/2006/main" count="305" uniqueCount="96">
  <si>
    <t>Nom</t>
  </si>
  <si>
    <t>Prénom</t>
  </si>
  <si>
    <t>Téléphone</t>
  </si>
  <si>
    <t>1er accueil</t>
  </si>
  <si>
    <t>Message</t>
  </si>
  <si>
    <t>Appel/Présence</t>
  </si>
  <si>
    <t/>
  </si>
  <si>
    <t>APPEL/PRESENCE</t>
  </si>
  <si>
    <t>APPEL</t>
  </si>
  <si>
    <t>PRESENCE</t>
  </si>
  <si>
    <t>CLARISSE</t>
  </si>
  <si>
    <t>BRIGITTE</t>
  </si>
  <si>
    <t>CATHERINE</t>
  </si>
  <si>
    <t>MISSION LOCALE</t>
  </si>
  <si>
    <t>PLIE</t>
  </si>
  <si>
    <t>PATRICIA</t>
  </si>
  <si>
    <t>DEBORA</t>
  </si>
  <si>
    <t>SERVICE EMPLOI</t>
  </si>
  <si>
    <t>SOUAD</t>
  </si>
  <si>
    <t>PIERROT</t>
  </si>
  <si>
    <t>LUCILE</t>
  </si>
  <si>
    <t>CORINNE</t>
  </si>
  <si>
    <t>ACTIONS</t>
  </si>
  <si>
    <t>DOMO/ARE33</t>
  </si>
  <si>
    <t>ESPACE METIERS AQUITAINE</t>
  </si>
  <si>
    <t>VENDANGES</t>
  </si>
  <si>
    <t>MAISON POUR REBONDIR</t>
  </si>
  <si>
    <t>EFFEUILLAGE</t>
  </si>
  <si>
    <t>ATELIERS CV</t>
  </si>
  <si>
    <t>R3</t>
  </si>
  <si>
    <t>CHANTIERS FORMATION</t>
  </si>
  <si>
    <t>CAE/EA/CUI</t>
  </si>
  <si>
    <t>Actions</t>
  </si>
  <si>
    <t>SEXE</t>
  </si>
  <si>
    <t>Homme</t>
  </si>
  <si>
    <t>Femme</t>
  </si>
  <si>
    <t>Nombre de personnes</t>
  </si>
  <si>
    <t>Présence</t>
  </si>
  <si>
    <t>Appel</t>
  </si>
  <si>
    <t>Sexe</t>
  </si>
  <si>
    <t>Mission Locale</t>
  </si>
  <si>
    <t>Service Emploi</t>
  </si>
  <si>
    <t>1er Accueil</t>
  </si>
  <si>
    <t>TOTAL</t>
  </si>
  <si>
    <t>TOTAL PLIE</t>
  </si>
  <si>
    <t>TOTAL MAIRIE</t>
  </si>
  <si>
    <t>TOTAL MISSION LOCALE</t>
  </si>
  <si>
    <t>Objet de la demande</t>
  </si>
  <si>
    <t>Mairie</t>
  </si>
  <si>
    <t>SAMIRA</t>
  </si>
  <si>
    <t>RDV MISSION LOCALE</t>
  </si>
  <si>
    <t>RDV SERVICE EMPLOI</t>
  </si>
  <si>
    <t>RDV PLIE</t>
  </si>
  <si>
    <t>AUTRES ML</t>
  </si>
  <si>
    <t>AUTRES PLIE</t>
  </si>
  <si>
    <t>AUTRES SE</t>
  </si>
  <si>
    <t>Catherine</t>
  </si>
  <si>
    <t>Brigitte</t>
  </si>
  <si>
    <t>Clarisse</t>
  </si>
  <si>
    <t>RDV ML</t>
  </si>
  <si>
    <t>EMPLOI</t>
  </si>
  <si>
    <t>CAE/CUI/EA</t>
  </si>
  <si>
    <t>hh</t>
  </si>
  <si>
    <t>Pourcentage</t>
  </si>
  <si>
    <t>Chambre</t>
  </si>
  <si>
    <t>Patrick</t>
  </si>
  <si>
    <t>Pasqui</t>
  </si>
  <si>
    <t>RAMA</t>
  </si>
  <si>
    <t>HARATHTIA</t>
  </si>
  <si>
    <t>CLAVERIE</t>
  </si>
  <si>
    <t>MARIELENE</t>
  </si>
  <si>
    <t>SIMONET</t>
  </si>
  <si>
    <t>CHLOE</t>
  </si>
  <si>
    <t>DUBOIS</t>
  </si>
  <si>
    <t>MARGAUX</t>
  </si>
  <si>
    <t>RAUCOUL</t>
  </si>
  <si>
    <t>JORDAN</t>
  </si>
  <si>
    <t>VERGNAUT</t>
  </si>
  <si>
    <t>FRANCOIS</t>
  </si>
  <si>
    <t>ANDRIANJAK</t>
  </si>
  <si>
    <t>DOMOINA</t>
  </si>
  <si>
    <t>Betille</t>
  </si>
  <si>
    <t xml:space="preserve">Mbole </t>
  </si>
  <si>
    <t>Lisette</t>
  </si>
  <si>
    <t>Baptiste</t>
  </si>
  <si>
    <t>Sorre</t>
  </si>
  <si>
    <t>Clement</t>
  </si>
  <si>
    <t>Youssouf</t>
  </si>
  <si>
    <t>Sofiane</t>
  </si>
  <si>
    <t>BENTAYEB</t>
  </si>
  <si>
    <t>LEILA</t>
  </si>
  <si>
    <t>ZEMZMI</t>
  </si>
  <si>
    <t>MOHAMED</t>
  </si>
  <si>
    <t xml:space="preserve"> </t>
  </si>
  <si>
    <t>SOW</t>
  </si>
  <si>
    <t>MAMADOU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</si>
</sst>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4343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0" fillId="3" borderId="7" xfId="0" applyFill="1" applyBorder="1"/>
    <xf numFmtId="0" fontId="0" fillId="3" borderId="8" xfId="0" applyFill="1" applyBorder="1"/>
    <xf numFmtId="0" fontId="0" fillId="3" borderId="4" xfId="0" applyFill="1" applyBorder="1"/>
    <xf numFmtId="0" fontId="0" fillId="3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4" xfId="0" applyFill="1" applyBorder="1"/>
    <xf numFmtId="0" fontId="0" fillId="2" borderId="6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9" xfId="0" applyBorder="1"/>
    <xf numFmtId="0" fontId="0" fillId="0" borderId="14" xfId="0" applyBorder="1"/>
    <xf numFmtId="0" fontId="0" fillId="0" borderId="3" xfId="0" applyBorder="1"/>
    <xf numFmtId="0" fontId="0" fillId="0" borderId="8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3" borderId="26" xfId="0" applyFill="1" applyBorder="1"/>
    <xf numFmtId="0" fontId="0" fillId="3" borderId="27" xfId="0" applyFill="1" applyBorder="1"/>
    <xf numFmtId="0" fontId="0" fillId="2" borderId="26" xfId="0" applyFill="1" applyBorder="1"/>
    <xf numFmtId="0" fontId="0" fillId="2" borderId="27" xfId="0" applyFill="1" applyBorder="1"/>
    <xf numFmtId="0" fontId="0" fillId="3" borderId="32" xfId="0" applyFill="1" applyBorder="1"/>
    <xf numFmtId="0" fontId="0" fillId="3" borderId="17" xfId="0" applyFill="1" applyBorder="1"/>
    <xf numFmtId="0" fontId="2" fillId="0" borderId="0" xfId="0" applyFont="1" applyBorder="1"/>
    <xf numFmtId="9" fontId="0" fillId="2" borderId="6" xfId="0" applyNumberFormat="1" applyFill="1" applyBorder="1"/>
    <xf numFmtId="0" fontId="0" fillId="3" borderId="7" xfId="0" applyFill="1" applyBorder="1" applyAlignment="1">
      <alignment horizontal="left" vertical="center"/>
    </xf>
    <xf numFmtId="0" fontId="0" fillId="3" borderId="9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</cellXfs>
  <cellStyles count="1">
    <cellStyle name="Normal" xfId="0" builtinId="0"/>
  </cellStyles>
  <dxfs count="15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F434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Répartitions selon les services</a:t>
            </a:r>
          </a:p>
        </c:rich>
      </c:tx>
      <c:layout/>
    </c:title>
    <c:plotArea>
      <c:layout/>
      <c:pieChart>
        <c:varyColors val="1"/>
        <c:ser>
          <c:idx val="1"/>
          <c:order val="1"/>
          <c:dLbls>
            <c:showCatName val="1"/>
            <c:showPercent val="1"/>
            <c:showLeaderLines val="1"/>
          </c:dLbls>
          <c:cat>
            <c:strRef>
              <c:f>STAT!$L$1:$N$1</c:f>
              <c:strCache>
                <c:ptCount val="3"/>
                <c:pt idx="0">
                  <c:v>Mission Locale</c:v>
                </c:pt>
                <c:pt idx="1">
                  <c:v>PLIE</c:v>
                </c:pt>
                <c:pt idx="2">
                  <c:v>Mairie</c:v>
                </c:pt>
              </c:strCache>
            </c:strRef>
          </c:cat>
          <c:val>
            <c:numRef>
              <c:f>STAT!$L$2:$N$2</c:f>
              <c:numCache>
                <c:formatCode>General</c:formatCode>
                <c:ptCount val="3"/>
                <c:pt idx="0">
                  <c:v>10</c:v>
                </c:pt>
                <c:pt idx="1">
                  <c:v>6</c:v>
                </c:pt>
                <c:pt idx="2">
                  <c:v>0</c:v>
                </c:pt>
              </c:numCache>
            </c:numRef>
          </c:val>
        </c:ser>
        <c:ser>
          <c:idx val="0"/>
          <c:order val="0"/>
          <c:dLbls>
            <c:showCatName val="1"/>
            <c:showPercent val="1"/>
            <c:showLeaderLines val="1"/>
          </c:dLbls>
          <c:cat>
            <c:strRef>
              <c:f>STAT!$L$1:$N$1</c:f>
              <c:strCache>
                <c:ptCount val="3"/>
                <c:pt idx="0">
                  <c:v>Mission Locale</c:v>
                </c:pt>
                <c:pt idx="1">
                  <c:v>PLIE</c:v>
                </c:pt>
                <c:pt idx="2">
                  <c:v>Mairie</c:v>
                </c:pt>
              </c:strCache>
            </c:strRef>
          </c:cat>
          <c:val>
            <c:numRef>
              <c:f>STAT!$L$2:$N$2</c:f>
              <c:numCache>
                <c:formatCode>General</c:formatCode>
                <c:ptCount val="3"/>
                <c:pt idx="0">
                  <c:v>10</c:v>
                </c:pt>
                <c:pt idx="1">
                  <c:v>6</c:v>
                </c:pt>
                <c:pt idx="2">
                  <c:v>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000000000000566" l="0.70000000000000062" r="0.70000000000000062" t="0.7500000000000056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/>
            </a:pPr>
            <a:r>
              <a:rPr lang="fr-FR"/>
              <a:t>Repartitions</a:t>
            </a:r>
            <a:r>
              <a:rPr lang="fr-FR" baseline="0"/>
              <a:t> selon les conseillères ML</a:t>
            </a:r>
            <a:endParaRPr lang="fr-FR"/>
          </a:p>
        </c:rich>
      </c:tx>
      <c:layout>
        <c:manualLayout>
          <c:xMode val="edge"/>
          <c:yMode val="edge"/>
          <c:x val="0.10645595103186019"/>
          <c:y val="3.0488353808943651E-2"/>
        </c:manualLayout>
      </c:layout>
    </c:title>
    <c:plotArea>
      <c:layout/>
      <c:pieChart>
        <c:varyColors val="1"/>
        <c:ser>
          <c:idx val="0"/>
          <c:order val="0"/>
          <c:dLbls>
            <c:showCatName val="1"/>
            <c:showPercent val="1"/>
            <c:showLeaderLines val="1"/>
          </c:dLbls>
          <c:cat>
            <c:strRef>
              <c:f>STAT!$L$3:$N$3</c:f>
              <c:strCache>
                <c:ptCount val="3"/>
                <c:pt idx="0">
                  <c:v>Brigitte</c:v>
                </c:pt>
                <c:pt idx="1">
                  <c:v>Catherine</c:v>
                </c:pt>
                <c:pt idx="2">
                  <c:v>Clarisse</c:v>
                </c:pt>
              </c:strCache>
            </c:strRef>
          </c:cat>
          <c:val>
            <c:numRef>
              <c:f>STAT!$L$4:$N$4</c:f>
              <c:numCache>
                <c:formatCode>General</c:formatCode>
                <c:ptCount val="3"/>
                <c:pt idx="0">
                  <c:v>4</c:v>
                </c:pt>
                <c:pt idx="1">
                  <c:v>6</c:v>
                </c:pt>
                <c:pt idx="2">
                  <c:v>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Actions</a:t>
            </a:r>
            <a:r>
              <a:rPr lang="fr-FR" baseline="0"/>
              <a:t> ou services</a:t>
            </a:r>
          </a:p>
          <a:p>
            <a:pPr>
              <a:defRPr/>
            </a:pPr>
            <a:endParaRPr lang="fr-FR"/>
          </a:p>
        </c:rich>
      </c:tx>
      <c:layout>
        <c:manualLayout>
          <c:xMode val="edge"/>
          <c:yMode val="edge"/>
          <c:x val="1.13403324584427E-2"/>
          <c:y val="2.7755103824850198E-2"/>
        </c:manualLayout>
      </c:layout>
    </c:title>
    <c:plotArea>
      <c:layout/>
      <c:pieChart>
        <c:varyColors val="1"/>
        <c:ser>
          <c:idx val="0"/>
          <c:order val="0"/>
          <c:dLbls>
            <c:dLbl>
              <c:idx val="2"/>
              <c:layout>
                <c:manualLayout>
                  <c:x val="-9.7471885582905385E-2"/>
                  <c:y val="-3.7212252472782092E-2"/>
                </c:manualLayout>
              </c:layout>
              <c:showCatName val="1"/>
              <c:showPercent val="1"/>
            </c:dLbl>
            <c:dLbl>
              <c:idx val="3"/>
              <c:layout>
                <c:manualLayout>
                  <c:x val="5.2992551070088524E-2"/>
                  <c:y val="-0.1152930405119523"/>
                </c:manualLayout>
              </c:layout>
              <c:showCatName val="1"/>
              <c:showPercent val="1"/>
            </c:dLbl>
            <c:dLbl>
              <c:idx val="4"/>
              <c:layout>
                <c:manualLayout>
                  <c:x val="0.14680397005116291"/>
                  <c:y val="1.0167232021979838E-2"/>
                </c:manualLayout>
              </c:layout>
              <c:showCatName val="1"/>
              <c:showPercent val="1"/>
            </c:dLbl>
            <c:showCatName val="1"/>
            <c:showPercent val="1"/>
            <c:showLeaderLines val="1"/>
          </c:dLbls>
          <c:cat>
            <c:strRef>
              <c:f>STAT!$L$5:$P$5</c:f>
              <c:strCache>
                <c:ptCount val="5"/>
                <c:pt idx="0">
                  <c:v>RDV PLIE</c:v>
                </c:pt>
                <c:pt idx="1">
                  <c:v>RDV ML</c:v>
                </c:pt>
                <c:pt idx="2">
                  <c:v>EMPLOI</c:v>
                </c:pt>
                <c:pt idx="3">
                  <c:v>CAE/CUI/EA</c:v>
                </c:pt>
                <c:pt idx="4">
                  <c:v>DOMO/ARE33</c:v>
                </c:pt>
              </c:strCache>
            </c:strRef>
          </c:cat>
          <c:val>
            <c:numRef>
              <c:f>STAT!$L$6:$P$6</c:f>
              <c:numCache>
                <c:formatCode>General</c:formatCode>
                <c:ptCount val="5"/>
                <c:pt idx="0">
                  <c:v>6</c:v>
                </c:pt>
                <c:pt idx="1">
                  <c:v>11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12</xdr:row>
      <xdr:rowOff>38100</xdr:rowOff>
    </xdr:from>
    <xdr:to>
      <xdr:col>10</xdr:col>
      <xdr:colOff>266700</xdr:colOff>
      <xdr:row>26</xdr:row>
      <xdr:rowOff>114300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67235</xdr:colOff>
      <xdr:row>27</xdr:row>
      <xdr:rowOff>75079</xdr:rowOff>
    </xdr:from>
    <xdr:to>
      <xdr:col>5</xdr:col>
      <xdr:colOff>22411</xdr:colOff>
      <xdr:row>40</xdr:row>
      <xdr:rowOff>97894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526675</xdr:colOff>
      <xdr:row>27</xdr:row>
      <xdr:rowOff>67235</xdr:rowOff>
    </xdr:from>
    <xdr:to>
      <xdr:col>11</xdr:col>
      <xdr:colOff>896470</xdr:colOff>
      <xdr:row>40</xdr:row>
      <xdr:rowOff>100661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K1048576" totalsRowShown="0" headerRowDxfId="14" headerRowBorderDxfId="13" tableBorderDxfId="12" totalsRowBorderDxfId="11">
  <autoFilter ref="A1:K1048576"/>
  <tableColumns count="11">
    <tableColumn id="1" name="Appel/Présence" dataDxfId="10"/>
    <tableColumn id="2" name="SEXE" dataDxfId="9"/>
    <tableColumn id="3" name="Nom" dataDxfId="8"/>
    <tableColumn id="4" name="Prénom" dataDxfId="7"/>
    <tableColumn id="5" name="Téléphone" dataDxfId="6"/>
    <tableColumn id="6" name="MISSION LOCALE" dataDxfId="5"/>
    <tableColumn id="7" name="1er accueil" dataDxfId="4"/>
    <tableColumn id="8" name="PLIE" dataDxfId="3"/>
    <tableColumn id="9" name="SERVICE EMPLOI" dataDxfId="2"/>
    <tableColumn id="10" name="Actions" dataDxfId="1"/>
    <tableColumn id="11" name="Messag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8"/>
  <sheetViews>
    <sheetView tabSelected="1" topLeftCell="A4" workbookViewId="0">
      <selection activeCell="F25" sqref="F25"/>
    </sheetView>
  </sheetViews>
  <sheetFormatPr baseColWidth="10" defaultRowHeight="15"/>
  <cols>
    <col min="1" max="1" width="17.42578125" style="13" customWidth="1"/>
    <col min="2" max="2" width="15.28515625" style="14" customWidth="1"/>
    <col min="3" max="3" width="20" style="14" bestFit="1" customWidth="1"/>
    <col min="4" max="4" width="11.42578125" style="14"/>
    <col min="5" max="5" width="12.7109375" style="14" customWidth="1"/>
    <col min="6" max="6" width="17.85546875" style="14" customWidth="1"/>
    <col min="7" max="7" width="12.5703125" style="14" customWidth="1"/>
    <col min="8" max="8" width="9.5703125" style="14" customWidth="1"/>
    <col min="9" max="9" width="18.5703125" style="14" bestFit="1" customWidth="1"/>
    <col min="10" max="10" width="20" style="14" bestFit="1" customWidth="1"/>
    <col min="11" max="11" width="11.42578125" style="15"/>
  </cols>
  <sheetData>
    <row r="1" spans="1:11">
      <c r="A1" s="10" t="s">
        <v>5</v>
      </c>
      <c r="B1" s="11" t="s">
        <v>33</v>
      </c>
      <c r="C1" s="11" t="s">
        <v>0</v>
      </c>
      <c r="D1" s="11" t="s">
        <v>1</v>
      </c>
      <c r="E1" s="11" t="s">
        <v>2</v>
      </c>
      <c r="F1" s="11" t="s">
        <v>13</v>
      </c>
      <c r="G1" s="11" t="s">
        <v>3</v>
      </c>
      <c r="H1" s="11" t="s">
        <v>14</v>
      </c>
      <c r="I1" s="11" t="s">
        <v>17</v>
      </c>
      <c r="J1" s="11" t="s">
        <v>32</v>
      </c>
      <c r="K1" s="12" t="s">
        <v>4</v>
      </c>
    </row>
    <row r="2" spans="1:11">
      <c r="A2" s="13" t="s">
        <v>9</v>
      </c>
      <c r="B2" s="14" t="s">
        <v>34</v>
      </c>
      <c r="C2" s="14" t="s">
        <v>64</v>
      </c>
      <c r="D2" s="14" t="s">
        <v>65</v>
      </c>
      <c r="E2" s="14" t="s">
        <v>6</v>
      </c>
      <c r="F2" s="14" t="s">
        <v>6</v>
      </c>
      <c r="G2" s="14" t="b">
        <v>0</v>
      </c>
      <c r="H2" s="14" t="s">
        <v>16</v>
      </c>
      <c r="I2" s="14" t="s">
        <v>6</v>
      </c>
      <c r="J2" s="14" t="s">
        <v>52</v>
      </c>
      <c r="K2" s="15" t="s">
        <v>6</v>
      </c>
    </row>
    <row r="3" spans="1:11">
      <c r="A3" s="13" t="s">
        <v>9</v>
      </c>
      <c r="B3" s="14" t="s">
        <v>35</v>
      </c>
      <c r="C3" s="14" t="s">
        <v>66</v>
      </c>
      <c r="D3" s="14" t="s">
        <v>6</v>
      </c>
      <c r="E3" s="14" t="s">
        <v>6</v>
      </c>
      <c r="F3" s="14" t="s">
        <v>6</v>
      </c>
      <c r="G3" s="14" t="b">
        <v>0</v>
      </c>
      <c r="H3" s="14" t="s">
        <v>16</v>
      </c>
      <c r="I3" s="14" t="s">
        <v>6</v>
      </c>
      <c r="J3" s="14" t="s">
        <v>52</v>
      </c>
      <c r="K3" s="15" t="s">
        <v>6</v>
      </c>
    </row>
    <row r="4" spans="1:11">
      <c r="A4" s="13" t="s">
        <v>9</v>
      </c>
      <c r="B4" s="14" t="s">
        <v>35</v>
      </c>
      <c r="C4" s="14" t="s">
        <v>67</v>
      </c>
      <c r="D4" s="14" t="s">
        <v>68</v>
      </c>
      <c r="G4" s="14" t="b">
        <v>0</v>
      </c>
      <c r="H4" s="14" t="s">
        <v>16</v>
      </c>
      <c r="I4" s="14" t="s">
        <v>6</v>
      </c>
      <c r="J4" s="14" t="s">
        <v>52</v>
      </c>
      <c r="K4" s="15" t="s">
        <v>6</v>
      </c>
    </row>
    <row r="5" spans="1:11">
      <c r="A5" s="13" t="s">
        <v>9</v>
      </c>
      <c r="B5" s="14" t="s">
        <v>34</v>
      </c>
      <c r="C5" s="14" t="s">
        <v>69</v>
      </c>
      <c r="D5" s="14" t="s">
        <v>70</v>
      </c>
      <c r="F5" s="14" t="s">
        <v>12</v>
      </c>
      <c r="G5" s="14" t="b">
        <v>0</v>
      </c>
      <c r="J5" s="14" t="s">
        <v>50</v>
      </c>
      <c r="K5" s="15" t="s">
        <v>6</v>
      </c>
    </row>
    <row r="6" spans="1:11">
      <c r="A6" s="13" t="s">
        <v>9</v>
      </c>
      <c r="B6" s="14" t="s">
        <v>35</v>
      </c>
      <c r="C6" s="14" t="s">
        <v>71</v>
      </c>
      <c r="D6" s="14" t="s">
        <v>72</v>
      </c>
      <c r="F6" s="14" t="s">
        <v>11</v>
      </c>
      <c r="G6" s="14" t="b">
        <v>0</v>
      </c>
      <c r="J6" s="14" t="s">
        <v>50</v>
      </c>
      <c r="K6" s="15" t="s">
        <v>6</v>
      </c>
    </row>
    <row r="7" spans="1:11">
      <c r="A7" s="13" t="s">
        <v>9</v>
      </c>
      <c r="B7" s="14" t="s">
        <v>35</v>
      </c>
      <c r="C7" s="14" t="s">
        <v>73</v>
      </c>
      <c r="D7" s="14" t="s">
        <v>74</v>
      </c>
      <c r="F7" s="14" t="s">
        <v>11</v>
      </c>
      <c r="G7" s="14" t="b">
        <v>0</v>
      </c>
      <c r="J7" s="14" t="s">
        <v>50</v>
      </c>
      <c r="K7" s="15" t="s">
        <v>6</v>
      </c>
    </row>
    <row r="8" spans="1:11">
      <c r="A8" s="13" t="s">
        <v>9</v>
      </c>
      <c r="B8" s="14" t="s">
        <v>34</v>
      </c>
      <c r="C8" s="14" t="s">
        <v>75</v>
      </c>
      <c r="D8" s="14" t="s">
        <v>76</v>
      </c>
      <c r="F8" s="14" t="s">
        <v>12</v>
      </c>
      <c r="G8" s="14" t="b">
        <v>0</v>
      </c>
      <c r="J8" s="14" t="s">
        <v>50</v>
      </c>
    </row>
    <row r="9" spans="1:11">
      <c r="A9" s="13" t="s">
        <v>9</v>
      </c>
      <c r="B9" s="14" t="s">
        <v>34</v>
      </c>
      <c r="C9" s="14" t="s">
        <v>77</v>
      </c>
      <c r="D9" s="14" t="s">
        <v>78</v>
      </c>
      <c r="F9" s="14" t="s">
        <v>12</v>
      </c>
      <c r="G9" s="14" t="b">
        <v>0</v>
      </c>
      <c r="J9" s="14" t="s">
        <v>50</v>
      </c>
      <c r="K9" s="15" t="s">
        <v>6</v>
      </c>
    </row>
    <row r="10" spans="1:11">
      <c r="A10" s="13" t="s">
        <v>9</v>
      </c>
      <c r="B10" s="14" t="s">
        <v>35</v>
      </c>
      <c r="C10" s="14" t="s">
        <v>79</v>
      </c>
      <c r="D10" s="14" t="s">
        <v>80</v>
      </c>
      <c r="F10" s="14" t="s">
        <v>11</v>
      </c>
      <c r="G10" s="14" t="b">
        <v>0</v>
      </c>
      <c r="J10" s="14" t="s">
        <v>50</v>
      </c>
      <c r="K10" s="15" t="s">
        <v>6</v>
      </c>
    </row>
    <row r="11" spans="1:11">
      <c r="A11" s="13" t="s">
        <v>9</v>
      </c>
      <c r="B11" s="14" t="s">
        <v>34</v>
      </c>
      <c r="C11" s="14" t="s">
        <v>81</v>
      </c>
      <c r="F11" s="14" t="s">
        <v>12</v>
      </c>
      <c r="G11" s="14" t="b">
        <v>0</v>
      </c>
      <c r="J11" s="14" t="s">
        <v>50</v>
      </c>
      <c r="K11" s="15" t="s">
        <v>6</v>
      </c>
    </row>
    <row r="12" spans="1:11">
      <c r="A12" s="13" t="s">
        <v>9</v>
      </c>
      <c r="B12" s="14" t="s">
        <v>35</v>
      </c>
      <c r="C12" s="14" t="s">
        <v>82</v>
      </c>
      <c r="D12" s="14" t="s">
        <v>83</v>
      </c>
      <c r="F12" s="14" t="s">
        <v>11</v>
      </c>
      <c r="G12" s="14" t="b">
        <v>1</v>
      </c>
      <c r="J12" s="14" t="s">
        <v>50</v>
      </c>
      <c r="K12" s="15" t="s">
        <v>6</v>
      </c>
    </row>
    <row r="13" spans="1:11">
      <c r="A13" s="13" t="s">
        <v>9</v>
      </c>
      <c r="B13" s="14" t="s">
        <v>34</v>
      </c>
      <c r="C13" s="14" t="s">
        <v>84</v>
      </c>
      <c r="G13" s="14" t="b">
        <v>0</v>
      </c>
      <c r="H13" s="14" t="s">
        <v>16</v>
      </c>
      <c r="J13" s="14" t="s">
        <v>52</v>
      </c>
      <c r="K13" s="15" t="s">
        <v>6</v>
      </c>
    </row>
    <row r="14" spans="1:11">
      <c r="A14" s="13" t="s">
        <v>9</v>
      </c>
      <c r="B14" s="14" t="s">
        <v>34</v>
      </c>
      <c r="C14" s="14" t="s">
        <v>85</v>
      </c>
      <c r="D14" s="14" t="s">
        <v>86</v>
      </c>
      <c r="G14" s="14" t="b">
        <v>0</v>
      </c>
      <c r="J14" s="14" t="s">
        <v>50</v>
      </c>
      <c r="K14" s="15" t="s">
        <v>6</v>
      </c>
    </row>
    <row r="15" spans="1:11">
      <c r="A15" s="13" t="s">
        <v>9</v>
      </c>
      <c r="B15" s="14" t="s">
        <v>34</v>
      </c>
      <c r="C15" s="14" t="s">
        <v>87</v>
      </c>
      <c r="D15" s="14" t="s">
        <v>88</v>
      </c>
      <c r="F15" s="14" t="s">
        <v>12</v>
      </c>
      <c r="G15" s="14" t="b">
        <v>0</v>
      </c>
      <c r="J15" s="14" t="s">
        <v>50</v>
      </c>
    </row>
    <row r="16" spans="1:11">
      <c r="A16" s="13" t="s">
        <v>9</v>
      </c>
      <c r="B16" s="14" t="s">
        <v>35</v>
      </c>
      <c r="C16" s="14" t="s">
        <v>89</v>
      </c>
      <c r="D16" s="14" t="s">
        <v>90</v>
      </c>
      <c r="E16" s="14" t="s">
        <v>6</v>
      </c>
      <c r="F16" s="14" t="s">
        <v>6</v>
      </c>
      <c r="G16" s="14" t="b">
        <v>0</v>
      </c>
      <c r="H16" s="14" t="s">
        <v>16</v>
      </c>
      <c r="J16" s="14" t="s">
        <v>52</v>
      </c>
      <c r="K16" s="15" t="s">
        <v>6</v>
      </c>
    </row>
    <row r="17" spans="1:11">
      <c r="A17" s="13" t="s">
        <v>9</v>
      </c>
      <c r="B17" s="14" t="s">
        <v>34</v>
      </c>
      <c r="C17" s="14" t="s">
        <v>91</v>
      </c>
      <c r="D17" s="14" t="s">
        <v>92</v>
      </c>
      <c r="E17" s="14" t="s">
        <v>6</v>
      </c>
      <c r="F17" s="14" t="s">
        <v>6</v>
      </c>
      <c r="G17" s="14" t="b">
        <v>0</v>
      </c>
      <c r="H17" s="14" t="s">
        <v>16</v>
      </c>
      <c r="J17" s="14" t="s">
        <v>52</v>
      </c>
      <c r="K17" s="15" t="s">
        <v>6</v>
      </c>
    </row>
    <row r="18" spans="1:11">
      <c r="A18" s="13" t="s">
        <v>9</v>
      </c>
      <c r="B18" s="14" t="s">
        <v>34</v>
      </c>
      <c r="C18" s="14" t="s">
        <v>94</v>
      </c>
      <c r="D18" s="14" t="s">
        <v>95</v>
      </c>
      <c r="E18" s="14" t="s">
        <v>6</v>
      </c>
      <c r="F18" s="14" t="s">
        <v>12</v>
      </c>
      <c r="G18" s="14" t="b">
        <v>0</v>
      </c>
      <c r="J18" s="14" t="s">
        <v>50</v>
      </c>
      <c r="K18" s="15" t="s">
        <v>6</v>
      </c>
    </row>
    <row r="19" spans="1:11">
      <c r="A19" s="13" t="s">
        <v>9</v>
      </c>
      <c r="B19" s="14" t="s">
        <v>6</v>
      </c>
      <c r="C19" s="14" t="s">
        <v>6</v>
      </c>
      <c r="D19" s="14" t="s">
        <v>6</v>
      </c>
      <c r="E19" s="14" t="s">
        <v>6</v>
      </c>
      <c r="F19" s="14" t="s">
        <v>6</v>
      </c>
      <c r="H19" s="14" t="s">
        <v>6</v>
      </c>
      <c r="I19" s="14" t="s">
        <v>6</v>
      </c>
      <c r="J19" s="14" t="s">
        <v>6</v>
      </c>
      <c r="K19" s="15" t="s">
        <v>6</v>
      </c>
    </row>
    <row r="20" spans="1:11">
      <c r="A20" s="13" t="s">
        <v>9</v>
      </c>
      <c r="K20" s="15" t="s">
        <v>6</v>
      </c>
    </row>
    <row r="21" spans="1:11">
      <c r="K21" s="15" t="s">
        <v>6</v>
      </c>
    </row>
    <row r="22" spans="1:11">
      <c r="F22" s="14" t="s">
        <v>93</v>
      </c>
      <c r="K22" s="15" t="s">
        <v>6</v>
      </c>
    </row>
    <row r="23" spans="1:11">
      <c r="K23" s="15" t="s">
        <v>6</v>
      </c>
    </row>
    <row r="25" spans="1:11">
      <c r="K25" s="15" t="s">
        <v>6</v>
      </c>
    </row>
    <row r="26" spans="1:11">
      <c r="K26" s="15" t="s">
        <v>6</v>
      </c>
    </row>
    <row r="27" spans="1:11">
      <c r="K27" s="15" t="s">
        <v>6</v>
      </c>
    </row>
    <row r="28" spans="1:11">
      <c r="K28" s="15" t="s">
        <v>6</v>
      </c>
    </row>
    <row r="29" spans="1:11">
      <c r="K29" s="15" t="s">
        <v>6</v>
      </c>
    </row>
    <row r="30" spans="1:11">
      <c r="K30" s="15" t="s">
        <v>6</v>
      </c>
    </row>
    <row r="31" spans="1:11">
      <c r="K31" s="15" t="s">
        <v>6</v>
      </c>
    </row>
    <row r="32" spans="1:11">
      <c r="K32" s="15" t="s">
        <v>6</v>
      </c>
    </row>
    <row r="33" spans="1:11">
      <c r="K33" s="15" t="s">
        <v>6</v>
      </c>
    </row>
    <row r="34" spans="1:11">
      <c r="K34" s="15" t="s">
        <v>6</v>
      </c>
    </row>
    <row r="35" spans="1:11">
      <c r="K35" s="15" t="s">
        <v>6</v>
      </c>
    </row>
    <row r="36" spans="1:11">
      <c r="K36" s="15" t="s">
        <v>6</v>
      </c>
    </row>
    <row r="37" spans="1:11">
      <c r="K37" s="15" t="s">
        <v>6</v>
      </c>
    </row>
    <row r="38" spans="1:11">
      <c r="K38" s="15" t="s">
        <v>6</v>
      </c>
    </row>
    <row r="39" spans="1:11">
      <c r="K39" s="15" t="s">
        <v>6</v>
      </c>
    </row>
    <row r="40" spans="1:11">
      <c r="K40" s="15" t="s">
        <v>6</v>
      </c>
    </row>
    <row r="41" spans="1:11">
      <c r="K41" s="15" t="s">
        <v>6</v>
      </c>
    </row>
    <row r="42" spans="1:11">
      <c r="K42" s="15" t="s">
        <v>6</v>
      </c>
    </row>
    <row r="43" spans="1:11">
      <c r="A43"/>
      <c r="B43"/>
      <c r="C43"/>
      <c r="D43"/>
      <c r="E43"/>
      <c r="F43"/>
      <c r="G43"/>
      <c r="H43"/>
      <c r="I43"/>
      <c r="J43"/>
    </row>
    <row r="44" spans="1:11">
      <c r="K44" s="15" t="s">
        <v>6</v>
      </c>
    </row>
    <row r="45" spans="1:11">
      <c r="K45" s="15" t="s">
        <v>6</v>
      </c>
    </row>
    <row r="46" spans="1:11">
      <c r="K46" s="15" t="s">
        <v>6</v>
      </c>
    </row>
    <row r="47" spans="1:11">
      <c r="K47" s="15" t="s">
        <v>6</v>
      </c>
    </row>
    <row r="48" spans="1:11">
      <c r="K48" s="15" t="s">
        <v>6</v>
      </c>
    </row>
    <row r="49" spans="11:11">
      <c r="K49" s="15" t="s">
        <v>6</v>
      </c>
    </row>
    <row r="50" spans="11:11">
      <c r="K50" s="15" t="s">
        <v>6</v>
      </c>
    </row>
    <row r="51" spans="11:11">
      <c r="K51" s="15" t="s">
        <v>6</v>
      </c>
    </row>
    <row r="52" spans="11:11">
      <c r="K52" s="15" t="s">
        <v>6</v>
      </c>
    </row>
    <row r="53" spans="11:11">
      <c r="K53" s="15" t="s">
        <v>6</v>
      </c>
    </row>
    <row r="54" spans="11:11">
      <c r="K54" s="15" t="s">
        <v>6</v>
      </c>
    </row>
    <row r="55" spans="11:11">
      <c r="K55" s="15" t="s">
        <v>6</v>
      </c>
    </row>
    <row r="56" spans="11:11">
      <c r="K56" s="15" t="s">
        <v>6</v>
      </c>
    </row>
    <row r="57" spans="11:11">
      <c r="K57" s="15" t="s">
        <v>6</v>
      </c>
    </row>
    <row r="58" spans="11:11">
      <c r="K58" s="15" t="s">
        <v>6</v>
      </c>
    </row>
    <row r="59" spans="11:11">
      <c r="K59" s="15" t="s">
        <v>6</v>
      </c>
    </row>
    <row r="60" spans="11:11">
      <c r="K60" s="15" t="s">
        <v>6</v>
      </c>
    </row>
    <row r="61" spans="11:11">
      <c r="K61" s="15" t="s">
        <v>6</v>
      </c>
    </row>
    <row r="62" spans="11:11">
      <c r="K62" s="15" t="s">
        <v>6</v>
      </c>
    </row>
    <row r="63" spans="11:11">
      <c r="K63" s="15" t="s">
        <v>6</v>
      </c>
    </row>
    <row r="64" spans="11:11">
      <c r="K64" s="15" t="s">
        <v>6</v>
      </c>
    </row>
    <row r="65" spans="11:11">
      <c r="K65" s="15" t="s">
        <v>6</v>
      </c>
    </row>
    <row r="66" spans="11:11">
      <c r="K66" s="15" t="s">
        <v>6</v>
      </c>
    </row>
    <row r="67" spans="11:11">
      <c r="K67" s="15" t="s">
        <v>6</v>
      </c>
    </row>
    <row r="68" spans="11:11">
      <c r="K68" s="15" t="s">
        <v>6</v>
      </c>
    </row>
    <row r="69" spans="11:11">
      <c r="K69" s="15" t="s">
        <v>6</v>
      </c>
    </row>
    <row r="70" spans="11:11">
      <c r="K70" s="15" t="s">
        <v>6</v>
      </c>
    </row>
    <row r="71" spans="11:11">
      <c r="K71" s="15" t="s">
        <v>6</v>
      </c>
    </row>
    <row r="72" spans="11:11">
      <c r="K72" s="15" t="s">
        <v>6</v>
      </c>
    </row>
    <row r="85" spans="11:11">
      <c r="K85" s="15" t="s">
        <v>6</v>
      </c>
    </row>
    <row r="86" spans="11:11">
      <c r="K86" s="15" t="s">
        <v>6</v>
      </c>
    </row>
    <row r="87" spans="11:11">
      <c r="K87" s="15" t="s">
        <v>6</v>
      </c>
    </row>
    <row r="88" spans="11:11">
      <c r="K88" s="15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P63"/>
  <sheetViews>
    <sheetView zoomScale="85" zoomScaleNormal="85" workbookViewId="0">
      <selection activeCell="D22" sqref="D22"/>
    </sheetView>
  </sheetViews>
  <sheetFormatPr baseColWidth="10" defaultRowHeight="15"/>
  <cols>
    <col min="1" max="1" width="17.5703125" customWidth="1"/>
    <col min="2" max="2" width="8.28515625" customWidth="1"/>
    <col min="5" max="5" width="14.42578125" customWidth="1"/>
    <col min="6" max="6" width="12.42578125" bestFit="1" customWidth="1"/>
    <col min="12" max="12" width="15" bestFit="1" customWidth="1"/>
    <col min="13" max="13" width="10" bestFit="1" customWidth="1"/>
    <col min="14" max="14" width="8.5703125" bestFit="1" customWidth="1"/>
    <col min="15" max="15" width="11.7109375" bestFit="1" customWidth="1"/>
    <col min="16" max="16" width="13.140625" bestFit="1" customWidth="1"/>
    <col min="17" max="17" width="22.5703125" bestFit="1" customWidth="1"/>
  </cols>
  <sheetData>
    <row r="1" spans="1:16" ht="15.75" customHeight="1" thickBot="1">
      <c r="A1" s="51" t="s">
        <v>36</v>
      </c>
      <c r="B1" s="52"/>
      <c r="C1" s="55" t="s">
        <v>39</v>
      </c>
      <c r="D1" s="56"/>
      <c r="E1" s="51" t="s">
        <v>40</v>
      </c>
      <c r="F1" s="52"/>
      <c r="G1" s="55" t="s">
        <v>14</v>
      </c>
      <c r="H1" s="56"/>
      <c r="I1" s="51" t="s">
        <v>41</v>
      </c>
      <c r="J1" s="52"/>
      <c r="L1" s="26" t="s">
        <v>40</v>
      </c>
      <c r="M1" s="27" t="s">
        <v>14</v>
      </c>
      <c r="N1" s="28" t="s">
        <v>48</v>
      </c>
      <c r="O1" s="18"/>
      <c r="P1" s="16"/>
    </row>
    <row r="2" spans="1:16" ht="15.75" customHeight="1" thickBot="1">
      <c r="A2" s="53"/>
      <c r="B2" s="54"/>
      <c r="C2" s="57"/>
      <c r="D2" s="58"/>
      <c r="E2" s="53"/>
      <c r="F2" s="54"/>
      <c r="G2" s="57"/>
      <c r="H2" s="58"/>
      <c r="I2" s="53"/>
      <c r="J2" s="54"/>
      <c r="L2" s="21">
        <f>E10</f>
        <v>10</v>
      </c>
      <c r="M2" s="22">
        <f>G10</f>
        <v>6</v>
      </c>
      <c r="N2" s="22">
        <f>I10</f>
        <v>0</v>
      </c>
      <c r="O2" s="14"/>
      <c r="P2" s="17"/>
    </row>
    <row r="3" spans="1:16" ht="15.75" thickBot="1">
      <c r="A3" s="29" t="s">
        <v>37</v>
      </c>
      <c r="B3" s="30">
        <f>COUNTIF(Feuil1!A:A,"PRESENCE")</f>
        <v>19</v>
      </c>
      <c r="C3" s="31" t="s">
        <v>34</v>
      </c>
      <c r="D3" s="32">
        <f>COUNTIF(Feuil1!B:B,C3)</f>
        <v>10</v>
      </c>
      <c r="E3" s="29" t="s">
        <v>10</v>
      </c>
      <c r="F3" s="30">
        <f>COUNTIF(Feuil1!F:F,E3)</f>
        <v>0</v>
      </c>
      <c r="G3" s="31" t="s">
        <v>15</v>
      </c>
      <c r="H3" s="32">
        <f>COUNTIF(Feuil1!H:H,G3)</f>
        <v>0</v>
      </c>
      <c r="I3" s="29" t="s">
        <v>18</v>
      </c>
      <c r="J3" s="30">
        <f>COUNTIF(Feuil1!I:I,I3)</f>
        <v>0</v>
      </c>
      <c r="L3" s="26" t="s">
        <v>57</v>
      </c>
      <c r="M3" s="27" t="s">
        <v>56</v>
      </c>
      <c r="N3" s="28" t="s">
        <v>58</v>
      </c>
      <c r="O3" s="13"/>
      <c r="P3" s="17"/>
    </row>
    <row r="4" spans="1:16" ht="15.75" thickBot="1">
      <c r="A4" s="2" t="s">
        <v>38</v>
      </c>
      <c r="B4" s="3">
        <f>COUNTIF(Feuil1!A:A,"APPEL")</f>
        <v>0</v>
      </c>
      <c r="C4" s="6" t="s">
        <v>35</v>
      </c>
      <c r="D4" s="7">
        <f>COUNTIF(Feuil1!B:B,C4)</f>
        <v>7</v>
      </c>
      <c r="E4" s="2" t="s">
        <v>11</v>
      </c>
      <c r="F4" s="3">
        <f>COUNTIF(Feuil1!F:F,E4)</f>
        <v>4</v>
      </c>
      <c r="G4" s="8" t="s">
        <v>16</v>
      </c>
      <c r="H4" s="9">
        <f>COUNTIF(Feuil1!H:H,G4)</f>
        <v>6</v>
      </c>
      <c r="I4" s="2" t="s">
        <v>19</v>
      </c>
      <c r="J4" s="3">
        <f>COUNTIF(Feuil1!I:I,I4)</f>
        <v>0</v>
      </c>
      <c r="L4" s="21">
        <f>F4</f>
        <v>4</v>
      </c>
      <c r="M4" s="22">
        <f>F5</f>
        <v>6</v>
      </c>
      <c r="N4" s="22">
        <f>F3</f>
        <v>0</v>
      </c>
      <c r="O4" s="19"/>
      <c r="P4" s="20"/>
    </row>
    <row r="5" spans="1:16" ht="15.75" thickBot="1">
      <c r="A5" s="4"/>
      <c r="B5" s="5"/>
      <c r="C5" s="8"/>
      <c r="D5" s="9"/>
      <c r="E5" s="2" t="s">
        <v>12</v>
      </c>
      <c r="F5" s="3">
        <f>COUNTIF(Feuil1!F:F,E5)</f>
        <v>6</v>
      </c>
      <c r="G5" s="1"/>
      <c r="H5" s="1"/>
      <c r="I5" s="2" t="s">
        <v>20</v>
      </c>
      <c r="J5" s="3">
        <f>COUNTIF(Feuil1!I:I,I5)</f>
        <v>0</v>
      </c>
      <c r="L5" s="26" t="s">
        <v>52</v>
      </c>
      <c r="M5" s="27" t="s">
        <v>59</v>
      </c>
      <c r="N5" s="27" t="s">
        <v>60</v>
      </c>
      <c r="O5" s="27" t="s">
        <v>61</v>
      </c>
      <c r="P5" s="28" t="s">
        <v>23</v>
      </c>
    </row>
    <row r="6" spans="1:16" ht="15.75" thickBot="1">
      <c r="A6" s="1"/>
      <c r="B6" s="1"/>
      <c r="C6" s="1"/>
      <c r="D6" s="1"/>
      <c r="E6" s="33" t="s">
        <v>6</v>
      </c>
      <c r="F6" s="34" t="s">
        <v>6</v>
      </c>
      <c r="G6" s="1"/>
      <c r="H6" s="1"/>
      <c r="I6" s="4" t="s">
        <v>6</v>
      </c>
      <c r="J6" s="5" t="s">
        <v>14</v>
      </c>
      <c r="K6" t="s">
        <v>6</v>
      </c>
      <c r="L6" s="23">
        <f>C15</f>
        <v>6</v>
      </c>
      <c r="M6" s="24">
        <f>C16</f>
        <v>11</v>
      </c>
      <c r="N6" s="24">
        <f>C17</f>
        <v>0</v>
      </c>
      <c r="O6" s="24">
        <f>C27</f>
        <v>0</v>
      </c>
      <c r="P6" s="25">
        <f>C18</f>
        <v>0</v>
      </c>
    </row>
    <row r="7" spans="1:16">
      <c r="A7" s="1"/>
      <c r="B7" s="1"/>
      <c r="C7" s="1"/>
      <c r="D7" s="1"/>
      <c r="E7" s="31" t="s">
        <v>42</v>
      </c>
      <c r="F7" s="32" t="s">
        <v>63</v>
      </c>
      <c r="G7" s="1"/>
      <c r="H7" s="1"/>
      <c r="I7" s="1"/>
      <c r="J7" s="1"/>
    </row>
    <row r="8" spans="1:16" ht="15.75" thickBot="1">
      <c r="A8" s="1"/>
      <c r="B8" s="1"/>
      <c r="C8" s="1"/>
      <c r="D8" s="1"/>
      <c r="E8" s="8">
        <f>COUNTIF(Feuil1!G:G,"VRAI")</f>
        <v>1</v>
      </c>
      <c r="F8" s="36">
        <f>E8/E10</f>
        <v>0.1</v>
      </c>
      <c r="G8" s="1"/>
      <c r="H8" s="1"/>
      <c r="I8" s="1"/>
      <c r="J8" s="1"/>
    </row>
    <row r="9" spans="1:16">
      <c r="A9" s="60" t="s">
        <v>43</v>
      </c>
      <c r="B9" s="42"/>
      <c r="C9" s="35"/>
      <c r="D9" s="35"/>
      <c r="E9" s="61" t="s">
        <v>46</v>
      </c>
      <c r="F9" s="62"/>
      <c r="G9" s="41" t="s">
        <v>44</v>
      </c>
      <c r="H9" s="41"/>
      <c r="I9" s="41" t="s">
        <v>45</v>
      </c>
      <c r="J9" s="42"/>
    </row>
    <row r="10" spans="1:16" ht="15.75" thickBot="1">
      <c r="A10" s="59">
        <f>SUM(B3:B4)</f>
        <v>19</v>
      </c>
      <c r="B10" s="44"/>
      <c r="C10" s="35"/>
      <c r="D10" s="35"/>
      <c r="E10" s="59">
        <f>SUM(F3:F5)</f>
        <v>10</v>
      </c>
      <c r="F10" s="43"/>
      <c r="G10" s="43">
        <f>SUM(H3:H5)</f>
        <v>6</v>
      </c>
      <c r="H10" s="43"/>
      <c r="I10" s="43">
        <f>SUM(J3:J5)</f>
        <v>0</v>
      </c>
      <c r="J10" s="44"/>
    </row>
    <row r="12" spans="1:16" ht="15.75" thickBot="1"/>
    <row r="13" spans="1:16" ht="15" customHeight="1">
      <c r="A13" s="45" t="s">
        <v>47</v>
      </c>
      <c r="B13" s="46"/>
      <c r="C13" s="47"/>
    </row>
    <row r="14" spans="1:16" ht="15" customHeight="1">
      <c r="A14" s="48"/>
      <c r="B14" s="49"/>
      <c r="C14" s="50"/>
    </row>
    <row r="15" spans="1:16">
      <c r="A15" s="37" t="s">
        <v>52</v>
      </c>
      <c r="B15" s="38"/>
      <c r="C15" s="3">
        <f>COUNTIF(Feuil1!J:J,A15)</f>
        <v>6</v>
      </c>
    </row>
    <row r="16" spans="1:16">
      <c r="A16" s="37" t="s">
        <v>50</v>
      </c>
      <c r="B16" s="38"/>
      <c r="C16" s="3">
        <f>COUNTIF(Feuil1!J:J,A16)</f>
        <v>11</v>
      </c>
    </row>
    <row r="17" spans="1:4">
      <c r="A17" s="37" t="s">
        <v>51</v>
      </c>
      <c r="B17" s="38"/>
      <c r="C17" s="3">
        <f>COUNTIF(Feuil1!J:J,A17)</f>
        <v>0</v>
      </c>
    </row>
    <row r="18" spans="1:4">
      <c r="A18" s="37" t="s">
        <v>23</v>
      </c>
      <c r="B18" s="38"/>
      <c r="C18" s="3">
        <f>COUNTIF(Feuil1!J:J,A18)</f>
        <v>0</v>
      </c>
    </row>
    <row r="19" spans="1:4">
      <c r="A19" s="37" t="s">
        <v>24</v>
      </c>
      <c r="B19" s="38"/>
      <c r="C19" s="3">
        <f>COUNTIF(Feuil1!J:J,A19)</f>
        <v>0</v>
      </c>
    </row>
    <row r="20" spans="1:4">
      <c r="A20" s="37" t="s">
        <v>25</v>
      </c>
      <c r="B20" s="38"/>
      <c r="C20" s="3">
        <f>COUNTIF(Feuil1!J:J,A20)</f>
        <v>0</v>
      </c>
    </row>
    <row r="21" spans="1:4">
      <c r="A21" s="37" t="s">
        <v>26</v>
      </c>
      <c r="B21" s="38"/>
      <c r="C21" s="3">
        <f>COUNTIF(Feuil1!J:J,A21)</f>
        <v>0</v>
      </c>
    </row>
    <row r="22" spans="1:4">
      <c r="A22" s="37" t="s">
        <v>25</v>
      </c>
      <c r="B22" s="38"/>
      <c r="C22" s="3">
        <f>COUNTIF(Feuil1!J:J,A22)</f>
        <v>0</v>
      </c>
      <c r="D22">
        <v>23</v>
      </c>
    </row>
    <row r="23" spans="1:4">
      <c r="A23" s="37" t="s">
        <v>27</v>
      </c>
      <c r="B23" s="38"/>
      <c r="C23" s="3">
        <f>COUNTIF(Feuil1!J:J,A23)</f>
        <v>0</v>
      </c>
    </row>
    <row r="24" spans="1:4">
      <c r="A24" s="37" t="s">
        <v>28</v>
      </c>
      <c r="B24" s="38"/>
      <c r="C24" s="3">
        <f>COUNTIF(Feuil1!J:J,A24)</f>
        <v>0</v>
      </c>
      <c r="D24" t="s">
        <v>6</v>
      </c>
    </row>
    <row r="25" spans="1:4">
      <c r="A25" s="37" t="s">
        <v>29</v>
      </c>
      <c r="B25" s="38"/>
      <c r="C25" s="3">
        <f>COUNTIF(Feuil1!J:J,A25)</f>
        <v>0</v>
      </c>
    </row>
    <row r="26" spans="1:4">
      <c r="A26" s="37" t="s">
        <v>30</v>
      </c>
      <c r="B26" s="38"/>
      <c r="C26" s="3">
        <f>COUNTIF(Feuil1!J:J,A26)</f>
        <v>0</v>
      </c>
    </row>
    <row r="27" spans="1:4" ht="15.75" thickBot="1">
      <c r="A27" s="39" t="s">
        <v>31</v>
      </c>
      <c r="B27" s="40"/>
      <c r="C27" s="5">
        <f>COUNTIF(Feuil1!J:J,A27)</f>
        <v>0</v>
      </c>
    </row>
    <row r="40" spans="3:11">
      <c r="C40">
        <v>24</v>
      </c>
    </row>
    <row r="43" spans="3:11">
      <c r="K43" t="s">
        <v>6</v>
      </c>
    </row>
    <row r="63" spans="2:11">
      <c r="B63" t="s">
        <v>6</v>
      </c>
      <c r="C63" t="s">
        <v>62</v>
      </c>
      <c r="D63" t="s">
        <v>6</v>
      </c>
      <c r="E63" t="s">
        <v>6</v>
      </c>
      <c r="F63" t="s">
        <v>6</v>
      </c>
      <c r="G63" t="b">
        <v>0</v>
      </c>
      <c r="H63" t="s">
        <v>6</v>
      </c>
      <c r="I63" t="s">
        <v>6</v>
      </c>
      <c r="J63" t="s">
        <v>6</v>
      </c>
      <c r="K63" t="s">
        <v>6</v>
      </c>
    </row>
  </sheetData>
  <mergeCells count="27">
    <mergeCell ref="I9:J9"/>
    <mergeCell ref="I10:J10"/>
    <mergeCell ref="A13:C14"/>
    <mergeCell ref="I1:J2"/>
    <mergeCell ref="G1:H2"/>
    <mergeCell ref="E1:F2"/>
    <mergeCell ref="C1:D2"/>
    <mergeCell ref="A1:B2"/>
    <mergeCell ref="E10:F10"/>
    <mergeCell ref="A9:B9"/>
    <mergeCell ref="A10:B10"/>
    <mergeCell ref="E9:F9"/>
    <mergeCell ref="G9:H9"/>
    <mergeCell ref="G10:H10"/>
    <mergeCell ref="A27:B27"/>
    <mergeCell ref="A26:B26"/>
    <mergeCell ref="A25:B25"/>
    <mergeCell ref="A24:B24"/>
    <mergeCell ref="A23:B23"/>
    <mergeCell ref="A17:B17"/>
    <mergeCell ref="A16:B16"/>
    <mergeCell ref="A15:B15"/>
    <mergeCell ref="A22:B22"/>
    <mergeCell ref="A21:B21"/>
    <mergeCell ref="A20:B20"/>
    <mergeCell ref="A19:B19"/>
    <mergeCell ref="A18:B18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24"/>
  <sheetViews>
    <sheetView workbookViewId="0">
      <selection activeCell="A39" sqref="A39"/>
    </sheetView>
  </sheetViews>
  <sheetFormatPr baseColWidth="10" defaultRowHeight="15"/>
  <cols>
    <col min="1" max="1" width="16.28515625" bestFit="1" customWidth="1"/>
    <col min="2" max="2" width="15.7109375" bestFit="1" customWidth="1"/>
    <col min="4" max="4" width="15.28515625" bestFit="1" customWidth="1"/>
    <col min="5" max="5" width="26" bestFit="1" customWidth="1"/>
  </cols>
  <sheetData>
    <row r="1" spans="1:6">
      <c r="A1" t="s">
        <v>7</v>
      </c>
      <c r="B1" t="s">
        <v>13</v>
      </c>
      <c r="C1" t="s">
        <v>14</v>
      </c>
      <c r="D1" t="s">
        <v>17</v>
      </c>
      <c r="E1" t="s">
        <v>22</v>
      </c>
      <c r="F1" t="s">
        <v>33</v>
      </c>
    </row>
    <row r="2" spans="1:6">
      <c r="A2" t="s">
        <v>8</v>
      </c>
      <c r="B2" t="s">
        <v>10</v>
      </c>
      <c r="C2" t="s">
        <v>15</v>
      </c>
      <c r="D2" t="s">
        <v>18</v>
      </c>
      <c r="E2" t="s">
        <v>52</v>
      </c>
      <c r="F2" t="s">
        <v>34</v>
      </c>
    </row>
    <row r="3" spans="1:6">
      <c r="A3" t="s">
        <v>9</v>
      </c>
      <c r="B3" t="s">
        <v>11</v>
      </c>
      <c r="C3" t="s">
        <v>16</v>
      </c>
      <c r="D3" t="s">
        <v>19</v>
      </c>
      <c r="E3" t="s">
        <v>50</v>
      </c>
      <c r="F3" t="s">
        <v>35</v>
      </c>
    </row>
    <row r="4" spans="1:6">
      <c r="B4" t="s">
        <v>12</v>
      </c>
      <c r="D4" t="s">
        <v>20</v>
      </c>
      <c r="E4" t="s">
        <v>51</v>
      </c>
    </row>
    <row r="5" spans="1:6">
      <c r="B5" t="s">
        <v>49</v>
      </c>
      <c r="D5" t="s">
        <v>21</v>
      </c>
      <c r="E5" t="s">
        <v>23</v>
      </c>
    </row>
    <row r="6" spans="1:6">
      <c r="E6" t="s">
        <v>24</v>
      </c>
    </row>
    <row r="7" spans="1:6">
      <c r="E7" t="s">
        <v>25</v>
      </c>
    </row>
    <row r="8" spans="1:6">
      <c r="E8" t="s">
        <v>26</v>
      </c>
    </row>
    <row r="9" spans="1:6">
      <c r="E9" t="s">
        <v>25</v>
      </c>
    </row>
    <row r="10" spans="1:6">
      <c r="E10" t="s">
        <v>27</v>
      </c>
    </row>
    <row r="11" spans="1:6">
      <c r="E11" t="s">
        <v>28</v>
      </c>
    </row>
    <row r="12" spans="1:6">
      <c r="E12" t="s">
        <v>29</v>
      </c>
    </row>
    <row r="13" spans="1:6">
      <c r="E13" t="s">
        <v>30</v>
      </c>
    </row>
    <row r="14" spans="1:6">
      <c r="E14" t="s">
        <v>31</v>
      </c>
    </row>
    <row r="15" spans="1:6">
      <c r="E15" t="s">
        <v>53</v>
      </c>
    </row>
    <row r="16" spans="1:6">
      <c r="E16" t="s">
        <v>54</v>
      </c>
    </row>
    <row r="17" spans="5:11">
      <c r="E17" t="s">
        <v>55</v>
      </c>
    </row>
    <row r="24" spans="5:11">
      <c r="K2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STAT</vt:lpstr>
      <vt:lpstr>LISTES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PITHER</cp:lastModifiedBy>
  <cp:lastPrinted>2014-10-30T15:53:49Z</cp:lastPrinted>
  <dcterms:created xsi:type="dcterms:W3CDTF">2014-10-01T11:47:08Z</dcterms:created>
  <dcterms:modified xsi:type="dcterms:W3CDTF">2015-05-12T13:40:26Z</dcterms:modified>
</cp:coreProperties>
</file>