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440" windowHeight="7485" activeTab="1"/>
  </bookViews>
  <sheets>
    <sheet name="listes" sheetId="1" r:id="rId1"/>
    <sheet name="titres livrais" sheetId="2" r:id="rId2"/>
    <sheet name="titres non livrais" sheetId="3" r:id="rId3"/>
  </sheets>
  <definedNames>
    <definedName name="Codesaisie">Tableau3[Titre]</definedName>
    <definedName name="p_Titrees">listes!$A$1:$I$7</definedName>
    <definedName name="p_titres">Tableau2[Titre]</definedName>
  </definedNames>
  <calcPr calcId="145621" calcMode="manual"/>
</workbook>
</file>

<file path=xl/calcChain.xml><?xml version="1.0" encoding="utf-8"?>
<calcChain xmlns="http://schemas.openxmlformats.org/spreadsheetml/2006/main">
  <c r="I6" i="2" l="1"/>
  <c r="I7" i="2"/>
  <c r="I4" i="2"/>
  <c r="I3" i="2"/>
  <c r="I2" i="2"/>
  <c r="I5" i="2"/>
  <c r="H6" i="2"/>
  <c r="H7" i="2"/>
  <c r="H4" i="2"/>
  <c r="H3" i="2"/>
  <c r="H2" i="2"/>
  <c r="H5" i="2"/>
  <c r="G6" i="2"/>
  <c r="G7" i="2"/>
  <c r="G4" i="2"/>
  <c r="G3" i="2"/>
  <c r="G2" i="2"/>
  <c r="G5" i="2"/>
  <c r="F6" i="2"/>
  <c r="F7" i="2"/>
  <c r="F4" i="2"/>
  <c r="F3" i="2"/>
  <c r="F2" i="2"/>
  <c r="F5" i="2"/>
  <c r="E6" i="2"/>
  <c r="E7" i="2"/>
  <c r="E4" i="2"/>
  <c r="E3" i="2"/>
  <c r="E2" i="2"/>
  <c r="E5" i="2"/>
  <c r="D6" i="2"/>
  <c r="D7" i="2"/>
  <c r="D4" i="2"/>
  <c r="D3" i="2"/>
  <c r="D2" i="2"/>
  <c r="D5" i="2"/>
  <c r="C6" i="2"/>
  <c r="C7" i="2"/>
  <c r="C4" i="2"/>
  <c r="C3" i="2"/>
  <c r="C2" i="2"/>
  <c r="C5" i="2"/>
  <c r="B5" i="2"/>
  <c r="B2" i="2"/>
  <c r="B3" i="2"/>
  <c r="B4" i="2"/>
  <c r="B7" i="2"/>
  <c r="B6" i="2"/>
</calcChain>
</file>

<file path=xl/sharedStrings.xml><?xml version="1.0" encoding="utf-8"?>
<sst xmlns="http://schemas.openxmlformats.org/spreadsheetml/2006/main" count="57" uniqueCount="24">
  <si>
    <t>Titre</t>
  </si>
  <si>
    <t>Numéro</t>
  </si>
  <si>
    <t>Auteur</t>
  </si>
  <si>
    <t>Editeur</t>
  </si>
  <si>
    <t>Prix Unit</t>
  </si>
  <si>
    <t>Année</t>
  </si>
  <si>
    <t>Bon N°</t>
  </si>
  <si>
    <t>ISBN</t>
  </si>
  <si>
    <t>Spécialité</t>
  </si>
  <si>
    <t>100 questions incontournables au test d'aptitude et de logique - Tremplin 1, Team, AST1, ESG, EDC</t>
  </si>
  <si>
    <t>PGE-PGO, Navid Hedayati-Dezfouli</t>
  </si>
  <si>
    <t>DUNOD</t>
  </si>
  <si>
    <t>Concours</t>
  </si>
  <si>
    <t>100 conseils incontournables pour réussir la synthèse</t>
  </si>
  <si>
    <t>PGE-PGO, Lina Hajoui, Céline Torrent, Mustapha Benkalfate</t>
  </si>
  <si>
    <t>Concours Ecricome Tremplin 1 et Passerelle 1</t>
  </si>
  <si>
    <t>Marie-Virginie Speller, Pia Boisbourdain, Hélène Bautheney</t>
  </si>
  <si>
    <t>Concours Ecricome Tremplin 2 et Passerelle 2</t>
  </si>
  <si>
    <t>Se préparer au test d'aptitude - Tremplin 2, Passerelle 2, AST2, HEC, Essec - Niveau bac + 3 et plus</t>
  </si>
  <si>
    <t>Marie-Virginie Speller</t>
  </si>
  <si>
    <t>Se préparer au test d'aptitude - Tremplin 1, Team, AST1, EDC, ESG, SKEMA - Niveau post-bac à bac + 2</t>
  </si>
  <si>
    <t xml:space="preserve">DSCG 2  - Finance - Corrigés du manuel </t>
  </si>
  <si>
    <t>DSCG 2 - Finance - Manuel et applications</t>
  </si>
  <si>
    <t>DSCG 3 - Management et contrôle de gestion - Manuel et applications, Corrigés inclus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</si>
</sst>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" x14ac:knownFonts="1">
    <font>
      <sz val="11"/>
      <color theme="1"/>
      <name val="Calibri"/>
      <family val="2"/>
      <scheme val="minor"/>
    </font>
    <font>
      <b/>
      <sz val="13"/>
      <color theme="0"/>
      <name val="Arial"/>
      <family val="2"/>
    </font>
    <font>
      <b/>
      <sz val="1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4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wrapText="1" shrinkToFit="1"/>
    </xf>
    <xf numFmtId="0" fontId="1" fillId="2" borderId="5" xfId="0" applyFont="1" applyFill="1" applyBorder="1" applyAlignment="1">
      <alignment horizontal="center" vertical="center" wrapText="1" shrinkToFit="1"/>
    </xf>
    <xf numFmtId="0" fontId="1" fillId="2" borderId="5" xfId="0" applyFont="1" applyFill="1" applyBorder="1" applyAlignment="1">
      <alignment horizontal="center" vertical="center" shrinkToFit="1"/>
    </xf>
    <xf numFmtId="164" fontId="2" fillId="2" borderId="5" xfId="0" applyNumberFormat="1" applyFont="1" applyFill="1" applyBorder="1" applyAlignment="1">
      <alignment horizontal="center" vertical="center" shrinkToFit="1"/>
    </xf>
    <xf numFmtId="164" fontId="1" fillId="2" borderId="5" xfId="0" applyNumberFormat="1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right" vertical="center" shrinkToFit="1"/>
    </xf>
    <xf numFmtId="4" fontId="0" fillId="0" borderId="1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4" fontId="1" fillId="2" borderId="5" xfId="0" applyNumberFormat="1" applyFont="1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vertical="center"/>
    </xf>
    <xf numFmtId="14" fontId="0" fillId="0" borderId="8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4" fontId="1" fillId="2" borderId="5" xfId="0" applyNumberFormat="1" applyFont="1" applyFill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/>
    </xf>
    <xf numFmtId="1" fontId="1" fillId="2" borderId="5" xfId="0" applyNumberFormat="1" applyFont="1" applyFill="1" applyBorder="1" applyAlignment="1">
      <alignment horizontal="center" vertical="center" shrinkToFit="1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4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indent="0" justifyLastLine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rgb="FFFFC000"/>
          <bgColor rgb="FF000000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readingOrder="0"/>
    </dxf>
    <dxf>
      <border>
        <bottom style="thin">
          <color indexed="64"/>
        </bottom>
      </border>
    </dxf>
    <dxf>
      <alignment horizontal="center" vertical="center" textRotation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rgb="FFFFC000"/>
        </patternFill>
      </fill>
    </dxf>
    <dxf>
      <alignment horizontal="center" vertical="center" textRotation="0" wrapText="0" indent="0" justifyLastLine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readingOrder="0"/>
    </dxf>
    <dxf>
      <border outline="0">
        <bottom style="thin">
          <color indexed="64"/>
        </bottom>
      </border>
    </dxf>
    <dxf>
      <alignment vertical="center" textRotation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809625</xdr:colOff>
      <xdr:row>7</xdr:row>
      <xdr:rowOff>133350</xdr:rowOff>
    </xdr:from>
    <xdr:to>
      <xdr:col>7</xdr:col>
      <xdr:colOff>742950</xdr:colOff>
      <xdr:row>21</xdr:row>
      <xdr:rowOff>57150</xdr:rowOff>
    </xdr:to>
    <xdr:sp macro="" textlink="">
      <xdr:nvSpPr>
        <xdr:cNvPr id="2" name="ZoneTexte 1"/>
        <xdr:cNvSpPr txBox="1"/>
      </xdr:nvSpPr>
      <xdr:spPr>
        <a:xfrm>
          <a:off x="809625" y="1571625"/>
          <a:ext cx="6934200" cy="25908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dans cette feuille en doit afficher les titres qu'il sont livrais du 1er feuille (listes)</a:t>
          </a:r>
        </a:p>
        <a:p>
          <a:endParaRPr lang="fr-FR" sz="2800"/>
        </a:p>
        <a:p>
          <a:r>
            <a:rPr lang="fr-FR" sz="2800"/>
            <a:t>les titres avec</a:t>
          </a:r>
          <a:r>
            <a:rPr lang="fr-FR" sz="2800" baseline="0"/>
            <a:t> </a:t>
          </a:r>
          <a:r>
            <a:rPr lang="fr-FR" sz="2800"/>
            <a:t>couleur, sont</a:t>
          </a:r>
          <a:r>
            <a:rPr lang="fr-FR" sz="2800" baseline="0"/>
            <a:t> qui n'apparaître pas dans feuille n1 (listes)</a:t>
          </a:r>
        </a:p>
        <a:p>
          <a:r>
            <a:rPr lang="fr-FR" sz="2800"/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11</xdr:row>
      <xdr:rowOff>9525</xdr:rowOff>
    </xdr:from>
    <xdr:to>
      <xdr:col>9</xdr:col>
      <xdr:colOff>600075</xdr:colOff>
      <xdr:row>19</xdr:row>
      <xdr:rowOff>171450</xdr:rowOff>
    </xdr:to>
    <xdr:sp macro="" textlink="">
      <xdr:nvSpPr>
        <xdr:cNvPr id="2" name="ZoneTexte 1"/>
        <xdr:cNvSpPr txBox="1"/>
      </xdr:nvSpPr>
      <xdr:spPr>
        <a:xfrm>
          <a:off x="600075" y="2209800"/>
          <a:ext cx="7372350" cy="16859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Dans cette feuille en doit afficher les titres qu'il sont pas livrais du 1er feuille (listes) aprés la </a:t>
          </a:r>
          <a:r>
            <a:rPr lang="fr-FR" sz="2800">
              <a:solidFill>
                <a:schemeClr val="dk1"/>
              </a:solidFill>
              <a:latin typeface="+mn-lt"/>
              <a:ea typeface="+mn-ea"/>
              <a:cs typeface="+mn-cs"/>
            </a:rPr>
            <a:t>vérification dans la 2ème feuille (titres livrais)</a:t>
          </a:r>
          <a:endParaRPr lang="fr-FR" sz="2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I7" totalsRowShown="0" headerRowDxfId="42" dataDxfId="40" headerRowBorderDxfId="41" tableBorderDxfId="39" totalsRowBorderDxfId="38">
  <autoFilter ref="A1:I7"/>
  <tableColumns count="9">
    <tableColumn id="1" name="Titre" dataDxfId="37"/>
    <tableColumn id="2" name="Numéro" dataDxfId="36"/>
    <tableColumn id="3" name="Auteur" dataDxfId="35"/>
    <tableColumn id="4" name="Editeur" dataDxfId="34"/>
    <tableColumn id="5" name="Prix Unit" dataDxfId="33"/>
    <tableColumn id="6" name="Année" dataDxfId="32"/>
    <tableColumn id="7" name="Bon N°" dataDxfId="31"/>
    <tableColumn id="8" name="ISBN" dataDxfId="30"/>
    <tableColumn id="9" name="Spécialité" dataDxfId="2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7" totalsRowShown="0" headerRowDxfId="27" dataDxfId="25" headerRowBorderDxfId="26" tableBorderDxfId="24" totalsRowBorderDxfId="23">
  <autoFilter ref="A1:I7"/>
  <sortState ref="A2:I7">
    <sortCondition sortBy="cellColor" ref="A1:A7" dxfId="22"/>
  </sortState>
  <tableColumns count="9">
    <tableColumn id="1" name="Titre" dataDxfId="21"/>
    <tableColumn id="2" name="Numéro" dataDxfId="20">
      <calculatedColumnFormula>IF(ISNA(VLOOKUP(Codesaisie,listes!$A$2:$I$7,2,FALSE)),0,VLOOKUP(Codesaisie,listes!$A$2:$I$7,2,FALSE))</calculatedColumnFormula>
    </tableColumn>
    <tableColumn id="3" name="Auteur" dataDxfId="19">
      <calculatedColumnFormula>IF(ISNA(VLOOKUP(Codesaisie,listes!$A$2:$I$7,3,FALSE)),0,VLOOKUP(Codesaisie,listes!$A$2:$I$7,3,FALSE))</calculatedColumnFormula>
    </tableColumn>
    <tableColumn id="4" name="Editeur" dataDxfId="18">
      <calculatedColumnFormula>IF(ISNA(VLOOKUP(Codesaisie,listes!$A$2:$I$7,4,FALSE)),0,VLOOKUP(Codesaisie,listes!$A$2:$I$7,4,FALSE))</calculatedColumnFormula>
    </tableColumn>
    <tableColumn id="5" name="Prix Unit" dataDxfId="17">
      <calculatedColumnFormula>IF(ISNA(VLOOKUP(Codesaisie,listes!$A$2:$I$7,5,FALSE)),0,VLOOKUP(Codesaisie,listes!$A$2:$I$7,5,FALSE))</calculatedColumnFormula>
    </tableColumn>
    <tableColumn id="6" name="Année" dataDxfId="16">
      <calculatedColumnFormula>IF(ISNA(VLOOKUP(Codesaisie,listes!$A$2:$I$7,6,FALSE)),0,VLOOKUP(Codesaisie,listes!$A$2:$I$7,6,FALSE))</calculatedColumnFormula>
    </tableColumn>
    <tableColumn id="7" name="Bon N°" dataDxfId="15">
      <calculatedColumnFormula>IF(ISNA(VLOOKUP(Codesaisie,listes!$A$2:$I$7,7,FALSE)),0,VLOOKUP(Codesaisie,listes!$A$2:$I$7,7,FALSE))</calculatedColumnFormula>
    </tableColumn>
    <tableColumn id="8" name="ISBN" dataDxfId="14">
      <calculatedColumnFormula>IF(ISNA(VLOOKUP(Codesaisie,listes!$A$2:$I$7,8,FALSE)),0,VLOOKUP(Codesaisie,listes!$A$2:$I$7,8,FALSE))</calculatedColumnFormula>
    </tableColumn>
    <tableColumn id="9" name="Spécialité" dataDxfId="13">
      <calculatedColumnFormula>IF(ISNA(VLOOKUP(Codesaisie,listes!$A$2:$I$7,9,FALSE)),0,VLOOKUP(Codesaisie,listes!$A$2:$I$7,9,FALSE))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I2" insertRow="1" totalsRowShown="0" headerRowDxfId="12" headerRowBorderDxfId="11" tableBorderDxfId="10" totalsRowBorderDxfId="9">
  <autoFilter ref="A1:I2"/>
  <tableColumns count="9">
    <tableColumn id="1" name="Titre" dataDxfId="8"/>
    <tableColumn id="2" name="Numéro" dataDxfId="7"/>
    <tableColumn id="3" name="Auteur" dataDxfId="6"/>
    <tableColumn id="4" name="Editeur" dataDxfId="5"/>
    <tableColumn id="5" name="Prix Unit" dataDxfId="4"/>
    <tableColumn id="6" name="Année" dataDxfId="3"/>
    <tableColumn id="7" name="Bon N°" dataDxfId="2"/>
    <tableColumn id="8" name="ISBN" dataDxfId="1"/>
    <tableColumn id="9" name="Spécial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zoomScale="85" zoomScaleNormal="85" workbookViewId="0">
      <selection activeCell="B15" sqref="B15"/>
    </sheetView>
  </sheetViews>
  <sheetFormatPr baseColWidth="10" defaultRowHeight="15" x14ac:dyDescent="0.25"/>
  <cols>
    <col min="1" max="1" width="50.85546875" style="18" customWidth="1"/>
    <col min="2" max="2" width="14.7109375" style="11" bestFit="1" customWidth="1"/>
    <col min="3" max="3" width="29.5703125" style="18" customWidth="1"/>
    <col min="4" max="4" width="14" style="19" bestFit="1" customWidth="1"/>
    <col min="5" max="5" width="12.85546875" style="25" customWidth="1"/>
    <col min="6" max="6" width="11.42578125" style="29"/>
    <col min="7" max="7" width="17.7109375" style="19" bestFit="1" customWidth="1"/>
    <col min="8" max="8" width="16" style="19" customWidth="1"/>
    <col min="9" max="9" width="13.85546875" style="19" customWidth="1"/>
    <col min="10" max="16384" width="11.42578125" style="11"/>
  </cols>
  <sheetData>
    <row r="1" spans="1:9" ht="23.25" x14ac:dyDescent="0.25">
      <c r="A1" s="5" t="s">
        <v>0</v>
      </c>
      <c r="B1" s="5" t="s">
        <v>1</v>
      </c>
      <c r="C1" s="6" t="s">
        <v>2</v>
      </c>
      <c r="D1" s="7" t="s">
        <v>3</v>
      </c>
      <c r="E1" s="22" t="s">
        <v>4</v>
      </c>
      <c r="F1" s="26" t="s">
        <v>5</v>
      </c>
      <c r="G1" s="8" t="s">
        <v>6</v>
      </c>
      <c r="H1" s="9" t="s">
        <v>7</v>
      </c>
      <c r="I1" s="10" t="s">
        <v>8</v>
      </c>
    </row>
    <row r="2" spans="1:9" ht="30" x14ac:dyDescent="0.25">
      <c r="A2" s="12" t="s">
        <v>9</v>
      </c>
      <c r="B2" s="13">
        <v>1</v>
      </c>
      <c r="C2" s="14" t="s">
        <v>10</v>
      </c>
      <c r="D2" s="13" t="s">
        <v>11</v>
      </c>
      <c r="E2" s="23">
        <v>1391.5000438690186</v>
      </c>
      <c r="F2" s="27">
        <v>41283</v>
      </c>
      <c r="G2" s="13">
        <v>1</v>
      </c>
      <c r="H2" s="13">
        <v>9782100592210</v>
      </c>
      <c r="I2" s="20" t="s">
        <v>12</v>
      </c>
    </row>
    <row r="3" spans="1:9" ht="30" x14ac:dyDescent="0.25">
      <c r="A3" s="12" t="s">
        <v>13</v>
      </c>
      <c r="B3" s="13">
        <v>2</v>
      </c>
      <c r="C3" s="14" t="s">
        <v>14</v>
      </c>
      <c r="D3" s="13" t="s">
        <v>11</v>
      </c>
      <c r="E3" s="23">
        <v>1368.4999561309814</v>
      </c>
      <c r="F3" s="27">
        <v>41283</v>
      </c>
      <c r="G3" s="13">
        <v>1</v>
      </c>
      <c r="H3" s="13">
        <v>9782100593934</v>
      </c>
      <c r="I3" s="20" t="s">
        <v>12</v>
      </c>
    </row>
    <row r="4" spans="1:9" ht="45" x14ac:dyDescent="0.25">
      <c r="A4" s="12" t="s">
        <v>15</v>
      </c>
      <c r="B4" s="13">
        <v>3</v>
      </c>
      <c r="C4" s="14" t="s">
        <v>16</v>
      </c>
      <c r="D4" s="13" t="s">
        <v>11</v>
      </c>
      <c r="E4" s="23">
        <v>1840</v>
      </c>
      <c r="F4" s="27">
        <v>41290</v>
      </c>
      <c r="G4" s="13">
        <v>1</v>
      </c>
      <c r="H4" s="13">
        <v>9782100592234</v>
      </c>
      <c r="I4" s="20" t="s">
        <v>12</v>
      </c>
    </row>
    <row r="5" spans="1:9" ht="45" x14ac:dyDescent="0.25">
      <c r="A5" s="12" t="s">
        <v>17</v>
      </c>
      <c r="B5" s="13">
        <v>4</v>
      </c>
      <c r="C5" s="14" t="s">
        <v>16</v>
      </c>
      <c r="D5" s="13" t="s">
        <v>11</v>
      </c>
      <c r="E5" s="23">
        <v>1655.9999561309814</v>
      </c>
      <c r="F5" s="27">
        <v>41290</v>
      </c>
      <c r="G5" s="13">
        <v>2</v>
      </c>
      <c r="H5" s="13">
        <v>9782100592227</v>
      </c>
      <c r="I5" s="20" t="s">
        <v>12</v>
      </c>
    </row>
    <row r="6" spans="1:9" ht="30" x14ac:dyDescent="0.25">
      <c r="A6" s="12" t="s">
        <v>18</v>
      </c>
      <c r="B6" s="13">
        <v>5</v>
      </c>
      <c r="C6" s="14" t="s">
        <v>19</v>
      </c>
      <c r="D6" s="13" t="s">
        <v>11</v>
      </c>
      <c r="E6" s="23">
        <v>1725</v>
      </c>
      <c r="F6" s="27">
        <v>41227</v>
      </c>
      <c r="G6" s="13">
        <v>2</v>
      </c>
      <c r="H6" s="13">
        <v>9782100590865</v>
      </c>
      <c r="I6" s="20" t="s">
        <v>12</v>
      </c>
    </row>
    <row r="7" spans="1:9" ht="30" x14ac:dyDescent="0.25">
      <c r="A7" s="15" t="s">
        <v>20</v>
      </c>
      <c r="B7" s="16">
        <v>6</v>
      </c>
      <c r="C7" s="17" t="s">
        <v>19</v>
      </c>
      <c r="D7" s="16" t="s">
        <v>11</v>
      </c>
      <c r="E7" s="24">
        <v>1610</v>
      </c>
      <c r="F7" s="28">
        <v>41227</v>
      </c>
      <c r="G7" s="16">
        <v>2</v>
      </c>
      <c r="H7" s="16">
        <v>9782100590872</v>
      </c>
      <c r="I7" s="21" t="s">
        <v>12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C23" sqref="C23"/>
    </sheetView>
  </sheetViews>
  <sheetFormatPr baseColWidth="10" defaultRowHeight="15" x14ac:dyDescent="0.25"/>
  <cols>
    <col min="1" max="1" width="47.7109375" style="19" customWidth="1"/>
    <col min="2" max="2" width="12" style="19" customWidth="1"/>
    <col min="3" max="3" width="17.140625" style="19" customWidth="1"/>
    <col min="4" max="4" width="11.42578125" style="19"/>
    <col min="5" max="5" width="12.85546875" style="19" customWidth="1"/>
    <col min="6" max="6" width="11.42578125" style="32"/>
    <col min="7" max="7" width="14.7109375" style="19" customWidth="1"/>
    <col min="8" max="8" width="15.5703125" style="36" customWidth="1"/>
    <col min="9" max="9" width="13.85546875" style="19" customWidth="1"/>
    <col min="10" max="16384" width="11.42578125" style="19"/>
  </cols>
  <sheetData>
    <row r="1" spans="1:9" ht="23.25" x14ac:dyDescent="0.25">
      <c r="A1" s="4" t="s">
        <v>0</v>
      </c>
      <c r="B1" s="6" t="s">
        <v>1</v>
      </c>
      <c r="C1" s="7" t="s">
        <v>2</v>
      </c>
      <c r="D1" s="7" t="s">
        <v>3</v>
      </c>
      <c r="E1" s="30" t="s">
        <v>4</v>
      </c>
      <c r="F1" s="26" t="s">
        <v>5</v>
      </c>
      <c r="G1" s="8" t="s">
        <v>6</v>
      </c>
      <c r="H1" s="34" t="s">
        <v>7</v>
      </c>
      <c r="I1" s="10" t="s">
        <v>8</v>
      </c>
    </row>
    <row r="2" spans="1:9" x14ac:dyDescent="0.25">
      <c r="A2" s="33" t="s">
        <v>23</v>
      </c>
      <c r="B2" s="13">
        <f>IF(ISNA(VLOOKUP(Codesaisie,listes!$A$2:$I$7,2,FALSE)),0,VLOOKUP(Codesaisie,listes!$A$2:$I$7,2,FALSE))</f>
        <v>0</v>
      </c>
      <c r="C2" s="13">
        <f>IF(ISNA(VLOOKUP(Codesaisie,listes!$A$2:$I$7,3,FALSE)),0,VLOOKUP(Codesaisie,listes!$A$2:$I$7,3,FALSE))</f>
        <v>0</v>
      </c>
      <c r="D2" s="13">
        <f>IF(ISNA(VLOOKUP(Codesaisie,listes!$A$2:$I$7,4,FALSE)),0,VLOOKUP(Codesaisie,listes!$A$2:$I$7,4,FALSE))</f>
        <v>0</v>
      </c>
      <c r="E2" s="13">
        <f>IF(ISNA(VLOOKUP(Codesaisie,listes!$A$2:$I$7,5,FALSE)),0,VLOOKUP(Codesaisie,listes!$A$2:$I$7,5,FALSE))</f>
        <v>0</v>
      </c>
      <c r="F2" s="31">
        <f>IF(ISNA(VLOOKUP(Codesaisie,listes!$A$2:$I$7,6,FALSE)),0,VLOOKUP(Codesaisie,listes!$A$2:$I$7,6,FALSE))</f>
        <v>0</v>
      </c>
      <c r="G2" s="13">
        <f>IF(ISNA(VLOOKUP(Codesaisie,listes!$A$2:$I$7,7,FALSE)),0,VLOOKUP(Codesaisie,listes!$A$2:$I$7,7,FALSE))</f>
        <v>0</v>
      </c>
      <c r="H2" s="35">
        <f>IF(ISNA(VLOOKUP(Codesaisie,listes!$A$2:$I$7,8,FALSE)),0,VLOOKUP(Codesaisie,listes!$A$2:$I$7,8,FALSE))</f>
        <v>0</v>
      </c>
      <c r="I2" s="13">
        <f>IF(ISNA(VLOOKUP(Codesaisie,listes!$A$2:$I$7,9,FALSE)),0,VLOOKUP(Codesaisie,listes!$A$2:$I$7,9,FALSE))</f>
        <v>0</v>
      </c>
    </row>
    <row r="3" spans="1:9" x14ac:dyDescent="0.25">
      <c r="A3" s="33" t="s">
        <v>22</v>
      </c>
      <c r="B3" s="13">
        <f>IF(ISNA(VLOOKUP(Codesaisie,listes!$A$2:$I$7,2,FALSE)),0,VLOOKUP(Codesaisie,listes!$A$2:$I$7,2,FALSE))</f>
        <v>0</v>
      </c>
      <c r="C3" s="13">
        <f>IF(ISNA(VLOOKUP(Codesaisie,listes!$A$2:$I$7,3,FALSE)),0,VLOOKUP(Codesaisie,listes!$A$2:$I$7,3,FALSE))</f>
        <v>0</v>
      </c>
      <c r="D3" s="13">
        <f>IF(ISNA(VLOOKUP(Codesaisie,listes!$A$2:$I$7,4,FALSE)),0,VLOOKUP(Codesaisie,listes!$A$2:$I$7,4,FALSE))</f>
        <v>0</v>
      </c>
      <c r="E3" s="13">
        <f>IF(ISNA(VLOOKUP(Codesaisie,listes!$A$2:$I$7,5,FALSE)),0,VLOOKUP(Codesaisie,listes!$A$2:$I$7,5,FALSE))</f>
        <v>0</v>
      </c>
      <c r="F3" s="31">
        <f>IF(ISNA(VLOOKUP(Codesaisie,listes!$A$2:$I$7,6,FALSE)),0,VLOOKUP(Codesaisie,listes!$A$2:$I$7,6,FALSE))</f>
        <v>0</v>
      </c>
      <c r="G3" s="13">
        <f>IF(ISNA(VLOOKUP(Codesaisie,listes!$A$2:$I$7,7,FALSE)),0,VLOOKUP(Codesaisie,listes!$A$2:$I$7,7,FALSE))</f>
        <v>0</v>
      </c>
      <c r="H3" s="35">
        <f>IF(ISNA(VLOOKUP(Codesaisie,listes!$A$2:$I$7,8,FALSE)),0,VLOOKUP(Codesaisie,listes!$A$2:$I$7,8,FALSE))</f>
        <v>0</v>
      </c>
      <c r="I3" s="20">
        <f>IF(ISNA(VLOOKUP(Codesaisie,listes!$A$2:$I$7,9,FALSE)),0,VLOOKUP(Codesaisie,listes!$A$2:$I$7,9,FALSE))</f>
        <v>0</v>
      </c>
    </row>
    <row r="4" spans="1:9" x14ac:dyDescent="0.25">
      <c r="A4" s="33" t="s">
        <v>21</v>
      </c>
      <c r="B4" s="13">
        <f>IF(ISNA(VLOOKUP(Codesaisie,listes!$A$2:$I$7,2,FALSE)),0,VLOOKUP(Codesaisie,listes!$A$2:$I$7,2,FALSE))</f>
        <v>0</v>
      </c>
      <c r="C4" s="13">
        <f>IF(ISNA(VLOOKUP(Codesaisie,listes!$A$2:$I$7,3,FALSE)),0,VLOOKUP(Codesaisie,listes!$A$2:$I$7,3,FALSE))</f>
        <v>0</v>
      </c>
      <c r="D4" s="13">
        <f>IF(ISNA(VLOOKUP(Codesaisie,listes!$A$2:$I$7,4,FALSE)),0,VLOOKUP(Codesaisie,listes!$A$2:$I$7,4,FALSE))</f>
        <v>0</v>
      </c>
      <c r="E4" s="13">
        <f>IF(ISNA(VLOOKUP(Codesaisie,listes!$A$2:$I$7,5,FALSE)),0,VLOOKUP(Codesaisie,listes!$A$2:$I$7,5,FALSE))</f>
        <v>0</v>
      </c>
      <c r="F4" s="31">
        <f>IF(ISNA(VLOOKUP(Codesaisie,listes!$A$2:$I$7,6,FALSE)),0,VLOOKUP(Codesaisie,listes!$A$2:$I$7,6,FALSE))</f>
        <v>0</v>
      </c>
      <c r="G4" s="13">
        <f>IF(ISNA(VLOOKUP(Codesaisie,listes!$A$2:$I$7,7,FALSE)),0,VLOOKUP(Codesaisie,listes!$A$2:$I$7,7,FALSE))</f>
        <v>0</v>
      </c>
      <c r="H4" s="35">
        <f>IF(ISNA(VLOOKUP(Codesaisie,listes!$A$2:$I$7,8,FALSE)),0,VLOOKUP(Codesaisie,listes!$A$2:$I$7,8,FALSE))</f>
        <v>0</v>
      </c>
      <c r="I4" s="20">
        <f>IF(ISNA(VLOOKUP(Codesaisie,listes!$A$2:$I$7,9,FALSE)),0,VLOOKUP(Codesaisie,listes!$A$2:$I$7,9,FALSE))</f>
        <v>0</v>
      </c>
    </row>
    <row r="5" spans="1:9" x14ac:dyDescent="0.25">
      <c r="A5" s="33" t="s">
        <v>20</v>
      </c>
      <c r="B5" s="13">
        <f>IF(ISNA(VLOOKUP(Codesaisie,listes!$A$2:$I$7,2,FALSE)),0,VLOOKUP(Codesaisie,listes!$A$2:$I$7,2,FALSE))</f>
        <v>6</v>
      </c>
      <c r="C5" s="13" t="str">
        <f>IF(ISNA(VLOOKUP(Codesaisie,listes!$A$2:$I$7,3,FALSE)),0,VLOOKUP(Codesaisie,listes!$A$2:$I$7,3,FALSE))</f>
        <v>Marie-Virginie Speller</v>
      </c>
      <c r="D5" s="13" t="str">
        <f>IF(ISNA(VLOOKUP(Codesaisie,listes!$A$2:$I$7,4,FALSE)),0,VLOOKUP(Codesaisie,listes!$A$2:$I$7,4,FALSE))</f>
        <v>DUNOD</v>
      </c>
      <c r="E5" s="13">
        <f>IF(ISNA(VLOOKUP(Codesaisie,listes!$A$2:$I$7,5,FALSE)),0,VLOOKUP(Codesaisie,listes!$A$2:$I$7,5,FALSE))</f>
        <v>1610</v>
      </c>
      <c r="F5" s="31">
        <f>IF(ISNA(VLOOKUP(Codesaisie,listes!$A$2:$I$7,6,FALSE)),0,VLOOKUP(Codesaisie,listes!$A$2:$I$7,6,FALSE))</f>
        <v>41227</v>
      </c>
      <c r="G5" s="13">
        <f>IF(ISNA(VLOOKUP(Codesaisie,listes!$A$2:$I$7,7,FALSE)),0,VLOOKUP(Codesaisie,listes!$A$2:$I$7,7,FALSE))</f>
        <v>2</v>
      </c>
      <c r="H5" s="35">
        <f>IF(ISNA(VLOOKUP(Codesaisie,listes!$A$2:$I$7,8,FALSE)),0,VLOOKUP(Codesaisie,listes!$A$2:$I$7,8,FALSE))</f>
        <v>9782100590872</v>
      </c>
      <c r="I5" s="20" t="str">
        <f>IF(ISNA(VLOOKUP(Codesaisie,listes!$A$2:$I$7,9,FALSE)),0,VLOOKUP(Codesaisie,listes!$A$2:$I$7,9,FALSE))</f>
        <v>Concours</v>
      </c>
    </row>
    <row r="6" spans="1:9" x14ac:dyDescent="0.25">
      <c r="A6" s="33" t="s">
        <v>9</v>
      </c>
      <c r="B6" s="13">
        <f>IF(ISNA(VLOOKUP(Codesaisie,listes!$A$2:$I$7,2,FALSE)),0,VLOOKUP(Codesaisie,listes!$A$2:$I$7,2,FALSE))</f>
        <v>1</v>
      </c>
      <c r="C6" s="13" t="str">
        <f>IF(ISNA(VLOOKUP(Codesaisie,listes!$A$2:$I$7,3,FALSE)),0,VLOOKUP(Codesaisie,listes!$A$2:$I$7,3,FALSE))</f>
        <v>PGE-PGO, Navid Hedayati-Dezfouli</v>
      </c>
      <c r="D6" s="13" t="str">
        <f>IF(ISNA(VLOOKUP(Codesaisie,listes!$A$2:$I$7,4,FALSE)),0,VLOOKUP(Codesaisie,listes!$A$2:$I$7,4,FALSE))</f>
        <v>DUNOD</v>
      </c>
      <c r="E6" s="13">
        <f>IF(ISNA(VLOOKUP(Codesaisie,listes!$A$2:$I$7,5,FALSE)),0,VLOOKUP(Codesaisie,listes!$A$2:$I$7,5,FALSE))</f>
        <v>1391.5000438690186</v>
      </c>
      <c r="F6" s="31">
        <f>IF(ISNA(VLOOKUP(Codesaisie,listes!$A$2:$I$7,6,FALSE)),0,VLOOKUP(Codesaisie,listes!$A$2:$I$7,6,FALSE))</f>
        <v>41283</v>
      </c>
      <c r="G6" s="13">
        <f>IF(ISNA(VLOOKUP(Codesaisie,listes!$A$2:$I$7,7,FALSE)),0,VLOOKUP(Codesaisie,listes!$A$2:$I$7,7,FALSE))</f>
        <v>1</v>
      </c>
      <c r="H6" s="35">
        <f>IF(ISNA(VLOOKUP(Codesaisie,listes!$A$2:$I$7,8,FALSE)),0,VLOOKUP(Codesaisie,listes!$A$2:$I$7,8,FALSE))</f>
        <v>9782100592210</v>
      </c>
      <c r="I6" s="20" t="str">
        <f>IF(ISNA(VLOOKUP(Codesaisie,listes!$A$2:$I$7,9,FALSE)),0,VLOOKUP(Codesaisie,listes!$A$2:$I$7,9,FALSE))</f>
        <v>Concours</v>
      </c>
    </row>
    <row r="7" spans="1:9" x14ac:dyDescent="0.25">
      <c r="A7" s="33" t="s">
        <v>13</v>
      </c>
      <c r="B7" s="13">
        <f>IF(ISNA(VLOOKUP(Codesaisie,listes!$A$2:$I$7,2,FALSE)),0,VLOOKUP(Codesaisie,listes!$A$2:$I$7,2,FALSE))</f>
        <v>2</v>
      </c>
      <c r="C7" s="13" t="str">
        <f>IF(ISNA(VLOOKUP(Codesaisie,listes!$A$2:$I$7,3,FALSE)),0,VLOOKUP(Codesaisie,listes!$A$2:$I$7,3,FALSE))</f>
        <v>PGE-PGO, Lina Hajoui, Céline Torrent, Mustapha Benkalfate</v>
      </c>
      <c r="D7" s="13" t="str">
        <f>IF(ISNA(VLOOKUP(Codesaisie,listes!$A$2:$I$7,4,FALSE)),0,VLOOKUP(Codesaisie,listes!$A$2:$I$7,4,FALSE))</f>
        <v>DUNOD</v>
      </c>
      <c r="E7" s="13">
        <f>IF(ISNA(VLOOKUP(Codesaisie,listes!$A$2:$I$7,5,FALSE)),0,VLOOKUP(Codesaisie,listes!$A$2:$I$7,5,FALSE))</f>
        <v>1368.4999561309814</v>
      </c>
      <c r="F7" s="31">
        <f>IF(ISNA(VLOOKUP(Codesaisie,listes!$A$2:$I$7,6,FALSE)),0,VLOOKUP(Codesaisie,listes!$A$2:$I$7,6,FALSE))</f>
        <v>41283</v>
      </c>
      <c r="G7" s="13">
        <f>IF(ISNA(VLOOKUP(Codesaisie,listes!$A$2:$I$7,7,FALSE)),0,VLOOKUP(Codesaisie,listes!$A$2:$I$7,7,FALSE))</f>
        <v>1</v>
      </c>
      <c r="H7" s="35">
        <f>IF(ISNA(VLOOKUP(Codesaisie,listes!$A$2:$I$7,8,FALSE)),0,VLOOKUP(Codesaisie,listes!$A$2:$I$7,8,FALSE))</f>
        <v>9782100593934</v>
      </c>
      <c r="I7" s="20" t="str">
        <f>IF(ISNA(VLOOKUP(Codesaisie,listes!$A$2:$I$7,9,FALSE)),0,VLOOKUP(Codesaisie,listes!$A$2:$I$7,9,FALSE))</f>
        <v>Concours</v>
      </c>
    </row>
  </sheetData>
  <conditionalFormatting sqref="A2:A7">
    <cfRule type="expression" dxfId="28" priority="1">
      <formula>AND(A2&lt;&gt;"",COUNTIF(p_titres,A2)=0)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G8" sqref="G8"/>
    </sheetView>
  </sheetViews>
  <sheetFormatPr baseColWidth="10" defaultRowHeight="15" x14ac:dyDescent="0.25"/>
  <cols>
    <col min="2" max="2" width="12" customWidth="1"/>
    <col min="5" max="5" width="12.85546875" customWidth="1"/>
    <col min="7" max="7" width="14.7109375" customWidth="1"/>
    <col min="9" max="9" width="13.85546875" customWidth="1"/>
  </cols>
  <sheetData>
    <row r="1" spans="1:9" ht="23.25" x14ac:dyDescent="0.25">
      <c r="A1" s="4" t="s">
        <v>0</v>
      </c>
      <c r="B1" s="6" t="s">
        <v>1</v>
      </c>
      <c r="C1" s="7" t="s">
        <v>2</v>
      </c>
      <c r="D1" s="7" t="s">
        <v>3</v>
      </c>
      <c r="E1" s="30" t="s">
        <v>4</v>
      </c>
      <c r="F1" s="6" t="s">
        <v>5</v>
      </c>
      <c r="G1" s="8" t="s">
        <v>6</v>
      </c>
      <c r="H1" s="9" t="s">
        <v>7</v>
      </c>
      <c r="I1" s="10" t="s">
        <v>8</v>
      </c>
    </row>
    <row r="2" spans="1:9" x14ac:dyDescent="0.25">
      <c r="A2" s="1"/>
      <c r="B2" s="2"/>
      <c r="C2" s="2"/>
      <c r="D2" s="2"/>
      <c r="E2" s="2"/>
      <c r="F2" s="2"/>
      <c r="G2" s="2"/>
      <c r="H2" s="2"/>
      <c r="I2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listes</vt:lpstr>
      <vt:lpstr>titres livrais</vt:lpstr>
      <vt:lpstr>titres non livrais</vt:lpstr>
      <vt:lpstr>Codesaisie</vt:lpstr>
      <vt:lpstr>p_Titrees</vt:lpstr>
      <vt:lpstr>p_titres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2014-09-11T09:12:31Z</dcterms:created>
  <dcterms:modified xsi:type="dcterms:W3CDTF">2014-10-07T09:04:31Z</dcterms:modified>
</cp:coreProperties>
</file>