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20" yWindow="-120" windowWidth="20730" windowHeight="11760" activeTab="2"/>
  </bookViews>
  <sheets>
    <sheet name="machines reconditionnées" sheetId="2" r:id="rId1"/>
    <sheet name="Tarifs " sheetId="7" r:id="rId2"/>
    <sheet name="test" sheetId="8" r:id="rId3"/>
  </sheets>
  <definedNames>
    <definedName name="_xlnm._FilterDatabase" localSheetId="0" hidden="1">'machines reconditionnées'!$A$1:$M$17</definedName>
    <definedName name="tarif">#REF!</definedName>
    <definedName name="tarif_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8" i="8" l="1"/>
  <c r="D18" i="8"/>
  <c r="F18" i="8"/>
  <c r="B18" i="8" s="1"/>
  <c r="J18" i="8" s="1" a="1"/>
  <c r="J18" i="8" s="1"/>
  <c r="A18" i="8"/>
  <c r="F17" i="8" l="1"/>
  <c r="B17" i="8" s="1"/>
  <c r="D17" i="8"/>
  <c r="C17" i="8"/>
  <c r="A17" i="8"/>
  <c r="J17" i="8" s="1" a="1"/>
  <c r="J17" i="8" s="1"/>
  <c r="F16" i="8"/>
  <c r="B16" i="8" s="1"/>
  <c r="D16" i="8"/>
  <c r="C16" i="8"/>
  <c r="A16" i="8"/>
  <c r="J16" i="8" s="1" a="1"/>
  <c r="J16" i="8" s="1"/>
  <c r="F15" i="8"/>
  <c r="D15" i="8"/>
  <c r="C15" i="8"/>
  <c r="B15" i="8"/>
  <c r="A15" i="8"/>
  <c r="F14" i="8"/>
  <c r="B14" i="8" s="1"/>
  <c r="D14" i="8"/>
  <c r="C14" i="8"/>
  <c r="A14" i="8"/>
  <c r="F13" i="8"/>
  <c r="B13" i="8" s="1"/>
  <c r="D13" i="8"/>
  <c r="C13" i="8"/>
  <c r="A13" i="8"/>
  <c r="F12" i="8"/>
  <c r="B12" i="8" s="1"/>
  <c r="D12" i="8"/>
  <c r="C12" i="8"/>
  <c r="A12" i="8"/>
  <c r="F11" i="8"/>
  <c r="B11" i="8" s="1"/>
  <c r="D11" i="8"/>
  <c r="C11" i="8"/>
  <c r="A11" i="8"/>
  <c r="F10" i="8"/>
  <c r="B10" i="8" s="1"/>
  <c r="D10" i="8"/>
  <c r="C10" i="8"/>
  <c r="A10" i="8"/>
  <c r="F9" i="8"/>
  <c r="B9" i="8" s="1"/>
  <c r="D9" i="8"/>
  <c r="C9" i="8"/>
  <c r="A9" i="8"/>
  <c r="F8" i="8"/>
  <c r="B8" i="8" s="1"/>
  <c r="D8" i="8"/>
  <c r="C8" i="8"/>
  <c r="A8" i="8"/>
  <c r="F7" i="8"/>
  <c r="B7" i="8" s="1"/>
  <c r="D7" i="8"/>
  <c r="C7" i="8"/>
  <c r="A7" i="8"/>
  <c r="F6" i="8"/>
  <c r="B6" i="8" s="1"/>
  <c r="D6" i="8"/>
  <c r="C6" i="8"/>
  <c r="A6" i="8"/>
  <c r="F5" i="8"/>
  <c r="B5" i="8" s="1"/>
  <c r="D5" i="8"/>
  <c r="C5" i="8"/>
  <c r="A5" i="8"/>
  <c r="F4" i="8"/>
  <c r="B4" i="8" s="1"/>
  <c r="D4" i="8"/>
  <c r="C4" i="8"/>
  <c r="A4" i="8"/>
  <c r="F3" i="8"/>
  <c r="B3" i="8" s="1"/>
  <c r="D3" i="8"/>
  <c r="C3" i="8"/>
  <c r="A3" i="8"/>
  <c r="F2" i="8"/>
  <c r="B2" i="8" s="1"/>
  <c r="D2" i="8"/>
  <c r="C2" i="8"/>
  <c r="A2" i="8"/>
  <c r="J13" i="8" l="1" a="1"/>
  <c r="J13" i="8" s="1"/>
  <c r="J11" i="8" a="1"/>
  <c r="J11" i="8" s="1"/>
  <c r="J12" i="8" a="1"/>
  <c r="J12" i="8" s="1"/>
  <c r="J7" i="8" a="1"/>
  <c r="J7" i="8" s="1"/>
  <c r="J2" i="8" a="1"/>
  <c r="J2" i="8" s="1"/>
  <c r="J8" i="8" a="1"/>
  <c r="J8" i="8" s="1"/>
  <c r="J9" i="8" a="1"/>
  <c r="J9" i="8" s="1"/>
  <c r="J10" i="8" a="1"/>
  <c r="J10" i="8" s="1"/>
  <c r="J14" i="8" a="1"/>
  <c r="J14" i="8" s="1"/>
  <c r="J4" i="8" a="1"/>
  <c r="J4" i="8" s="1"/>
  <c r="J5" i="8" a="1"/>
  <c r="J5" i="8" s="1"/>
  <c r="J6" i="8" a="1"/>
  <c r="J6" i="8" s="1"/>
  <c r="J15" i="8" a="1"/>
  <c r="J15" i="8" s="1"/>
  <c r="J3" i="8" a="1"/>
  <c r="J3" i="8" s="1"/>
</calcChain>
</file>

<file path=xl/sharedStrings.xml><?xml version="1.0" encoding="utf-8"?>
<sst xmlns="http://schemas.openxmlformats.org/spreadsheetml/2006/main" count="83" uniqueCount="57">
  <si>
    <t>Date</t>
  </si>
  <si>
    <t>Matériel</t>
  </si>
  <si>
    <t>N° Série</t>
  </si>
  <si>
    <t>Client</t>
  </si>
  <si>
    <t>Lieu d'expédition</t>
  </si>
  <si>
    <t>Date d'expédition souhaité</t>
  </si>
  <si>
    <t>IMMO</t>
  </si>
  <si>
    <t>Statut</t>
  </si>
  <si>
    <t>B45 CL</t>
  </si>
  <si>
    <t>B70 CL</t>
  </si>
  <si>
    <t>B45 CLH</t>
  </si>
  <si>
    <t>B30 CL</t>
  </si>
  <si>
    <t>B30 P</t>
  </si>
  <si>
    <t>B70 CL 75</t>
  </si>
  <si>
    <t>B70  65</t>
  </si>
  <si>
    <t>Valeur</t>
  </si>
  <si>
    <t>N°Equipement</t>
  </si>
  <si>
    <t>B45 CL 51/105</t>
  </si>
  <si>
    <t>B1050 CYL 96</t>
  </si>
  <si>
    <t>B310 R TB 1020</t>
  </si>
  <si>
    <t>B115 R TB 750 m.OBL</t>
  </si>
  <si>
    <t>B70</t>
  </si>
  <si>
    <t>N° OCC</t>
  </si>
  <si>
    <t>MATERIEL</t>
  </si>
  <si>
    <t>N° SERIE</t>
  </si>
  <si>
    <t>COMPOSITION</t>
  </si>
  <si>
    <t>NBR HEURES</t>
  </si>
  <si>
    <t>STATUT</t>
  </si>
  <si>
    <t>PRIX DE VENTE MINIMUM</t>
  </si>
  <si>
    <t>CLIENT</t>
  </si>
  <si>
    <t>B30</t>
  </si>
  <si>
    <t>TYPE MATERIEL</t>
  </si>
  <si>
    <t>B75 R</t>
  </si>
  <si>
    <t>B140 R</t>
  </si>
  <si>
    <t>B175 R</t>
  </si>
  <si>
    <t>B310 / B1050 / B1100</t>
  </si>
  <si>
    <t>NAUTILUS SC400</t>
  </si>
  <si>
    <t>B650 / P650 / HAMSTER 650</t>
  </si>
  <si>
    <t>B800 / P800 / HAMSTER 800</t>
  </si>
  <si>
    <t>B900 / P900 / JONAS 900</t>
  </si>
  <si>
    <t>B90 / B90 CL</t>
  </si>
  <si>
    <t>B45 / B45 P</t>
  </si>
  <si>
    <t>B120 R / B115 R /B750 R</t>
  </si>
  <si>
    <t xml:space="preserve">B1200 RH / D1200 RH / P1200RH / JONAS 1200 </t>
  </si>
  <si>
    <t>type de  matériel</t>
  </si>
  <si>
    <t>Nombre d'heure</t>
  </si>
  <si>
    <t>code</t>
  </si>
  <si>
    <t>BLA BLA BLA</t>
  </si>
  <si>
    <t>NON</t>
  </si>
  <si>
    <t>de 0 à 500 h</t>
  </si>
  <si>
    <t>de 1000 à 1500 h</t>
  </si>
  <si>
    <t>bli bli bli</t>
  </si>
  <si>
    <t>de 500 à 1000 h</t>
  </si>
  <si>
    <t>plus de 1500 h</t>
  </si>
  <si>
    <t>MONTANT DU 
RECONDITIONNEMENT</t>
  </si>
  <si>
    <t>VALEUR DE REPRISE 
OU RESTANTE €</t>
  </si>
  <si>
    <t>B70 CL 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</si>
</sst>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D0D7E5"/>
      </left>
      <right style="thin">
        <color rgb="FFD0D7E5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63">
    <xf numFmtId="0" fontId="0" fillId="0" borderId="0" xfId="0"/>
    <xf numFmtId="0" fontId="0" fillId="0" borderId="1" xfId="0" applyBorder="1"/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2" fillId="0" borderId="3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0" fillId="0" borderId="4" xfId="0" applyFont="1" applyBorder="1" applyAlignment="1">
      <alignment horizontal="right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2" borderId="1" xfId="0" applyFont="1" applyFill="1" applyBorder="1" applyAlignment="1">
      <alignment horizontal="center" vertical="center"/>
    </xf>
    <xf numFmtId="0" fontId="0" fillId="0" borderId="0" xfId="0" applyFont="1" applyFill="1"/>
    <xf numFmtId="14" fontId="0" fillId="2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/>
    <xf numFmtId="0" fontId="0" fillId="0" borderId="1" xfId="0" applyFont="1" applyBorder="1" applyAlignment="1">
      <alignment horizontal="left" vertical="center"/>
    </xf>
    <xf numFmtId="0" fontId="0" fillId="2" borderId="1" xfId="0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/>
    <xf numFmtId="0" fontId="0" fillId="2" borderId="1" xfId="0" applyFont="1" applyFill="1" applyBorder="1" applyAlignment="1">
      <alignment horizontal="right"/>
    </xf>
    <xf numFmtId="1" fontId="0" fillId="0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 wrapText="1"/>
    </xf>
    <xf numFmtId="1" fontId="0" fillId="0" borderId="1" xfId="0" applyNumberFormat="1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6" fontId="0" fillId="0" borderId="1" xfId="0" applyNumberFormat="1" applyFont="1" applyFill="1" applyBorder="1" applyAlignment="1">
      <alignment horizontal="center"/>
    </xf>
    <xf numFmtId="0" fontId="0" fillId="0" borderId="5" xfId="0" applyFont="1" applyBorder="1" applyAlignment="1">
      <alignment horizontal="right" vertical="center" wrapText="1"/>
    </xf>
    <xf numFmtId="0" fontId="0" fillId="2" borderId="5" xfId="0" applyFont="1" applyFill="1" applyBorder="1" applyAlignment="1">
      <alignment horizontal="right" vertical="center"/>
    </xf>
    <xf numFmtId="0" fontId="0" fillId="2" borderId="5" xfId="0" applyFont="1" applyFill="1" applyBorder="1" applyAlignment="1">
      <alignment horizontal="right"/>
    </xf>
    <xf numFmtId="14" fontId="0" fillId="0" borderId="0" xfId="0" applyNumberFormat="1"/>
    <xf numFmtId="1" fontId="0" fillId="0" borderId="0" xfId="0" applyNumberFormat="1"/>
    <xf numFmtId="44" fontId="0" fillId="4" borderId="0" xfId="1" applyFont="1" applyFill="1"/>
    <xf numFmtId="14" fontId="2" fillId="0" borderId="7" xfId="0" applyNumberFormat="1" applyFont="1" applyBorder="1" applyAlignment="1">
      <alignment horizontal="center" vertical="center" wrapText="1"/>
    </xf>
    <xf numFmtId="44" fontId="6" fillId="4" borderId="0" xfId="1" applyFont="1" applyFill="1"/>
    <xf numFmtId="1" fontId="6" fillId="4" borderId="0" xfId="1" applyNumberFormat="1" applyFont="1" applyFill="1"/>
    <xf numFmtId="0" fontId="0" fillId="0" borderId="5" xfId="0" applyBorder="1"/>
    <xf numFmtId="0" fontId="0" fillId="5" borderId="1" xfId="0" applyFill="1" applyBorder="1" applyAlignment="1">
      <alignment horizontal="center" vertical="center"/>
    </xf>
    <xf numFmtId="164" fontId="0" fillId="7" borderId="1" xfId="1" applyNumberFormat="1" applyFont="1" applyFill="1" applyBorder="1" applyAlignment="1"/>
    <xf numFmtId="164" fontId="0" fillId="11" borderId="1" xfId="1" applyNumberFormat="1" applyFont="1" applyFill="1" applyBorder="1" applyAlignment="1"/>
    <xf numFmtId="0" fontId="0" fillId="12" borderId="1" xfId="0" applyFill="1" applyBorder="1" applyAlignment="1">
      <alignment horizontal="center" vertical="center"/>
    </xf>
    <xf numFmtId="164" fontId="0" fillId="14" borderId="1" xfId="1" applyNumberFormat="1" applyFont="1" applyFill="1" applyBorder="1" applyAlignment="1"/>
    <xf numFmtId="0" fontId="0" fillId="15" borderId="1" xfId="0" applyFill="1" applyBorder="1" applyAlignment="1">
      <alignment horizontal="center" vertical="center"/>
    </xf>
    <xf numFmtId="164" fontId="0" fillId="8" borderId="1" xfId="1" applyNumberFormat="1" applyFont="1" applyFill="1" applyBorder="1" applyAlignment="1"/>
    <xf numFmtId="0" fontId="0" fillId="16" borderId="1" xfId="0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7" borderId="5" xfId="0" applyFont="1" applyFill="1" applyBorder="1" applyAlignment="1">
      <alignment vertical="center"/>
    </xf>
    <xf numFmtId="0" fontId="0" fillId="0" borderId="8" xfId="0" applyBorder="1" applyAlignment="1">
      <alignment horizontal="center" vertical="center" wrapText="1"/>
    </xf>
    <xf numFmtId="1" fontId="6" fillId="4" borderId="8" xfId="1" applyNumberFormat="1" applyFont="1" applyFill="1" applyBorder="1" applyAlignment="1">
      <alignment horizontal="center" vertical="center" wrapText="1"/>
    </xf>
    <xf numFmtId="1" fontId="0" fillId="0" borderId="8" xfId="0" applyNumberFormat="1" applyBorder="1" applyAlignment="1">
      <alignment horizontal="center" vertical="center" wrapText="1"/>
    </xf>
    <xf numFmtId="44" fontId="0" fillId="4" borderId="8" xfId="1" applyFont="1" applyFill="1" applyBorder="1" applyAlignment="1">
      <alignment horizontal="center" vertical="center" wrapText="1"/>
    </xf>
    <xf numFmtId="44" fontId="6" fillId="4" borderId="8" xfId="1" applyFon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5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</dxf>
    <dxf>
      <numFmt numFmtId="1" formatCode="0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5" tint="0.39997558519241921"/>
        </patternFill>
      </fill>
    </dxf>
    <dxf>
      <numFmt numFmtId="19" formatCode="dd/mm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M18" totalsRowShown="0" headerRowDxfId="0" headerRowBorderDxfId="13" tableBorderDxfId="14">
  <autoFilter ref="A1:M18"/>
  <tableColumns count="13">
    <tableColumn id="1" name="Date" dataDxfId="12"/>
    <tableColumn id="2" name="TYPE MATERIEL" dataDxfId="11"/>
    <tableColumn id="3" name="Matériel" dataDxfId="10"/>
    <tableColumn id="4" name="N° Série" dataDxfId="9"/>
    <tableColumn id="5" name="N°Equipement" dataDxfId="8"/>
    <tableColumn id="6" name="Nombre d'heure" dataDxfId="7"/>
    <tableColumn id="7" name="IMMO" dataDxfId="6"/>
    <tableColumn id="8" name="N° OCC" dataDxfId="5"/>
    <tableColumn id="9" name="Valeur" dataDxfId="4"/>
    <tableColumn id="10" name="Client"/>
    <tableColumn id="11" name="Lieu d'expédition" dataDxfId="3"/>
    <tableColumn id="12" name="Date d'expédition souhaité" dataDxfId="2"/>
    <tableColumn id="13" name="Statut" dataDxfId="1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K18" totalsRowShown="0" headerRowBorderDxfId="22" tableBorderDxfId="21">
  <autoFilter ref="A1:K18"/>
  <tableColumns count="11">
    <tableColumn id="1" name="TYPE MATERIEL" dataDxfId="20">
      <calculatedColumnFormula>+'machines reconditionnées'!B2</calculatedColumnFormula>
    </tableColumn>
    <tableColumn id="2" name="code" dataDxfId="19" dataCellStyle="Monétaire">
      <calculatedColumnFormula>IF(F2&lt;=500,1,IF(F2&lt;=1000,2,IF(F2&lt;=1500,3,4)))</calculatedColumnFormula>
    </tableColumn>
    <tableColumn id="3" name="MATERIEL" dataDxfId="18">
      <calculatedColumnFormula>+'machines reconditionnées'!C2</calculatedColumnFormula>
    </tableColumn>
    <tableColumn id="4" name="N° SERIE" dataDxfId="17">
      <calculatedColumnFormula>+'machines reconditionnées'!D2</calculatedColumnFormula>
    </tableColumn>
    <tableColumn id="5" name="COMPOSITION"/>
    <tableColumn id="6" name="NBR HEURES">
      <calculatedColumnFormula>+'machines reconditionnées'!F2</calculatedColumnFormula>
    </tableColumn>
    <tableColumn id="7" name="VALEUR DE REPRISE _x000a_OU RESTANTE €" dataDxfId="16" dataCellStyle="Monétaire"/>
    <tableColumn id="8" name="MONTANT DU _x000a_RECONDITIONNEMENT" dataDxfId="15" dataCellStyle="Monétaire"/>
    <tableColumn id="9" name="STATUT"/>
    <tableColumn id="10" name="PRIX DE VENTE MINIMUM">
      <calculatedColumnFormula array="1">IFERROR(INDEX('Tarifs '!$B$4:$E$20,MATCH(Tableau1[[#This Row],[TYPE MATERIEL]],'Tarifs '!$A$4:$A$20,0),MATCH(Tableau1[[#This Row],[code]],'Tarifs '!$B$3:$E$3,0)),"non communiqué")</calculatedColumnFormula>
    </tableColumn>
    <tableColumn id="11" name="CLIE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8"/>
  <sheetViews>
    <sheetView workbookViewId="0">
      <pane ySplit="1" topLeftCell="A2" activePane="bottomLeft" state="frozen"/>
      <selection pane="bottomLeft" activeCell="F19" sqref="F19"/>
    </sheetView>
  </sheetViews>
  <sheetFormatPr baseColWidth="10" defaultRowHeight="15" x14ac:dyDescent="0.25"/>
  <cols>
    <col min="1" max="1" width="14.85546875" customWidth="1"/>
    <col min="2" max="2" width="25.7109375" customWidth="1"/>
    <col min="3" max="3" width="39.85546875" bestFit="1" customWidth="1"/>
    <col min="4" max="4" width="15.42578125" bestFit="1" customWidth="1"/>
    <col min="5" max="5" width="16.140625" customWidth="1"/>
    <col min="6" max="6" width="17.85546875" customWidth="1"/>
    <col min="7" max="7" width="13.5703125" customWidth="1"/>
    <col min="8" max="8" width="29.85546875" bestFit="1" customWidth="1"/>
    <col min="9" max="9" width="16.5703125" customWidth="1"/>
    <col min="10" max="11" width="18.7109375" customWidth="1"/>
    <col min="12" max="12" width="27.28515625" customWidth="1"/>
    <col min="14" max="14" width="17.7109375" bestFit="1" customWidth="1"/>
    <col min="18" max="18" width="18.85546875" customWidth="1"/>
    <col min="263" max="263" width="13.28515625" bestFit="1" customWidth="1"/>
    <col min="264" max="264" width="15" bestFit="1" customWidth="1"/>
    <col min="265" max="265" width="23.7109375" customWidth="1"/>
    <col min="267" max="267" width="12.85546875" customWidth="1"/>
    <col min="519" max="519" width="13.28515625" bestFit="1" customWidth="1"/>
    <col min="520" max="520" width="15" bestFit="1" customWidth="1"/>
    <col min="521" max="521" width="23.7109375" customWidth="1"/>
    <col min="523" max="523" width="12.85546875" customWidth="1"/>
    <col min="775" max="775" width="13.28515625" bestFit="1" customWidth="1"/>
    <col min="776" max="776" width="15" bestFit="1" customWidth="1"/>
    <col min="777" max="777" width="23.7109375" customWidth="1"/>
    <col min="779" max="779" width="12.85546875" customWidth="1"/>
    <col min="1031" max="1031" width="13.28515625" bestFit="1" customWidth="1"/>
    <col min="1032" max="1032" width="15" bestFit="1" customWidth="1"/>
    <col min="1033" max="1033" width="23.7109375" customWidth="1"/>
    <col min="1035" max="1035" width="12.85546875" customWidth="1"/>
    <col min="1287" max="1287" width="13.28515625" bestFit="1" customWidth="1"/>
    <col min="1288" max="1288" width="15" bestFit="1" customWidth="1"/>
    <col min="1289" max="1289" width="23.7109375" customWidth="1"/>
    <col min="1291" max="1291" width="12.85546875" customWidth="1"/>
    <col min="1543" max="1543" width="13.28515625" bestFit="1" customWidth="1"/>
    <col min="1544" max="1544" width="15" bestFit="1" customWidth="1"/>
    <col min="1545" max="1545" width="23.7109375" customWidth="1"/>
    <col min="1547" max="1547" width="12.85546875" customWidth="1"/>
    <col min="1799" max="1799" width="13.28515625" bestFit="1" customWidth="1"/>
    <col min="1800" max="1800" width="15" bestFit="1" customWidth="1"/>
    <col min="1801" max="1801" width="23.7109375" customWidth="1"/>
    <col min="1803" max="1803" width="12.85546875" customWidth="1"/>
    <col min="2055" max="2055" width="13.28515625" bestFit="1" customWidth="1"/>
    <col min="2056" max="2056" width="15" bestFit="1" customWidth="1"/>
    <col min="2057" max="2057" width="23.7109375" customWidth="1"/>
    <col min="2059" max="2059" width="12.85546875" customWidth="1"/>
    <col min="2311" max="2311" width="13.28515625" bestFit="1" customWidth="1"/>
    <col min="2312" max="2312" width="15" bestFit="1" customWidth="1"/>
    <col min="2313" max="2313" width="23.7109375" customWidth="1"/>
    <col min="2315" max="2315" width="12.85546875" customWidth="1"/>
    <col min="2567" max="2567" width="13.28515625" bestFit="1" customWidth="1"/>
    <col min="2568" max="2568" width="15" bestFit="1" customWidth="1"/>
    <col min="2569" max="2569" width="23.7109375" customWidth="1"/>
    <col min="2571" max="2571" width="12.85546875" customWidth="1"/>
    <col min="2823" max="2823" width="13.28515625" bestFit="1" customWidth="1"/>
    <col min="2824" max="2824" width="15" bestFit="1" customWidth="1"/>
    <col min="2825" max="2825" width="23.7109375" customWidth="1"/>
    <col min="2827" max="2827" width="12.85546875" customWidth="1"/>
    <col min="3079" max="3079" width="13.28515625" bestFit="1" customWidth="1"/>
    <col min="3080" max="3080" width="15" bestFit="1" customWidth="1"/>
    <col min="3081" max="3081" width="23.7109375" customWidth="1"/>
    <col min="3083" max="3083" width="12.85546875" customWidth="1"/>
    <col min="3335" max="3335" width="13.28515625" bestFit="1" customWidth="1"/>
    <col min="3336" max="3336" width="15" bestFit="1" customWidth="1"/>
    <col min="3337" max="3337" width="23.7109375" customWidth="1"/>
    <col min="3339" max="3339" width="12.85546875" customWidth="1"/>
    <col min="3591" max="3591" width="13.28515625" bestFit="1" customWidth="1"/>
    <col min="3592" max="3592" width="15" bestFit="1" customWidth="1"/>
    <col min="3593" max="3593" width="23.7109375" customWidth="1"/>
    <col min="3595" max="3595" width="12.85546875" customWidth="1"/>
    <col min="3847" max="3847" width="13.28515625" bestFit="1" customWidth="1"/>
    <col min="3848" max="3848" width="15" bestFit="1" customWidth="1"/>
    <col min="3849" max="3849" width="23.7109375" customWidth="1"/>
    <col min="3851" max="3851" width="12.85546875" customWidth="1"/>
    <col min="4103" max="4103" width="13.28515625" bestFit="1" customWidth="1"/>
    <col min="4104" max="4104" width="15" bestFit="1" customWidth="1"/>
    <col min="4105" max="4105" width="23.7109375" customWidth="1"/>
    <col min="4107" max="4107" width="12.85546875" customWidth="1"/>
    <col min="4359" max="4359" width="13.28515625" bestFit="1" customWidth="1"/>
    <col min="4360" max="4360" width="15" bestFit="1" customWidth="1"/>
    <col min="4361" max="4361" width="23.7109375" customWidth="1"/>
    <col min="4363" max="4363" width="12.85546875" customWidth="1"/>
    <col min="4615" max="4615" width="13.28515625" bestFit="1" customWidth="1"/>
    <col min="4616" max="4616" width="15" bestFit="1" customWidth="1"/>
    <col min="4617" max="4617" width="23.7109375" customWidth="1"/>
    <col min="4619" max="4619" width="12.85546875" customWidth="1"/>
    <col min="4871" max="4871" width="13.28515625" bestFit="1" customWidth="1"/>
    <col min="4872" max="4872" width="15" bestFit="1" customWidth="1"/>
    <col min="4873" max="4873" width="23.7109375" customWidth="1"/>
    <col min="4875" max="4875" width="12.85546875" customWidth="1"/>
    <col min="5127" max="5127" width="13.28515625" bestFit="1" customWidth="1"/>
    <col min="5128" max="5128" width="15" bestFit="1" customWidth="1"/>
    <col min="5129" max="5129" width="23.7109375" customWidth="1"/>
    <col min="5131" max="5131" width="12.85546875" customWidth="1"/>
    <col min="5383" max="5383" width="13.28515625" bestFit="1" customWidth="1"/>
    <col min="5384" max="5384" width="15" bestFit="1" customWidth="1"/>
    <col min="5385" max="5385" width="23.7109375" customWidth="1"/>
    <col min="5387" max="5387" width="12.85546875" customWidth="1"/>
    <col min="5639" max="5639" width="13.28515625" bestFit="1" customWidth="1"/>
    <col min="5640" max="5640" width="15" bestFit="1" customWidth="1"/>
    <col min="5641" max="5641" width="23.7109375" customWidth="1"/>
    <col min="5643" max="5643" width="12.85546875" customWidth="1"/>
    <col min="5895" max="5895" width="13.28515625" bestFit="1" customWidth="1"/>
    <col min="5896" max="5896" width="15" bestFit="1" customWidth="1"/>
    <col min="5897" max="5897" width="23.7109375" customWidth="1"/>
    <col min="5899" max="5899" width="12.85546875" customWidth="1"/>
    <col min="6151" max="6151" width="13.28515625" bestFit="1" customWidth="1"/>
    <col min="6152" max="6152" width="15" bestFit="1" customWidth="1"/>
    <col min="6153" max="6153" width="23.7109375" customWidth="1"/>
    <col min="6155" max="6155" width="12.85546875" customWidth="1"/>
    <col min="6407" max="6407" width="13.28515625" bestFit="1" customWidth="1"/>
    <col min="6408" max="6408" width="15" bestFit="1" customWidth="1"/>
    <col min="6409" max="6409" width="23.7109375" customWidth="1"/>
    <col min="6411" max="6411" width="12.85546875" customWidth="1"/>
    <col min="6663" max="6663" width="13.28515625" bestFit="1" customWidth="1"/>
    <col min="6664" max="6664" width="15" bestFit="1" customWidth="1"/>
    <col min="6665" max="6665" width="23.7109375" customWidth="1"/>
    <col min="6667" max="6667" width="12.85546875" customWidth="1"/>
    <col min="6919" max="6919" width="13.28515625" bestFit="1" customWidth="1"/>
    <col min="6920" max="6920" width="15" bestFit="1" customWidth="1"/>
    <col min="6921" max="6921" width="23.7109375" customWidth="1"/>
    <col min="6923" max="6923" width="12.85546875" customWidth="1"/>
    <col min="7175" max="7175" width="13.28515625" bestFit="1" customWidth="1"/>
    <col min="7176" max="7176" width="15" bestFit="1" customWidth="1"/>
    <col min="7177" max="7177" width="23.7109375" customWidth="1"/>
    <col min="7179" max="7179" width="12.85546875" customWidth="1"/>
    <col min="7431" max="7431" width="13.28515625" bestFit="1" customWidth="1"/>
    <col min="7432" max="7432" width="15" bestFit="1" customWidth="1"/>
    <col min="7433" max="7433" width="23.7109375" customWidth="1"/>
    <col min="7435" max="7435" width="12.85546875" customWidth="1"/>
    <col min="7687" max="7687" width="13.28515625" bestFit="1" customWidth="1"/>
    <col min="7688" max="7688" width="15" bestFit="1" customWidth="1"/>
    <col min="7689" max="7689" width="23.7109375" customWidth="1"/>
    <col min="7691" max="7691" width="12.85546875" customWidth="1"/>
    <col min="7943" max="7943" width="13.28515625" bestFit="1" customWidth="1"/>
    <col min="7944" max="7944" width="15" bestFit="1" customWidth="1"/>
    <col min="7945" max="7945" width="23.7109375" customWidth="1"/>
    <col min="7947" max="7947" width="12.85546875" customWidth="1"/>
    <col min="8199" max="8199" width="13.28515625" bestFit="1" customWidth="1"/>
    <col min="8200" max="8200" width="15" bestFit="1" customWidth="1"/>
    <col min="8201" max="8201" width="23.7109375" customWidth="1"/>
    <col min="8203" max="8203" width="12.85546875" customWidth="1"/>
    <col min="8455" max="8455" width="13.28515625" bestFit="1" customWidth="1"/>
    <col min="8456" max="8456" width="15" bestFit="1" customWidth="1"/>
    <col min="8457" max="8457" width="23.7109375" customWidth="1"/>
    <col min="8459" max="8459" width="12.85546875" customWidth="1"/>
    <col min="8711" max="8711" width="13.28515625" bestFit="1" customWidth="1"/>
    <col min="8712" max="8712" width="15" bestFit="1" customWidth="1"/>
    <col min="8713" max="8713" width="23.7109375" customWidth="1"/>
    <col min="8715" max="8715" width="12.85546875" customWidth="1"/>
    <col min="8967" max="8967" width="13.28515625" bestFit="1" customWidth="1"/>
    <col min="8968" max="8968" width="15" bestFit="1" customWidth="1"/>
    <col min="8969" max="8969" width="23.7109375" customWidth="1"/>
    <col min="8971" max="8971" width="12.85546875" customWidth="1"/>
    <col min="9223" max="9223" width="13.28515625" bestFit="1" customWidth="1"/>
    <col min="9224" max="9224" width="15" bestFit="1" customWidth="1"/>
    <col min="9225" max="9225" width="23.7109375" customWidth="1"/>
    <col min="9227" max="9227" width="12.85546875" customWidth="1"/>
    <col min="9479" max="9479" width="13.28515625" bestFit="1" customWidth="1"/>
    <col min="9480" max="9480" width="15" bestFit="1" customWidth="1"/>
    <col min="9481" max="9481" width="23.7109375" customWidth="1"/>
    <col min="9483" max="9483" width="12.85546875" customWidth="1"/>
    <col min="9735" max="9735" width="13.28515625" bestFit="1" customWidth="1"/>
    <col min="9736" max="9736" width="15" bestFit="1" customWidth="1"/>
    <col min="9737" max="9737" width="23.7109375" customWidth="1"/>
    <col min="9739" max="9739" width="12.85546875" customWidth="1"/>
    <col min="9991" max="9991" width="13.28515625" bestFit="1" customWidth="1"/>
    <col min="9992" max="9992" width="15" bestFit="1" customWidth="1"/>
    <col min="9993" max="9993" width="23.7109375" customWidth="1"/>
    <col min="9995" max="9995" width="12.85546875" customWidth="1"/>
    <col min="10247" max="10247" width="13.28515625" bestFit="1" customWidth="1"/>
    <col min="10248" max="10248" width="15" bestFit="1" customWidth="1"/>
    <col min="10249" max="10249" width="23.7109375" customWidth="1"/>
    <col min="10251" max="10251" width="12.85546875" customWidth="1"/>
    <col min="10503" max="10503" width="13.28515625" bestFit="1" customWidth="1"/>
    <col min="10504" max="10504" width="15" bestFit="1" customWidth="1"/>
    <col min="10505" max="10505" width="23.7109375" customWidth="1"/>
    <col min="10507" max="10507" width="12.85546875" customWidth="1"/>
    <col min="10759" max="10759" width="13.28515625" bestFit="1" customWidth="1"/>
    <col min="10760" max="10760" width="15" bestFit="1" customWidth="1"/>
    <col min="10761" max="10761" width="23.7109375" customWidth="1"/>
    <col min="10763" max="10763" width="12.85546875" customWidth="1"/>
    <col min="11015" max="11015" width="13.28515625" bestFit="1" customWidth="1"/>
    <col min="11016" max="11016" width="15" bestFit="1" customWidth="1"/>
    <col min="11017" max="11017" width="23.7109375" customWidth="1"/>
    <col min="11019" max="11019" width="12.85546875" customWidth="1"/>
    <col min="11271" max="11271" width="13.28515625" bestFit="1" customWidth="1"/>
    <col min="11272" max="11272" width="15" bestFit="1" customWidth="1"/>
    <col min="11273" max="11273" width="23.7109375" customWidth="1"/>
    <col min="11275" max="11275" width="12.85546875" customWidth="1"/>
    <col min="11527" max="11527" width="13.28515625" bestFit="1" customWidth="1"/>
    <col min="11528" max="11528" width="15" bestFit="1" customWidth="1"/>
    <col min="11529" max="11529" width="23.7109375" customWidth="1"/>
    <col min="11531" max="11531" width="12.85546875" customWidth="1"/>
    <col min="11783" max="11783" width="13.28515625" bestFit="1" customWidth="1"/>
    <col min="11784" max="11784" width="15" bestFit="1" customWidth="1"/>
    <col min="11785" max="11785" width="23.7109375" customWidth="1"/>
    <col min="11787" max="11787" width="12.85546875" customWidth="1"/>
    <col min="12039" max="12039" width="13.28515625" bestFit="1" customWidth="1"/>
    <col min="12040" max="12040" width="15" bestFit="1" customWidth="1"/>
    <col min="12041" max="12041" width="23.7109375" customWidth="1"/>
    <col min="12043" max="12043" width="12.85546875" customWidth="1"/>
    <col min="12295" max="12295" width="13.28515625" bestFit="1" customWidth="1"/>
    <col min="12296" max="12296" width="15" bestFit="1" customWidth="1"/>
    <col min="12297" max="12297" width="23.7109375" customWidth="1"/>
    <col min="12299" max="12299" width="12.85546875" customWidth="1"/>
    <col min="12551" max="12551" width="13.28515625" bestFit="1" customWidth="1"/>
    <col min="12552" max="12552" width="15" bestFit="1" customWidth="1"/>
    <col min="12553" max="12553" width="23.7109375" customWidth="1"/>
    <col min="12555" max="12555" width="12.85546875" customWidth="1"/>
    <col min="12807" max="12807" width="13.28515625" bestFit="1" customWidth="1"/>
    <col min="12808" max="12808" width="15" bestFit="1" customWidth="1"/>
    <col min="12809" max="12809" width="23.7109375" customWidth="1"/>
    <col min="12811" max="12811" width="12.85546875" customWidth="1"/>
    <col min="13063" max="13063" width="13.28515625" bestFit="1" customWidth="1"/>
    <col min="13064" max="13064" width="15" bestFit="1" customWidth="1"/>
    <col min="13065" max="13065" width="23.7109375" customWidth="1"/>
    <col min="13067" max="13067" width="12.85546875" customWidth="1"/>
    <col min="13319" max="13319" width="13.28515625" bestFit="1" customWidth="1"/>
    <col min="13320" max="13320" width="15" bestFit="1" customWidth="1"/>
    <col min="13321" max="13321" width="23.7109375" customWidth="1"/>
    <col min="13323" max="13323" width="12.85546875" customWidth="1"/>
    <col min="13575" max="13575" width="13.28515625" bestFit="1" customWidth="1"/>
    <col min="13576" max="13576" width="15" bestFit="1" customWidth="1"/>
    <col min="13577" max="13577" width="23.7109375" customWidth="1"/>
    <col min="13579" max="13579" width="12.85546875" customWidth="1"/>
    <col min="13831" max="13831" width="13.28515625" bestFit="1" customWidth="1"/>
    <col min="13832" max="13832" width="15" bestFit="1" customWidth="1"/>
    <col min="13833" max="13833" width="23.7109375" customWidth="1"/>
    <col min="13835" max="13835" width="12.85546875" customWidth="1"/>
    <col min="14087" max="14087" width="13.28515625" bestFit="1" customWidth="1"/>
    <col min="14088" max="14088" width="15" bestFit="1" customWidth="1"/>
    <col min="14089" max="14089" width="23.7109375" customWidth="1"/>
    <col min="14091" max="14091" width="12.85546875" customWidth="1"/>
    <col min="14343" max="14343" width="13.28515625" bestFit="1" customWidth="1"/>
    <col min="14344" max="14344" width="15" bestFit="1" customWidth="1"/>
    <col min="14345" max="14345" width="23.7109375" customWidth="1"/>
    <col min="14347" max="14347" width="12.85546875" customWidth="1"/>
    <col min="14599" max="14599" width="13.28515625" bestFit="1" customWidth="1"/>
    <col min="14600" max="14600" width="15" bestFit="1" customWidth="1"/>
    <col min="14601" max="14601" width="23.7109375" customWidth="1"/>
    <col min="14603" max="14603" width="12.85546875" customWidth="1"/>
    <col min="14855" max="14855" width="13.28515625" bestFit="1" customWidth="1"/>
    <col min="14856" max="14856" width="15" bestFit="1" customWidth="1"/>
    <col min="14857" max="14857" width="23.7109375" customWidth="1"/>
    <col min="14859" max="14859" width="12.85546875" customWidth="1"/>
    <col min="15111" max="15111" width="13.28515625" bestFit="1" customWidth="1"/>
    <col min="15112" max="15112" width="15" bestFit="1" customWidth="1"/>
    <col min="15113" max="15113" width="23.7109375" customWidth="1"/>
    <col min="15115" max="15115" width="12.85546875" customWidth="1"/>
    <col min="15367" max="15367" width="13.28515625" bestFit="1" customWidth="1"/>
    <col min="15368" max="15368" width="15" bestFit="1" customWidth="1"/>
    <col min="15369" max="15369" width="23.7109375" customWidth="1"/>
    <col min="15371" max="15371" width="12.85546875" customWidth="1"/>
    <col min="15623" max="15623" width="13.28515625" bestFit="1" customWidth="1"/>
    <col min="15624" max="15624" width="15" bestFit="1" customWidth="1"/>
    <col min="15625" max="15625" width="23.7109375" customWidth="1"/>
    <col min="15627" max="15627" width="12.85546875" customWidth="1"/>
    <col min="15879" max="15879" width="13.28515625" bestFit="1" customWidth="1"/>
    <col min="15880" max="15880" width="15" bestFit="1" customWidth="1"/>
    <col min="15881" max="15881" width="23.7109375" customWidth="1"/>
    <col min="15883" max="15883" width="12.85546875" customWidth="1"/>
    <col min="16135" max="16135" width="13.28515625" bestFit="1" customWidth="1"/>
    <col min="16136" max="16136" width="15" bestFit="1" customWidth="1"/>
    <col min="16137" max="16137" width="23.7109375" customWidth="1"/>
    <col min="16139" max="16139" width="12.85546875" customWidth="1"/>
  </cols>
  <sheetData>
    <row r="1" spans="1:13" ht="45" x14ac:dyDescent="0.25">
      <c r="A1" s="61" t="s">
        <v>0</v>
      </c>
      <c r="B1" s="61" t="s">
        <v>31</v>
      </c>
      <c r="C1" s="61" t="s">
        <v>1</v>
      </c>
      <c r="D1" s="61" t="s">
        <v>2</v>
      </c>
      <c r="E1" s="61" t="s">
        <v>16</v>
      </c>
      <c r="F1" s="62" t="s">
        <v>45</v>
      </c>
      <c r="G1" s="61" t="s">
        <v>6</v>
      </c>
      <c r="H1" s="61" t="s">
        <v>22</v>
      </c>
      <c r="I1" s="61" t="s">
        <v>15</v>
      </c>
      <c r="J1" s="61" t="s">
        <v>3</v>
      </c>
      <c r="K1" s="61" t="s">
        <v>4</v>
      </c>
      <c r="L1" s="61" t="s">
        <v>5</v>
      </c>
      <c r="M1" s="61" t="s">
        <v>7</v>
      </c>
    </row>
    <row r="2" spans="1:13" x14ac:dyDescent="0.25">
      <c r="A2" s="4">
        <v>43738</v>
      </c>
      <c r="B2" s="37" t="s">
        <v>9</v>
      </c>
      <c r="C2" s="5" t="s">
        <v>13</v>
      </c>
      <c r="D2" s="27" t="s">
        <v>47</v>
      </c>
      <c r="E2" s="2">
        <v>123456</v>
      </c>
      <c r="F2" s="31">
        <v>2218</v>
      </c>
      <c r="G2" s="7" t="s">
        <v>48</v>
      </c>
      <c r="H2" s="7"/>
      <c r="I2" s="7"/>
      <c r="J2" s="8"/>
      <c r="K2" s="9"/>
      <c r="L2" s="9"/>
      <c r="M2" s="9"/>
    </row>
    <row r="3" spans="1:13" x14ac:dyDescent="0.25">
      <c r="A3" s="4">
        <v>43738</v>
      </c>
      <c r="B3" s="37" t="s">
        <v>35</v>
      </c>
      <c r="C3" s="5" t="s">
        <v>18</v>
      </c>
      <c r="D3" s="27" t="s">
        <v>51</v>
      </c>
      <c r="E3" s="2"/>
      <c r="F3" s="31">
        <v>704</v>
      </c>
      <c r="G3" s="13"/>
      <c r="H3" s="10"/>
      <c r="I3" s="10"/>
      <c r="J3" s="11"/>
      <c r="K3" s="12"/>
      <c r="L3" s="9"/>
      <c r="M3" s="9"/>
    </row>
    <row r="4" spans="1:13" x14ac:dyDescent="0.25">
      <c r="A4" s="4">
        <v>43738</v>
      </c>
      <c r="B4" s="37" t="s">
        <v>35</v>
      </c>
      <c r="C4" s="5" t="s">
        <v>19</v>
      </c>
      <c r="D4" s="27"/>
      <c r="E4" s="2"/>
      <c r="F4" s="31">
        <v>365</v>
      </c>
      <c r="G4" s="7"/>
      <c r="H4" s="7"/>
      <c r="I4" s="7"/>
      <c r="J4" s="8"/>
      <c r="K4" s="9"/>
      <c r="L4" s="8"/>
      <c r="M4" s="9"/>
    </row>
    <row r="5" spans="1:13" x14ac:dyDescent="0.25">
      <c r="A5" s="4">
        <v>43738</v>
      </c>
      <c r="B5" s="37" t="s">
        <v>8</v>
      </c>
      <c r="C5" s="5" t="s">
        <v>17</v>
      </c>
      <c r="D5" s="27"/>
      <c r="E5" s="3"/>
      <c r="F5" s="6">
        <v>1248</v>
      </c>
      <c r="G5" s="13"/>
      <c r="H5" s="13"/>
      <c r="I5" s="13"/>
      <c r="J5" s="8"/>
      <c r="K5" s="14"/>
      <c r="L5" s="8"/>
      <c r="M5" s="8"/>
    </row>
    <row r="6" spans="1:13" x14ac:dyDescent="0.25">
      <c r="A6" s="4">
        <v>43738</v>
      </c>
      <c r="B6" s="37" t="s">
        <v>8</v>
      </c>
      <c r="C6" s="5" t="s">
        <v>17</v>
      </c>
      <c r="D6" s="27"/>
      <c r="E6" s="3"/>
      <c r="F6" s="31">
        <v>519</v>
      </c>
      <c r="G6" s="13"/>
      <c r="H6" s="13"/>
      <c r="I6" s="13"/>
      <c r="J6" s="8"/>
      <c r="K6" s="8"/>
      <c r="L6" s="8"/>
      <c r="M6" s="9"/>
    </row>
    <row r="7" spans="1:13" x14ac:dyDescent="0.25">
      <c r="A7" s="4">
        <v>43738</v>
      </c>
      <c r="B7" s="37" t="s">
        <v>8</v>
      </c>
      <c r="C7" s="5" t="s">
        <v>17</v>
      </c>
      <c r="D7" s="27"/>
      <c r="E7" s="3"/>
      <c r="F7" s="31">
        <v>889</v>
      </c>
      <c r="G7" s="7"/>
      <c r="H7" s="7"/>
      <c r="I7" s="7"/>
      <c r="J7" s="8"/>
      <c r="K7" s="12"/>
      <c r="L7" s="8"/>
      <c r="M7" s="9"/>
    </row>
    <row r="8" spans="1:13" x14ac:dyDescent="0.25">
      <c r="A8" s="4">
        <v>43738</v>
      </c>
      <c r="B8" s="37" t="s">
        <v>30</v>
      </c>
      <c r="C8" s="5" t="s">
        <v>12</v>
      </c>
      <c r="D8" s="27"/>
      <c r="E8" s="2"/>
      <c r="F8" s="31">
        <v>347</v>
      </c>
      <c r="G8" s="7"/>
      <c r="H8" s="7"/>
      <c r="I8" s="7"/>
      <c r="J8" s="8"/>
      <c r="K8" s="12"/>
      <c r="L8" s="8"/>
      <c r="M8" s="9"/>
    </row>
    <row r="9" spans="1:13" x14ac:dyDescent="0.25">
      <c r="A9" s="15">
        <v>43761</v>
      </c>
      <c r="B9" s="37" t="s">
        <v>8</v>
      </c>
      <c r="C9" s="22" t="s">
        <v>17</v>
      </c>
      <c r="D9" s="26"/>
      <c r="E9" s="2"/>
      <c r="F9" s="32">
        <v>252</v>
      </c>
      <c r="G9" s="13"/>
      <c r="H9" s="13"/>
      <c r="I9" s="13"/>
      <c r="J9" s="8"/>
      <c r="K9" s="16"/>
      <c r="L9" s="8"/>
      <c r="M9" s="9"/>
    </row>
    <row r="10" spans="1:13" x14ac:dyDescent="0.25">
      <c r="A10" s="15">
        <v>43761</v>
      </c>
      <c r="B10" s="37" t="s">
        <v>11</v>
      </c>
      <c r="C10" s="23" t="s">
        <v>11</v>
      </c>
      <c r="D10" s="26"/>
      <c r="E10" s="2"/>
      <c r="F10" s="32">
        <v>313</v>
      </c>
      <c r="G10" s="13"/>
      <c r="H10" s="13"/>
      <c r="I10" s="13"/>
      <c r="J10" s="8"/>
      <c r="K10" s="12"/>
      <c r="L10" s="8"/>
      <c r="M10" s="9"/>
    </row>
    <row r="11" spans="1:13" x14ac:dyDescent="0.25">
      <c r="A11" s="15">
        <v>43761</v>
      </c>
      <c r="B11" s="37" t="s">
        <v>8</v>
      </c>
      <c r="C11" s="23" t="s">
        <v>17</v>
      </c>
      <c r="D11" s="28"/>
      <c r="E11" s="2"/>
      <c r="F11" s="33">
        <v>1024</v>
      </c>
      <c r="G11" s="18"/>
      <c r="H11" s="18"/>
      <c r="I11" s="18"/>
      <c r="J11" s="30"/>
      <c r="K11" s="12"/>
      <c r="L11" s="19"/>
      <c r="M11" s="9"/>
    </row>
    <row r="12" spans="1:13" x14ac:dyDescent="0.25">
      <c r="A12" s="17">
        <v>43761</v>
      </c>
      <c r="B12" s="37" t="s">
        <v>8</v>
      </c>
      <c r="C12" s="24" t="s">
        <v>17</v>
      </c>
      <c r="D12" s="28"/>
      <c r="E12" s="29"/>
      <c r="F12" s="33"/>
      <c r="G12" s="18"/>
      <c r="H12" s="18"/>
      <c r="I12" s="18"/>
      <c r="J12" s="19"/>
      <c r="K12" s="12"/>
      <c r="L12" s="19"/>
      <c r="M12" s="9"/>
    </row>
    <row r="13" spans="1:13" x14ac:dyDescent="0.25">
      <c r="A13" s="17">
        <v>43761</v>
      </c>
      <c r="B13" s="37" t="s">
        <v>8</v>
      </c>
      <c r="C13" s="23" t="s">
        <v>10</v>
      </c>
      <c r="D13" s="28"/>
      <c r="E13" s="2"/>
      <c r="F13" s="33">
        <v>513</v>
      </c>
      <c r="G13" s="18"/>
      <c r="H13" s="18"/>
      <c r="I13" s="18"/>
      <c r="J13" s="19"/>
      <c r="K13" s="12"/>
      <c r="L13" s="19"/>
      <c r="M13" s="9"/>
    </row>
    <row r="14" spans="1:13" x14ac:dyDescent="0.25">
      <c r="A14" s="17">
        <v>43761</v>
      </c>
      <c r="B14" s="37" t="s">
        <v>42</v>
      </c>
      <c r="C14" s="24" t="s">
        <v>20</v>
      </c>
      <c r="D14" s="28"/>
      <c r="E14" s="3"/>
      <c r="F14" s="33">
        <v>1024</v>
      </c>
      <c r="G14" s="18"/>
      <c r="H14" s="18"/>
      <c r="I14" s="18"/>
      <c r="J14" s="30"/>
      <c r="K14" s="12"/>
      <c r="L14" s="19"/>
      <c r="M14" s="9"/>
    </row>
    <row r="15" spans="1:13" x14ac:dyDescent="0.25">
      <c r="A15" s="17">
        <v>43709</v>
      </c>
      <c r="B15" s="37" t="s">
        <v>21</v>
      </c>
      <c r="C15" s="21" t="s">
        <v>14</v>
      </c>
      <c r="D15" s="28"/>
      <c r="E15" s="2"/>
      <c r="F15" s="25">
        <v>959</v>
      </c>
      <c r="G15" s="18"/>
      <c r="H15" s="18"/>
      <c r="I15" s="18"/>
      <c r="J15" s="19"/>
      <c r="K15" s="12"/>
      <c r="L15" s="19"/>
      <c r="M15" s="19"/>
    </row>
    <row r="16" spans="1:13" x14ac:dyDescent="0.25">
      <c r="A16" s="17">
        <v>43709</v>
      </c>
      <c r="B16" s="37" t="s">
        <v>21</v>
      </c>
      <c r="C16" s="20" t="s">
        <v>14</v>
      </c>
      <c r="D16" s="28"/>
      <c r="E16" s="2"/>
      <c r="F16" s="25">
        <v>782</v>
      </c>
      <c r="G16" s="18"/>
      <c r="H16" s="18"/>
      <c r="I16" s="18"/>
      <c r="J16" s="1"/>
      <c r="K16" s="12"/>
      <c r="L16" s="19"/>
      <c r="M16" s="19"/>
    </row>
    <row r="17" spans="1:13" x14ac:dyDescent="0.25">
      <c r="A17" s="17">
        <v>43709</v>
      </c>
      <c r="B17" s="37" t="s">
        <v>21</v>
      </c>
      <c r="C17" s="20" t="s">
        <v>14</v>
      </c>
      <c r="D17" s="28"/>
      <c r="E17" s="2"/>
      <c r="F17" s="25">
        <v>1107</v>
      </c>
      <c r="G17" s="18"/>
      <c r="H17" s="18"/>
      <c r="I17" s="18"/>
      <c r="J17" s="1"/>
      <c r="K17" s="12"/>
      <c r="L17" s="19"/>
      <c r="M17" s="19"/>
    </row>
    <row r="18" spans="1:13" x14ac:dyDescent="0.25">
      <c r="A18" s="17">
        <v>43710</v>
      </c>
      <c r="B18" s="37" t="s">
        <v>36</v>
      </c>
      <c r="C18" s="20" t="s">
        <v>56</v>
      </c>
      <c r="D18" s="28"/>
      <c r="E18" s="3"/>
      <c r="F18" s="33">
        <v>1329</v>
      </c>
      <c r="G18" s="18"/>
      <c r="H18" s="18"/>
      <c r="I18" s="18"/>
      <c r="J18" s="60"/>
      <c r="K18" s="12"/>
      <c r="L18" s="19"/>
      <c r="M18" s="9"/>
    </row>
  </sheetData>
  <phoneticPr fontId="4" type="noConversion"/>
  <conditionalFormatting sqref="H1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'Tarifs '!$A$4:$A$20</xm:f>
          </x14:formula1>
          <xm:sqref>B2:B18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2:E20"/>
  <sheetViews>
    <sheetView workbookViewId="0">
      <selection activeCell="G16" sqref="G16"/>
    </sheetView>
  </sheetViews>
  <sheetFormatPr baseColWidth="10" defaultRowHeight="15" x14ac:dyDescent="0.25"/>
  <cols>
    <col min="1" max="1" width="42" customWidth="1"/>
    <col min="2" max="5" width="18.7109375" customWidth="1"/>
  </cols>
  <sheetData>
    <row r="2" spans="1:5" x14ac:dyDescent="0.25">
      <c r="B2" s="41" t="s">
        <v>49</v>
      </c>
      <c r="C2" s="44" t="s">
        <v>52</v>
      </c>
      <c r="D2" s="46" t="s">
        <v>50</v>
      </c>
      <c r="E2" s="48" t="s">
        <v>53</v>
      </c>
    </row>
    <row r="3" spans="1:5" x14ac:dyDescent="0.25">
      <c r="A3" s="53" t="s">
        <v>44</v>
      </c>
      <c r="B3" s="49">
        <v>1</v>
      </c>
      <c r="C3" s="50">
        <v>2</v>
      </c>
      <c r="D3" s="51">
        <v>3</v>
      </c>
      <c r="E3" s="52">
        <v>4</v>
      </c>
    </row>
    <row r="4" spans="1:5" x14ac:dyDescent="0.25">
      <c r="A4" s="40" t="s">
        <v>30</v>
      </c>
      <c r="B4" s="42">
        <v>1190</v>
      </c>
      <c r="C4" s="43">
        <v>890</v>
      </c>
      <c r="D4" s="45">
        <v>600</v>
      </c>
      <c r="E4" s="47">
        <v>450</v>
      </c>
    </row>
    <row r="5" spans="1:5" x14ac:dyDescent="0.25">
      <c r="A5" s="40" t="s">
        <v>11</v>
      </c>
      <c r="B5" s="42">
        <v>1410</v>
      </c>
      <c r="C5" s="43">
        <v>1060</v>
      </c>
      <c r="D5" s="45">
        <v>710</v>
      </c>
      <c r="E5" s="47">
        <v>530</v>
      </c>
    </row>
    <row r="6" spans="1:5" x14ac:dyDescent="0.25">
      <c r="A6" s="40" t="s">
        <v>41</v>
      </c>
      <c r="B6" s="42">
        <v>1630</v>
      </c>
      <c r="C6" s="43">
        <v>1220</v>
      </c>
      <c r="D6" s="45">
        <v>810</v>
      </c>
      <c r="E6" s="47">
        <v>610</v>
      </c>
    </row>
    <row r="7" spans="1:5" x14ac:dyDescent="0.25">
      <c r="A7" s="40" t="s">
        <v>8</v>
      </c>
      <c r="B7" s="42">
        <v>1870</v>
      </c>
      <c r="C7" s="43">
        <v>1400</v>
      </c>
      <c r="D7" s="45">
        <v>930</v>
      </c>
      <c r="E7" s="47">
        <v>700</v>
      </c>
    </row>
    <row r="8" spans="1:5" x14ac:dyDescent="0.25">
      <c r="A8" s="40" t="s">
        <v>21</v>
      </c>
      <c r="B8" s="42">
        <v>2370</v>
      </c>
      <c r="C8" s="43">
        <v>1780</v>
      </c>
      <c r="D8" s="45">
        <v>1190</v>
      </c>
      <c r="E8" s="47">
        <v>890</v>
      </c>
    </row>
    <row r="9" spans="1:5" x14ac:dyDescent="0.25">
      <c r="A9" s="40" t="s">
        <v>9</v>
      </c>
      <c r="B9" s="42">
        <v>2800</v>
      </c>
      <c r="C9" s="43">
        <v>2100</v>
      </c>
      <c r="D9" s="45">
        <v>1400</v>
      </c>
      <c r="E9" s="47">
        <v>1050</v>
      </c>
    </row>
    <row r="10" spans="1:5" x14ac:dyDescent="0.25">
      <c r="A10" s="40" t="s">
        <v>40</v>
      </c>
      <c r="B10" s="42">
        <v>3390</v>
      </c>
      <c r="C10" s="43">
        <v>2540</v>
      </c>
      <c r="D10" s="45">
        <v>1700</v>
      </c>
      <c r="E10" s="47">
        <v>1270</v>
      </c>
    </row>
    <row r="11" spans="1:5" x14ac:dyDescent="0.25">
      <c r="A11" s="40" t="s">
        <v>32</v>
      </c>
      <c r="B11" s="42">
        <v>3070</v>
      </c>
      <c r="C11" s="43">
        <v>2300</v>
      </c>
      <c r="D11" s="45">
        <v>1540</v>
      </c>
      <c r="E11" s="47">
        <v>1150</v>
      </c>
    </row>
    <row r="12" spans="1:5" x14ac:dyDescent="0.25">
      <c r="A12" s="40" t="s">
        <v>42</v>
      </c>
      <c r="B12" s="42">
        <v>5200</v>
      </c>
      <c r="C12" s="43">
        <v>3900</v>
      </c>
      <c r="D12" s="45">
        <v>2600</v>
      </c>
      <c r="E12" s="47">
        <v>1950</v>
      </c>
    </row>
    <row r="13" spans="1:5" x14ac:dyDescent="0.25">
      <c r="A13" s="40" t="s">
        <v>33</v>
      </c>
      <c r="B13" s="42">
        <v>5490</v>
      </c>
      <c r="C13" s="43">
        <v>4120</v>
      </c>
      <c r="D13" s="45">
        <v>2750</v>
      </c>
      <c r="E13" s="47">
        <v>2060</v>
      </c>
    </row>
    <row r="14" spans="1:5" x14ac:dyDescent="0.25">
      <c r="A14" s="40" t="s">
        <v>34</v>
      </c>
      <c r="B14" s="42">
        <v>7320</v>
      </c>
      <c r="C14" s="43">
        <v>5490</v>
      </c>
      <c r="D14" s="45">
        <v>3660</v>
      </c>
      <c r="E14" s="47">
        <v>2740</v>
      </c>
    </row>
    <row r="15" spans="1:5" x14ac:dyDescent="0.25">
      <c r="A15" s="40" t="s">
        <v>35</v>
      </c>
      <c r="B15" s="42">
        <v>9980</v>
      </c>
      <c r="C15" s="43">
        <v>7480</v>
      </c>
      <c r="D15" s="45">
        <v>4990</v>
      </c>
      <c r="E15" s="47">
        <v>3740</v>
      </c>
    </row>
    <row r="16" spans="1:5" x14ac:dyDescent="0.25">
      <c r="A16" s="40" t="s">
        <v>36</v>
      </c>
      <c r="B16" s="42">
        <v>20210</v>
      </c>
      <c r="C16" s="43">
        <v>15160</v>
      </c>
      <c r="D16" s="45">
        <v>10110</v>
      </c>
      <c r="E16" s="47">
        <v>7580</v>
      </c>
    </row>
    <row r="17" spans="1:5" x14ac:dyDescent="0.25">
      <c r="A17" s="40" t="s">
        <v>37</v>
      </c>
      <c r="B17" s="42">
        <v>1030</v>
      </c>
      <c r="C17" s="43">
        <v>770</v>
      </c>
      <c r="D17" s="45">
        <v>510</v>
      </c>
      <c r="E17" s="47">
        <v>390</v>
      </c>
    </row>
    <row r="18" spans="1:5" x14ac:dyDescent="0.25">
      <c r="A18" s="40" t="s">
        <v>38</v>
      </c>
      <c r="B18" s="42">
        <v>1380</v>
      </c>
      <c r="C18" s="43">
        <v>1030</v>
      </c>
      <c r="D18" s="45">
        <v>690</v>
      </c>
      <c r="E18" s="47">
        <v>520</v>
      </c>
    </row>
    <row r="19" spans="1:5" x14ac:dyDescent="0.25">
      <c r="A19" s="40" t="s">
        <v>39</v>
      </c>
      <c r="B19" s="42">
        <v>3140</v>
      </c>
      <c r="C19" s="43">
        <v>2360</v>
      </c>
      <c r="D19" s="45">
        <v>1570</v>
      </c>
      <c r="E19" s="47">
        <v>1180</v>
      </c>
    </row>
    <row r="20" spans="1:5" x14ac:dyDescent="0.25">
      <c r="A20" s="40" t="s">
        <v>43</v>
      </c>
      <c r="B20" s="42">
        <v>6270</v>
      </c>
      <c r="C20" s="43">
        <v>4700</v>
      </c>
      <c r="D20" s="45">
        <v>3130</v>
      </c>
      <c r="E20" s="47">
        <v>2350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K18"/>
  <sheetViews>
    <sheetView tabSelected="1" zoomScale="90" zoomScaleNormal="90" workbookViewId="0">
      <selection activeCell="I25" sqref="I25"/>
    </sheetView>
  </sheetViews>
  <sheetFormatPr baseColWidth="10" defaultRowHeight="15" x14ac:dyDescent="0.25"/>
  <cols>
    <col min="1" max="1" width="22.42578125" customWidth="1"/>
    <col min="2" max="2" width="7.140625" customWidth="1"/>
    <col min="3" max="3" width="23.7109375" customWidth="1"/>
    <col min="5" max="5" width="16" customWidth="1"/>
    <col min="6" max="6" width="14" customWidth="1"/>
    <col min="7" max="7" width="24.85546875" customWidth="1"/>
    <col min="8" max="8" width="25.7109375" customWidth="1"/>
    <col min="10" max="10" width="25.42578125" customWidth="1"/>
  </cols>
  <sheetData>
    <row r="1" spans="1:11" ht="30" x14ac:dyDescent="0.25">
      <c r="A1" s="54" t="s">
        <v>31</v>
      </c>
      <c r="B1" s="55" t="s">
        <v>46</v>
      </c>
      <c r="C1" s="54" t="s">
        <v>23</v>
      </c>
      <c r="D1" s="56" t="s">
        <v>24</v>
      </c>
      <c r="E1" s="54" t="s">
        <v>25</v>
      </c>
      <c r="F1" s="54" t="s">
        <v>26</v>
      </c>
      <c r="G1" s="57" t="s">
        <v>55</v>
      </c>
      <c r="H1" s="58" t="s">
        <v>54</v>
      </c>
      <c r="I1" s="54" t="s">
        <v>27</v>
      </c>
      <c r="J1" s="59" t="s">
        <v>28</v>
      </c>
      <c r="K1" s="59" t="s">
        <v>29</v>
      </c>
    </row>
    <row r="2" spans="1:11" x14ac:dyDescent="0.25">
      <c r="A2" s="34" t="str">
        <f>+'machines reconditionnées'!B2</f>
        <v>B70 CL</v>
      </c>
      <c r="B2" s="39">
        <f t="shared" ref="B2:B18" si="0">IF(F2&lt;=500,1,IF(F2&lt;=1000,2,IF(F2&lt;=1500,3,4)))</f>
        <v>4</v>
      </c>
      <c r="C2" s="34" t="str">
        <f>+'machines reconditionnées'!C2</f>
        <v>B70 CL 75</v>
      </c>
      <c r="D2" s="35" t="str">
        <f>+'machines reconditionnées'!D2</f>
        <v>BLA BLA BLA</v>
      </c>
      <c r="F2">
        <f>+'machines reconditionnées'!F2</f>
        <v>2218</v>
      </c>
      <c r="G2" s="36"/>
      <c r="H2" s="38"/>
      <c r="J2">
        <f t="array" ref="J2">IFERROR(INDEX('Tarifs '!$B$4:$E$20,MATCH(Tableau1[[#This Row],[TYPE MATERIEL]],'Tarifs '!$A$4:$A$20,0),MATCH(Tableau1[[#This Row],[code]],'Tarifs '!$B$3:$E$3,0)),"non communiqué")</f>
        <v>1050</v>
      </c>
    </row>
    <row r="3" spans="1:11" x14ac:dyDescent="0.25">
      <c r="A3" s="34" t="str">
        <f>+'machines reconditionnées'!B3</f>
        <v>B310 / B1050 / B1100</v>
      </c>
      <c r="B3" s="39">
        <f t="shared" si="0"/>
        <v>2</v>
      </c>
      <c r="C3" s="34" t="str">
        <f>+'machines reconditionnées'!C3</f>
        <v>B1050 CYL 96</v>
      </c>
      <c r="D3" s="35" t="str">
        <f>+'machines reconditionnées'!D3</f>
        <v>bli bli bli</v>
      </c>
      <c r="F3">
        <f>+'machines reconditionnées'!F3</f>
        <v>704</v>
      </c>
      <c r="G3" s="36"/>
      <c r="H3" s="38"/>
      <c r="J3">
        <f t="array" ref="J3">IFERROR(INDEX('Tarifs '!$B$4:$E$20,MATCH(Tableau1[[#This Row],[TYPE MATERIEL]],'Tarifs '!$A$4:$A$20,0),MATCH(Tableau1[[#This Row],[code]],'Tarifs '!$B$3:$E$3,0)),"non communiqué")</f>
        <v>7480</v>
      </c>
    </row>
    <row r="4" spans="1:11" x14ac:dyDescent="0.25">
      <c r="A4" s="34" t="str">
        <f>+'machines reconditionnées'!B4</f>
        <v>B310 / B1050 / B1100</v>
      </c>
      <c r="B4" s="39">
        <f t="shared" si="0"/>
        <v>1</v>
      </c>
      <c r="C4" s="34" t="str">
        <f>+'machines reconditionnées'!C4</f>
        <v>B310 R TB 1020</v>
      </c>
      <c r="D4" s="35">
        <f>+'machines reconditionnées'!D4</f>
        <v>0</v>
      </c>
      <c r="F4">
        <f>+'machines reconditionnées'!F4</f>
        <v>365</v>
      </c>
      <c r="G4" s="36"/>
      <c r="H4" s="38"/>
      <c r="J4">
        <f t="array" ref="J4">IFERROR(INDEX('Tarifs '!$B$4:$E$20,MATCH(Tableau1[[#This Row],[TYPE MATERIEL]],'Tarifs '!$A$4:$A$20,0),MATCH(Tableau1[[#This Row],[code]],'Tarifs '!$B$3:$E$3,0)),"non communiqué")</f>
        <v>9980</v>
      </c>
    </row>
    <row r="5" spans="1:11" x14ac:dyDescent="0.25">
      <c r="A5" s="34" t="str">
        <f>+'machines reconditionnées'!B5</f>
        <v>B45 CL</v>
      </c>
      <c r="B5" s="39">
        <f t="shared" si="0"/>
        <v>3</v>
      </c>
      <c r="C5" s="34" t="str">
        <f>+'machines reconditionnées'!C5</f>
        <v>B45 CL 51/105</v>
      </c>
      <c r="D5" s="35">
        <f>+'machines reconditionnées'!D5</f>
        <v>0</v>
      </c>
      <c r="F5">
        <f>+'machines reconditionnées'!F5</f>
        <v>1248</v>
      </c>
      <c r="G5" s="36"/>
      <c r="H5" s="38"/>
      <c r="J5">
        <f t="array" ref="J5">IFERROR(INDEX('Tarifs '!$B$4:$E$20,MATCH(Tableau1[[#This Row],[TYPE MATERIEL]],'Tarifs '!$A$4:$A$20,0),MATCH(Tableau1[[#This Row],[code]],'Tarifs '!$B$3:$E$3,0)),"non communiqué")</f>
        <v>930</v>
      </c>
    </row>
    <row r="6" spans="1:11" x14ac:dyDescent="0.25">
      <c r="A6" s="34" t="str">
        <f>+'machines reconditionnées'!B6</f>
        <v>B45 CL</v>
      </c>
      <c r="B6" s="39">
        <f t="shared" si="0"/>
        <v>2</v>
      </c>
      <c r="C6" s="34" t="str">
        <f>+'machines reconditionnées'!C6</f>
        <v>B45 CL 51/105</v>
      </c>
      <c r="D6" s="35">
        <f>+'machines reconditionnées'!D6</f>
        <v>0</v>
      </c>
      <c r="F6">
        <f>+'machines reconditionnées'!F6</f>
        <v>519</v>
      </c>
      <c r="G6" s="36"/>
      <c r="H6" s="38"/>
      <c r="J6">
        <f t="array" ref="J6">IFERROR(INDEX('Tarifs '!$B$4:$E$20,MATCH(Tableau1[[#This Row],[TYPE MATERIEL]],'Tarifs '!$A$4:$A$20,0),MATCH(Tableau1[[#This Row],[code]],'Tarifs '!$B$3:$E$3,0)),"non communiqué")</f>
        <v>1400</v>
      </c>
    </row>
    <row r="7" spans="1:11" x14ac:dyDescent="0.25">
      <c r="A7" s="34" t="str">
        <f>+'machines reconditionnées'!B7</f>
        <v>B45 CL</v>
      </c>
      <c r="B7" s="39">
        <f t="shared" si="0"/>
        <v>2</v>
      </c>
      <c r="C7" s="34" t="str">
        <f>+'machines reconditionnées'!C7</f>
        <v>B45 CL 51/105</v>
      </c>
      <c r="D7" s="35">
        <f>+'machines reconditionnées'!D7</f>
        <v>0</v>
      </c>
      <c r="F7">
        <f>+'machines reconditionnées'!F7</f>
        <v>889</v>
      </c>
      <c r="G7" s="36"/>
      <c r="H7" s="38"/>
      <c r="J7">
        <f t="array" ref="J7">IFERROR(INDEX('Tarifs '!$B$4:$E$20,MATCH(Tableau1[[#This Row],[TYPE MATERIEL]],'Tarifs '!$A$4:$A$20,0),MATCH(Tableau1[[#This Row],[code]],'Tarifs '!$B$3:$E$3,0)),"non communiqué")</f>
        <v>1400</v>
      </c>
    </row>
    <row r="8" spans="1:11" x14ac:dyDescent="0.25">
      <c r="A8" s="34" t="str">
        <f>+'machines reconditionnées'!B8</f>
        <v>B30</v>
      </c>
      <c r="B8" s="39">
        <f t="shared" si="0"/>
        <v>1</v>
      </c>
      <c r="C8" s="34" t="str">
        <f>+'machines reconditionnées'!C8</f>
        <v>B30 P</v>
      </c>
      <c r="D8" s="35">
        <f>+'machines reconditionnées'!D8</f>
        <v>0</v>
      </c>
      <c r="F8">
        <f>+'machines reconditionnées'!F8</f>
        <v>347</v>
      </c>
      <c r="G8" s="36"/>
      <c r="H8" s="38"/>
      <c r="J8">
        <f t="array" ref="J8">IFERROR(INDEX('Tarifs '!$B$4:$E$20,MATCH(Tableau1[[#This Row],[TYPE MATERIEL]],'Tarifs '!$A$4:$A$20,0),MATCH(Tableau1[[#This Row],[code]],'Tarifs '!$B$3:$E$3,0)),"non communiqué")</f>
        <v>1190</v>
      </c>
    </row>
    <row r="9" spans="1:11" x14ac:dyDescent="0.25">
      <c r="A9" s="34" t="str">
        <f>+'machines reconditionnées'!B9</f>
        <v>B45 CL</v>
      </c>
      <c r="B9" s="39">
        <f t="shared" si="0"/>
        <v>1</v>
      </c>
      <c r="C9" s="34" t="str">
        <f>+'machines reconditionnées'!C9</f>
        <v>B45 CL 51/105</v>
      </c>
      <c r="D9" s="35">
        <f>+'machines reconditionnées'!D9</f>
        <v>0</v>
      </c>
      <c r="F9">
        <f>+'machines reconditionnées'!F9</f>
        <v>252</v>
      </c>
      <c r="G9" s="36"/>
      <c r="H9" s="38"/>
      <c r="J9">
        <f t="array" ref="J9">IFERROR(INDEX('Tarifs '!$B$4:$E$20,MATCH(Tableau1[[#This Row],[TYPE MATERIEL]],'Tarifs '!$A$4:$A$20,0),MATCH(Tableau1[[#This Row],[code]],'Tarifs '!$B$3:$E$3,0)),"non communiqué")</f>
        <v>1870</v>
      </c>
    </row>
    <row r="10" spans="1:11" x14ac:dyDescent="0.25">
      <c r="A10" s="34" t="str">
        <f>+'machines reconditionnées'!B10</f>
        <v>B30 CL</v>
      </c>
      <c r="B10" s="39">
        <f t="shared" si="0"/>
        <v>1</v>
      </c>
      <c r="C10" s="34" t="str">
        <f>+'machines reconditionnées'!C10</f>
        <v>B30 CL</v>
      </c>
      <c r="D10" s="35">
        <f>+'machines reconditionnées'!D10</f>
        <v>0</v>
      </c>
      <c r="F10">
        <f>+'machines reconditionnées'!F10</f>
        <v>313</v>
      </c>
      <c r="G10" s="36"/>
      <c r="H10" s="38"/>
      <c r="J10">
        <f t="array" ref="J10">IFERROR(INDEX('Tarifs '!$B$4:$E$20,MATCH(Tableau1[[#This Row],[TYPE MATERIEL]],'Tarifs '!$A$4:$A$20,0),MATCH(Tableau1[[#This Row],[code]],'Tarifs '!$B$3:$E$3,0)),"non communiqué")</f>
        <v>1410</v>
      </c>
    </row>
    <row r="11" spans="1:11" x14ac:dyDescent="0.25">
      <c r="A11" s="34" t="str">
        <f>+'machines reconditionnées'!B11</f>
        <v>B45 CL</v>
      </c>
      <c r="B11" s="39">
        <f t="shared" si="0"/>
        <v>3</v>
      </c>
      <c r="C11" s="34" t="str">
        <f>+'machines reconditionnées'!C11</f>
        <v>B45 CL 51/105</v>
      </c>
      <c r="D11" s="35">
        <f>+'machines reconditionnées'!D11</f>
        <v>0</v>
      </c>
      <c r="F11">
        <f>+'machines reconditionnées'!F11</f>
        <v>1024</v>
      </c>
      <c r="G11" s="36"/>
      <c r="H11" s="38"/>
      <c r="J11">
        <f t="array" ref="J11">IFERROR(INDEX('Tarifs '!$B$4:$E$20,MATCH(Tableau1[[#This Row],[TYPE MATERIEL]],'Tarifs '!$A$4:$A$20,0),MATCH(Tableau1[[#This Row],[code]],'Tarifs '!$B$3:$E$3,0)),"non communiqué")</f>
        <v>930</v>
      </c>
    </row>
    <row r="12" spans="1:11" x14ac:dyDescent="0.25">
      <c r="A12" s="34" t="str">
        <f>+'machines reconditionnées'!B12</f>
        <v>B45 CL</v>
      </c>
      <c r="B12" s="39">
        <f t="shared" si="0"/>
        <v>1</v>
      </c>
      <c r="C12" s="34" t="str">
        <f>+'machines reconditionnées'!C12</f>
        <v>B45 CL 51/105</v>
      </c>
      <c r="D12" s="35">
        <f>+'machines reconditionnées'!D12</f>
        <v>0</v>
      </c>
      <c r="F12">
        <f>+'machines reconditionnées'!F12</f>
        <v>0</v>
      </c>
      <c r="G12" s="36"/>
      <c r="H12" s="38"/>
      <c r="J12">
        <f t="array" ref="J12">IFERROR(INDEX('Tarifs '!$B$4:$E$20,MATCH(Tableau1[[#This Row],[TYPE MATERIEL]],'Tarifs '!$A$4:$A$20,0),MATCH(Tableau1[[#This Row],[code]],'Tarifs '!$B$3:$E$3,0)),"non communiqué")</f>
        <v>1870</v>
      </c>
    </row>
    <row r="13" spans="1:11" x14ac:dyDescent="0.25">
      <c r="A13" s="34" t="str">
        <f>+'machines reconditionnées'!B13</f>
        <v>B45 CL</v>
      </c>
      <c r="B13" s="39">
        <f t="shared" si="0"/>
        <v>2</v>
      </c>
      <c r="C13" s="34" t="str">
        <f>+'machines reconditionnées'!C13</f>
        <v>B45 CLH</v>
      </c>
      <c r="D13" s="35">
        <f>+'machines reconditionnées'!D13</f>
        <v>0</v>
      </c>
      <c r="F13">
        <f>+'machines reconditionnées'!F13</f>
        <v>513</v>
      </c>
      <c r="G13" s="36"/>
      <c r="H13" s="38"/>
      <c r="J13">
        <f t="array" ref="J13">IFERROR(INDEX('Tarifs '!$B$4:$E$20,MATCH(Tableau1[[#This Row],[TYPE MATERIEL]],'Tarifs '!$A$4:$A$20,0),MATCH(Tableau1[[#This Row],[code]],'Tarifs '!$B$3:$E$3,0)),"non communiqué")</f>
        <v>1400</v>
      </c>
    </row>
    <row r="14" spans="1:11" x14ac:dyDescent="0.25">
      <c r="A14" s="34" t="str">
        <f>+'machines reconditionnées'!B14</f>
        <v>B120 R / B115 R /B750 R</v>
      </c>
      <c r="B14" s="39">
        <f t="shared" si="0"/>
        <v>3</v>
      </c>
      <c r="C14" s="34" t="str">
        <f>+'machines reconditionnées'!C14</f>
        <v>B115 R TB 750 m.OBL</v>
      </c>
      <c r="D14" s="35">
        <f>+'machines reconditionnées'!D14</f>
        <v>0</v>
      </c>
      <c r="F14">
        <f>+'machines reconditionnées'!F14</f>
        <v>1024</v>
      </c>
      <c r="G14" s="36"/>
      <c r="H14" s="38"/>
      <c r="J14">
        <f t="array" ref="J14">IFERROR(INDEX('Tarifs '!$B$4:$E$20,MATCH(Tableau1[[#This Row],[TYPE MATERIEL]],'Tarifs '!$A$4:$A$20,0),MATCH(Tableau1[[#This Row],[code]],'Tarifs '!$B$3:$E$3,0)),"non communiqué")</f>
        <v>2600</v>
      </c>
    </row>
    <row r="15" spans="1:11" x14ac:dyDescent="0.25">
      <c r="A15" s="34" t="str">
        <f>+'machines reconditionnées'!B15</f>
        <v>B70</v>
      </c>
      <c r="B15" s="39">
        <f t="shared" si="0"/>
        <v>2</v>
      </c>
      <c r="C15" s="34" t="str">
        <f>+'machines reconditionnées'!C15</f>
        <v>B70  65</v>
      </c>
      <c r="D15" s="35">
        <f>+'machines reconditionnées'!D15</f>
        <v>0</v>
      </c>
      <c r="F15">
        <f>+'machines reconditionnées'!F15</f>
        <v>959</v>
      </c>
      <c r="G15" s="36"/>
      <c r="H15" s="38"/>
      <c r="J15">
        <f t="array" ref="J15">IFERROR(INDEX('Tarifs '!$B$4:$E$20,MATCH(Tableau1[[#This Row],[TYPE MATERIEL]],'Tarifs '!$A$4:$A$20,0),MATCH(Tableau1[[#This Row],[code]],'Tarifs '!$B$3:$E$3,0)),"non communiqué")</f>
        <v>1780</v>
      </c>
    </row>
    <row r="16" spans="1:11" x14ac:dyDescent="0.25">
      <c r="A16" s="34" t="str">
        <f>+'machines reconditionnées'!B16</f>
        <v>B70</v>
      </c>
      <c r="B16" s="39">
        <f t="shared" si="0"/>
        <v>2</v>
      </c>
      <c r="C16" s="34" t="str">
        <f>+'machines reconditionnées'!C16</f>
        <v>B70  65</v>
      </c>
      <c r="D16" s="35">
        <f>+'machines reconditionnées'!D16</f>
        <v>0</v>
      </c>
      <c r="F16">
        <f>+'machines reconditionnées'!F16</f>
        <v>782</v>
      </c>
      <c r="G16" s="36"/>
      <c r="H16" s="38"/>
      <c r="J16">
        <f t="array" ref="J16">IFERROR(INDEX('Tarifs '!$B$4:$E$20,MATCH(Tableau1[[#This Row],[TYPE MATERIEL]],'Tarifs '!$A$4:$A$20,0),MATCH(Tableau1[[#This Row],[code]],'Tarifs '!$B$3:$E$3,0)),"non communiqué")</f>
        <v>1780</v>
      </c>
    </row>
    <row r="17" spans="1:10" x14ac:dyDescent="0.25">
      <c r="A17" s="34" t="str">
        <f>+'machines reconditionnées'!B17</f>
        <v>B70</v>
      </c>
      <c r="B17" s="39">
        <f t="shared" si="0"/>
        <v>3</v>
      </c>
      <c r="C17" s="34" t="str">
        <f>+'machines reconditionnées'!C17</f>
        <v>B70  65</v>
      </c>
      <c r="D17" s="35">
        <f>+'machines reconditionnées'!D17</f>
        <v>0</v>
      </c>
      <c r="F17">
        <f>+'machines reconditionnées'!F17</f>
        <v>1107</v>
      </c>
      <c r="G17" s="36"/>
      <c r="H17" s="38"/>
      <c r="J17">
        <f t="array" ref="J17">IFERROR(INDEX('Tarifs '!$B$4:$E$20,MATCH(Tableau1[[#This Row],[TYPE MATERIEL]],'Tarifs '!$A$4:$A$20,0),MATCH(Tableau1[[#This Row],[code]],'Tarifs '!$B$3:$E$3,0)),"non communiqué")</f>
        <v>1190</v>
      </c>
    </row>
    <row r="18" spans="1:10" x14ac:dyDescent="0.25">
      <c r="A18" s="34" t="str">
        <f>+'machines reconditionnées'!B18</f>
        <v>NAUTILUS SC400</v>
      </c>
      <c r="B18" s="39">
        <f t="shared" ref="B18" si="1">IF(F18&lt;=500,1,IF(F18&lt;=1000,2,IF(F18&lt;=1500,3,4)))</f>
        <v>3</v>
      </c>
      <c r="C18" s="34" t="str">
        <f>+'machines reconditionnées'!C18</f>
        <v>B70 CL 76</v>
      </c>
      <c r="D18" s="35">
        <f>+'machines reconditionnées'!D18</f>
        <v>0</v>
      </c>
      <c r="F18">
        <f>+'machines reconditionnées'!F18</f>
        <v>1329</v>
      </c>
      <c r="G18" s="36"/>
      <c r="H18" s="38"/>
      <c r="J18">
        <f t="array" ref="J18">IFERROR(INDEX('Tarifs '!$B$4:$E$20,MATCH(Tableau1[[#This Row],[TYPE MATERIEL]],'Tarifs '!$A$4:$A$20,0),MATCH(Tableau1[[#This Row],[code]],'Tarifs '!$B$3:$E$3,0)),"non communiqué")</f>
        <v>10110</v>
      </c>
    </row>
  </sheetData>
  <dataValidations count="1">
    <dataValidation type="list" allowBlank="1" showInputMessage="1" showErrorMessage="1" sqref="I2:I18">
      <formula1>#REF!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machines reconditionnées</vt:lpstr>
      <vt:lpstr>Tarifs 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ANDIN</dc:creator>
  <cp:lastModifiedBy>maison</cp:lastModifiedBy>
  <cp:lastPrinted>2019-11-26T11:23:39Z</cp:lastPrinted>
  <dcterms:created xsi:type="dcterms:W3CDTF">2018-08-31T16:33:05Z</dcterms:created>
  <dcterms:modified xsi:type="dcterms:W3CDTF">2019-11-28T16:31:35Z</dcterms:modified>
</cp:coreProperties>
</file>