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</sheets>
  <definedNames>
    <definedName name="Task">Feuil1!$O$9:$Q$36</definedName>
  </definedNames>
  <calcPr calcId="145621"/>
</workbook>
</file>

<file path=xl/calcChain.xml><?xml version="1.0" encoding="utf-8"?>
<calcChain xmlns="http://schemas.openxmlformats.org/spreadsheetml/2006/main">
  <c r="J23" i="1" l="1"/>
  <c r="H23" i="1"/>
  <c r="E23" i="1"/>
  <c r="J22" i="1"/>
  <c r="H22" i="1"/>
  <c r="E22" i="1"/>
  <c r="J21" i="1"/>
  <c r="H21" i="1"/>
  <c r="E21" i="1"/>
  <c r="J20" i="1"/>
  <c r="H20" i="1"/>
  <c r="E20" i="1"/>
  <c r="J19" i="1"/>
  <c r="H19" i="1"/>
  <c r="E19" i="1"/>
  <c r="J18" i="1"/>
  <c r="H18" i="1"/>
  <c r="E18" i="1"/>
  <c r="J17" i="1"/>
  <c r="H17" i="1"/>
  <c r="E17" i="1"/>
  <c r="J16" i="1"/>
  <c r="H16" i="1"/>
  <c r="E16" i="1"/>
  <c r="J15" i="1"/>
  <c r="H15" i="1"/>
  <c r="E15" i="1"/>
  <c r="J14" i="1"/>
  <c r="H14" i="1"/>
  <c r="E14" i="1"/>
  <c r="J13" i="1"/>
  <c r="H13" i="1"/>
  <c r="E13" i="1"/>
  <c r="J12" i="1"/>
  <c r="H12" i="1"/>
  <c r="E12" i="1"/>
  <c r="J11" i="1"/>
  <c r="H11" i="1"/>
  <c r="E11" i="1"/>
  <c r="J10" i="1"/>
  <c r="H10" i="1"/>
  <c r="E10" i="1"/>
  <c r="J9" i="1"/>
  <c r="H9" i="1"/>
  <c r="E9" i="1"/>
  <c r="J8" i="1"/>
  <c r="H8" i="1"/>
  <c r="E8" i="1"/>
  <c r="J7" i="1"/>
  <c r="H7" i="1"/>
  <c r="E7" i="1"/>
  <c r="N5" i="1" l="1"/>
  <c r="T6" i="1"/>
  <c r="N4" i="1"/>
  <c r="R6" i="1"/>
</calcChain>
</file>

<file path=xl/comments1.xml><?xml version="1.0" encoding="utf-8"?>
<comments xmlns="http://schemas.openxmlformats.org/spreadsheetml/2006/main">
  <authors>
    <author>Auteur</author>
  </authors>
  <commentList>
    <comment ref="P4" authorId="0">
      <text>
        <r>
          <rPr>
            <sz val="8"/>
            <color indexed="81"/>
            <rFont val="Tahoma"/>
            <family val="2"/>
          </rPr>
          <t xml:space="preserve">
EN P4 j'aimerais une formule capable de calculer combien de temps( colonne H) Mathieu( colonne B) à passer à faire du processus entrant (colonne I)</t>
        </r>
      </text>
    </comment>
  </commentList>
</comments>
</file>

<file path=xl/sharedStrings.xml><?xml version="1.0" encoding="utf-8"?>
<sst xmlns="http://schemas.openxmlformats.org/spreadsheetml/2006/main" count="69" uniqueCount="30">
  <si>
    <t>NOM</t>
  </si>
  <si>
    <t>Jour</t>
  </si>
  <si>
    <t>Code</t>
  </si>
  <si>
    <t>Taches</t>
  </si>
  <si>
    <t>Début H</t>
  </si>
  <si>
    <t>Fin H</t>
  </si>
  <si>
    <t>Total H</t>
  </si>
  <si>
    <t>Processus</t>
  </si>
  <si>
    <t>MO</t>
  </si>
  <si>
    <t>Pause</t>
  </si>
  <si>
    <t>Mathieu</t>
  </si>
  <si>
    <t>T-01</t>
  </si>
  <si>
    <t>T-02</t>
  </si>
  <si>
    <t>T-03</t>
  </si>
  <si>
    <t>T-04</t>
  </si>
  <si>
    <t>Youcef</t>
  </si>
  <si>
    <t>T-05</t>
  </si>
  <si>
    <t>T-06</t>
  </si>
  <si>
    <t>Adel</t>
  </si>
  <si>
    <t>T-07</t>
  </si>
  <si>
    <t>T-08</t>
  </si>
  <si>
    <t>T-09</t>
  </si>
  <si>
    <t>Entrant</t>
  </si>
  <si>
    <t>Sortant</t>
  </si>
  <si>
    <t>critère 1</t>
  </si>
  <si>
    <t>critère 2</t>
  </si>
  <si>
    <t>Résultat sommeprod</t>
  </si>
  <si>
    <t>Résultat somme.si.ens.</t>
  </si>
  <si>
    <t>Sommeprod</t>
  </si>
  <si>
    <t>Somme.si.ens.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</si>
</sst>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4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14" fontId="2" fillId="3" borderId="5" xfId="0" applyNumberFormat="1" applyFont="1" applyFill="1" applyBorder="1" applyAlignment="1" applyProtection="1">
      <alignment horizontal="center" vertical="center"/>
      <protection locked="0"/>
    </xf>
    <xf numFmtId="14" fontId="2" fillId="3" borderId="6" xfId="0" applyNumberFormat="1" applyFont="1" applyFill="1" applyBorder="1" applyAlignment="1" applyProtection="1">
      <alignment horizontal="center" vertical="center"/>
      <protection locked="0"/>
    </xf>
    <xf numFmtId="0" fontId="2" fillId="4" borderId="7" xfId="0" applyNumberFormat="1" applyFont="1" applyFill="1" applyBorder="1" applyAlignment="1" applyProtection="1">
      <alignment horizontal="center" vertical="center"/>
      <protection locked="0"/>
    </xf>
    <xf numFmtId="20" fontId="2" fillId="3" borderId="8" xfId="0" applyNumberFormat="1" applyFont="1" applyFill="1" applyBorder="1" applyAlignment="1" applyProtection="1">
      <alignment horizontal="center" vertical="center"/>
      <protection locked="0"/>
    </xf>
    <xf numFmtId="20" fontId="2" fillId="3" borderId="9" xfId="0" applyNumberFormat="1" applyFont="1" applyFill="1" applyBorder="1" applyAlignment="1" applyProtection="1">
      <alignment horizontal="center" vertical="center"/>
      <protection locked="0"/>
    </xf>
    <xf numFmtId="49" fontId="2" fillId="3" borderId="10" xfId="0" applyNumberFormat="1" applyFont="1" applyFill="1" applyBorder="1" applyAlignment="1">
      <alignment horizontal="center" vertical="center" wrapText="1"/>
    </xf>
    <xf numFmtId="14" fontId="2" fillId="3" borderId="11" xfId="0" applyNumberFormat="1" applyFont="1" applyFill="1" applyBorder="1" applyAlignment="1" applyProtection="1">
      <alignment horizontal="center" vertical="center"/>
      <protection locked="0"/>
    </xf>
    <xf numFmtId="14" fontId="2" fillId="3" borderId="12" xfId="0" applyNumberFormat="1" applyFont="1" applyFill="1" applyBorder="1" applyAlignment="1" applyProtection="1">
      <alignment horizontal="center" vertical="center"/>
      <protection locked="0"/>
    </xf>
    <xf numFmtId="0" fontId="2" fillId="4" borderId="13" xfId="0" applyNumberFormat="1" applyFont="1" applyFill="1" applyBorder="1" applyAlignment="1" applyProtection="1">
      <alignment horizontal="center" vertical="center"/>
      <protection locked="0"/>
    </xf>
    <xf numFmtId="20" fontId="2" fillId="3" borderId="14" xfId="0" applyNumberFormat="1" applyFont="1" applyFill="1" applyBorder="1" applyAlignment="1" applyProtection="1">
      <alignment horizontal="center" vertical="center"/>
      <protection locked="0"/>
    </xf>
    <xf numFmtId="20" fontId="2" fillId="3" borderId="15" xfId="0" applyNumberFormat="1" applyFont="1" applyFill="1" applyBorder="1" applyAlignment="1" applyProtection="1">
      <alignment horizontal="center" vertic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20" fontId="2" fillId="4" borderId="7" xfId="0" applyNumberFormat="1" applyFont="1" applyFill="1" applyBorder="1" applyAlignment="1" applyProtection="1">
      <alignment horizontal="center" vertical="center"/>
      <protection locked="0"/>
    </xf>
    <xf numFmtId="20" fontId="2" fillId="4" borderId="13" xfId="0" applyNumberFormat="1" applyFont="1" applyFill="1" applyBorder="1" applyAlignment="1" applyProtection="1">
      <alignment horizontal="center" vertical="center"/>
      <protection locked="0"/>
    </xf>
    <xf numFmtId="0" fontId="2" fillId="4" borderId="5" xfId="0" applyNumberFormat="1" applyFont="1" applyFill="1" applyBorder="1" applyAlignment="1" applyProtection="1">
      <alignment horizontal="center" vertical="center"/>
      <protection locked="0"/>
    </xf>
    <xf numFmtId="0" fontId="2" fillId="4" borderId="11" xfId="0" applyNumberFormat="1" applyFont="1" applyFill="1" applyBorder="1" applyAlignment="1" applyProtection="1">
      <alignment horizontal="center" vertical="center"/>
      <protection locked="0"/>
    </xf>
    <xf numFmtId="0" fontId="1" fillId="2" borderId="16" xfId="0" applyFont="1" applyFill="1" applyBorder="1" applyAlignment="1">
      <alignment horizontal="center" vertical="center" wrapText="1"/>
    </xf>
    <xf numFmtId="20" fontId="2" fillId="4" borderId="17" xfId="0" applyNumberFormat="1" applyFont="1" applyFill="1" applyBorder="1" applyAlignment="1" applyProtection="1">
      <alignment horizontal="center" vertical="center"/>
      <protection locked="0"/>
    </xf>
    <xf numFmtId="20" fontId="0" fillId="5" borderId="0" xfId="0" applyNumberFormat="1" applyFill="1"/>
    <xf numFmtId="20" fontId="0" fillId="6" borderId="0" xfId="0" applyNumberFormat="1" applyFill="1"/>
    <xf numFmtId="0" fontId="0" fillId="7" borderId="18" xfId="0" applyFill="1" applyBorder="1"/>
    <xf numFmtId="0" fontId="0" fillId="0" borderId="19" xfId="0" applyBorder="1"/>
    <xf numFmtId="0" fontId="0" fillId="8" borderId="20" xfId="0" applyFill="1" applyBorder="1"/>
    <xf numFmtId="0" fontId="0" fillId="0" borderId="21" xfId="0" applyBorder="1"/>
    <xf numFmtId="0" fontId="0" fillId="5" borderId="20" xfId="0" applyFill="1" applyBorder="1"/>
    <xf numFmtId="20" fontId="0" fillId="5" borderId="21" xfId="0" applyNumberFormat="1" applyFill="1" applyBorder="1"/>
    <xf numFmtId="0" fontId="0" fillId="6" borderId="22" xfId="0" applyFill="1" applyBorder="1"/>
    <xf numFmtId="20" fontId="0" fillId="6" borderId="23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T23"/>
  <sheetViews>
    <sheetView tabSelected="1" workbookViewId="0">
      <selection activeCell="T12" sqref="T12"/>
    </sheetView>
  </sheetViews>
  <sheetFormatPr baseColWidth="10" defaultColWidth="9.140625" defaultRowHeight="15" x14ac:dyDescent="0.25"/>
  <cols>
    <col min="3" max="7" width="0" hidden="1" customWidth="1"/>
    <col min="13" max="13" width="23.140625" customWidth="1"/>
  </cols>
  <sheetData>
    <row r="1" spans="2:20" ht="15.75" thickBot="1" x14ac:dyDescent="0.3"/>
    <row r="2" spans="2:20" x14ac:dyDescent="0.25">
      <c r="M2" s="25" t="s">
        <v>24</v>
      </c>
      <c r="N2" s="26" t="s">
        <v>10</v>
      </c>
    </row>
    <row r="3" spans="2:20" x14ac:dyDescent="0.25">
      <c r="M3" s="27" t="s">
        <v>25</v>
      </c>
      <c r="N3" s="28" t="s">
        <v>22</v>
      </c>
    </row>
    <row r="4" spans="2:20" x14ac:dyDescent="0.25">
      <c r="M4" s="29" t="s">
        <v>26</v>
      </c>
      <c r="N4" s="30">
        <f>SUMPRODUCT(($B$7:$B$23=$N$2)*($I$7:$I$23=$N$3)*($H$7:$H$23))</f>
        <v>0.35416666666666674</v>
      </c>
    </row>
    <row r="5" spans="2:20" ht="15.75" thickBot="1" x14ac:dyDescent="0.3">
      <c r="M5" s="31" t="s">
        <v>27</v>
      </c>
      <c r="N5" s="32">
        <f>SUMIFS($H$7:$H$23,$B$7:$B$23,$N$2,$I$7:$I$23,$N$3)</f>
        <v>0.35416666666666674</v>
      </c>
      <c r="R5" t="s">
        <v>28</v>
      </c>
      <c r="T5" t="s">
        <v>29</v>
      </c>
    </row>
    <row r="6" spans="2:20" ht="36" thickTop="1" thickBot="1" x14ac:dyDescent="0.3">
      <c r="B6" s="1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1" t="s">
        <v>7</v>
      </c>
      <c r="J6" s="2" t="s">
        <v>8</v>
      </c>
      <c r="K6" s="3" t="s">
        <v>9</v>
      </c>
      <c r="R6" s="23">
        <f>SUMPRODUCT(($B$7:$B$23="Mathieu")*($I$7:$I$23="Entrant")*($H$7:$H$23))</f>
        <v>0.35416666666666674</v>
      </c>
      <c r="T6" s="24">
        <f>SUMIFS($H$7:$H$23,$B$7:$B$23,"Mathieu",$I$7:$I$23,"Entrant")</f>
        <v>0.35416666666666674</v>
      </c>
    </row>
    <row r="7" spans="2:20" ht="15.75" thickTop="1" x14ac:dyDescent="0.25">
      <c r="B7" s="4" t="s">
        <v>10</v>
      </c>
      <c r="C7" s="5">
        <v>43864</v>
      </c>
      <c r="D7" s="6" t="s">
        <v>11</v>
      </c>
      <c r="E7" s="7" t="e">
        <f t="shared" ref="E7:E23" si="0">VLOOKUP(D7,Task,2,0)</f>
        <v>#N/A</v>
      </c>
      <c r="F7" s="8">
        <v>0.33333333333333331</v>
      </c>
      <c r="G7" s="8">
        <v>0.375</v>
      </c>
      <c r="H7" s="17">
        <f>IF(ISBLANK(K7),G7-F7,G7-F7-K7)</f>
        <v>4.1666666666666685E-2</v>
      </c>
      <c r="I7" s="22" t="s">
        <v>22</v>
      </c>
      <c r="J7" s="19" t="e">
        <f t="shared" ref="J7:J23" si="1">VLOOKUP(D7,Task,4,0)</f>
        <v>#N/A</v>
      </c>
      <c r="K7" s="9"/>
    </row>
    <row r="8" spans="2:20" x14ac:dyDescent="0.25">
      <c r="B8" s="10" t="s">
        <v>10</v>
      </c>
      <c r="C8" s="11">
        <v>43864</v>
      </c>
      <c r="D8" s="12" t="s">
        <v>12</v>
      </c>
      <c r="E8" s="13" t="e">
        <f t="shared" si="0"/>
        <v>#N/A</v>
      </c>
      <c r="F8" s="14">
        <v>0.39583333333333331</v>
      </c>
      <c r="G8" s="14">
        <v>0.41666666666666669</v>
      </c>
      <c r="H8" s="18">
        <f t="shared" ref="H8:H23" si="2">IF(ISBLANK(K8),G8-F8,G8-F8-K8)</f>
        <v>2.083333333333337E-2</v>
      </c>
      <c r="I8" s="22" t="s">
        <v>23</v>
      </c>
      <c r="J8" s="20" t="e">
        <f t="shared" si="1"/>
        <v>#N/A</v>
      </c>
      <c r="K8" s="15"/>
    </row>
    <row r="9" spans="2:20" x14ac:dyDescent="0.25">
      <c r="B9" s="10" t="s">
        <v>10</v>
      </c>
      <c r="C9" s="11">
        <v>43864</v>
      </c>
      <c r="D9" s="12" t="s">
        <v>13</v>
      </c>
      <c r="E9" s="13" t="e">
        <f t="shared" si="0"/>
        <v>#N/A</v>
      </c>
      <c r="F9" s="14">
        <v>0.41666666666666669</v>
      </c>
      <c r="G9" s="14">
        <v>0.54166666666666663</v>
      </c>
      <c r="H9" s="18">
        <f t="shared" si="2"/>
        <v>0.12499999999999994</v>
      </c>
      <c r="I9" s="22" t="s">
        <v>23</v>
      </c>
      <c r="J9" s="20" t="e">
        <f t="shared" si="1"/>
        <v>#N/A</v>
      </c>
      <c r="K9" s="15"/>
    </row>
    <row r="10" spans="2:20" x14ac:dyDescent="0.25">
      <c r="B10" s="10" t="s">
        <v>10</v>
      </c>
      <c r="C10" s="11">
        <v>43864</v>
      </c>
      <c r="D10" s="12" t="s">
        <v>14</v>
      </c>
      <c r="E10" s="13" t="e">
        <f t="shared" si="0"/>
        <v>#N/A</v>
      </c>
      <c r="F10" s="14">
        <v>0.54166666666666663</v>
      </c>
      <c r="G10" s="14">
        <v>0.66666666666666663</v>
      </c>
      <c r="H10" s="18">
        <f t="shared" si="2"/>
        <v>8.3333333333333343E-2</v>
      </c>
      <c r="I10" s="22" t="s">
        <v>23</v>
      </c>
      <c r="J10" s="20" t="e">
        <f t="shared" si="1"/>
        <v>#N/A</v>
      </c>
      <c r="K10" s="15">
        <v>4.1666666666666664E-2</v>
      </c>
    </row>
    <row r="11" spans="2:20" x14ac:dyDescent="0.25">
      <c r="B11" s="10" t="s">
        <v>15</v>
      </c>
      <c r="C11" s="11">
        <v>43864</v>
      </c>
      <c r="D11" s="12" t="s">
        <v>16</v>
      </c>
      <c r="E11" s="13" t="e">
        <f t="shared" si="0"/>
        <v>#N/A</v>
      </c>
      <c r="F11" s="14">
        <v>0.33333333333333331</v>
      </c>
      <c r="G11" s="14">
        <v>0.34375</v>
      </c>
      <c r="H11" s="18">
        <f t="shared" si="2"/>
        <v>1.0416666666666685E-2</v>
      </c>
      <c r="I11" s="22" t="s">
        <v>23</v>
      </c>
      <c r="J11" s="20" t="e">
        <f t="shared" si="1"/>
        <v>#N/A</v>
      </c>
      <c r="K11" s="15"/>
    </row>
    <row r="12" spans="2:20" x14ac:dyDescent="0.25">
      <c r="B12" s="10" t="s">
        <v>15</v>
      </c>
      <c r="C12" s="11">
        <v>43864</v>
      </c>
      <c r="D12" s="12" t="s">
        <v>11</v>
      </c>
      <c r="E12" s="13" t="e">
        <f t="shared" si="0"/>
        <v>#N/A</v>
      </c>
      <c r="F12" s="14">
        <v>0.34375</v>
      </c>
      <c r="G12" s="14">
        <v>0.39583333333333331</v>
      </c>
      <c r="H12" s="18">
        <f t="shared" si="2"/>
        <v>5.2083333333333315E-2</v>
      </c>
      <c r="I12" s="22" t="s">
        <v>23</v>
      </c>
      <c r="J12" s="20" t="e">
        <f t="shared" si="1"/>
        <v>#N/A</v>
      </c>
      <c r="K12" s="15"/>
    </row>
    <row r="13" spans="2:20" x14ac:dyDescent="0.25">
      <c r="B13" s="10" t="s">
        <v>15</v>
      </c>
      <c r="C13" s="11">
        <v>43864</v>
      </c>
      <c r="D13" s="12" t="s">
        <v>17</v>
      </c>
      <c r="E13" s="13" t="e">
        <f t="shared" si="0"/>
        <v>#N/A</v>
      </c>
      <c r="F13" s="14">
        <v>0.39583333333333331</v>
      </c>
      <c r="G13" s="14">
        <v>0.54166666666666663</v>
      </c>
      <c r="H13" s="18">
        <f t="shared" si="2"/>
        <v>0.10416666666666666</v>
      </c>
      <c r="I13" s="22" t="s">
        <v>23</v>
      </c>
      <c r="J13" s="20" t="e">
        <f t="shared" si="1"/>
        <v>#N/A</v>
      </c>
      <c r="K13" s="15">
        <v>4.1666666666666664E-2</v>
      </c>
    </row>
    <row r="14" spans="2:20" x14ac:dyDescent="0.25">
      <c r="B14" s="10" t="s">
        <v>15</v>
      </c>
      <c r="C14" s="11">
        <v>43864</v>
      </c>
      <c r="D14" s="12" t="s">
        <v>13</v>
      </c>
      <c r="E14" s="13" t="e">
        <f t="shared" si="0"/>
        <v>#N/A</v>
      </c>
      <c r="F14" s="14">
        <v>0.54166666666666663</v>
      </c>
      <c r="G14" s="14">
        <v>0.70833333333333337</v>
      </c>
      <c r="H14" s="18">
        <f t="shared" si="2"/>
        <v>0.16666666666666674</v>
      </c>
      <c r="I14" s="22" t="s">
        <v>22</v>
      </c>
      <c r="J14" s="20" t="e">
        <f t="shared" si="1"/>
        <v>#N/A</v>
      </c>
      <c r="K14" s="15"/>
    </row>
    <row r="15" spans="2:20" x14ac:dyDescent="0.25">
      <c r="B15" s="10" t="s">
        <v>18</v>
      </c>
      <c r="C15" s="11">
        <v>43864</v>
      </c>
      <c r="D15" s="12" t="s">
        <v>11</v>
      </c>
      <c r="E15" s="13" t="e">
        <f t="shared" si="0"/>
        <v>#N/A</v>
      </c>
      <c r="F15" s="14">
        <v>0.33333333333333331</v>
      </c>
      <c r="G15" s="14">
        <v>0.39583333333333331</v>
      </c>
      <c r="H15" s="18">
        <f t="shared" si="2"/>
        <v>6.25E-2</v>
      </c>
      <c r="I15" s="22" t="s">
        <v>22</v>
      </c>
      <c r="J15" s="20" t="e">
        <f t="shared" si="1"/>
        <v>#N/A</v>
      </c>
      <c r="K15" s="15"/>
    </row>
    <row r="16" spans="2:20" x14ac:dyDescent="0.25">
      <c r="B16" s="10" t="s">
        <v>18</v>
      </c>
      <c r="C16" s="11">
        <v>43864</v>
      </c>
      <c r="D16" s="12" t="s">
        <v>13</v>
      </c>
      <c r="E16" s="13" t="e">
        <f t="shared" si="0"/>
        <v>#N/A</v>
      </c>
      <c r="F16" s="14">
        <v>0.39583333333333331</v>
      </c>
      <c r="G16" s="14">
        <v>0.64583333333333337</v>
      </c>
      <c r="H16" s="18">
        <f t="shared" si="2"/>
        <v>0.2083333333333334</v>
      </c>
      <c r="I16" s="22" t="s">
        <v>22</v>
      </c>
      <c r="J16" s="20" t="e">
        <f t="shared" si="1"/>
        <v>#N/A</v>
      </c>
      <c r="K16" s="15">
        <v>4.1666666666666664E-2</v>
      </c>
    </row>
    <row r="17" spans="2:11" x14ac:dyDescent="0.25">
      <c r="B17" s="10" t="s">
        <v>18</v>
      </c>
      <c r="C17" s="11">
        <v>43864</v>
      </c>
      <c r="D17" s="12" t="s">
        <v>19</v>
      </c>
      <c r="E17" s="13" t="e">
        <f t="shared" si="0"/>
        <v>#N/A</v>
      </c>
      <c r="F17" s="14">
        <v>0.64583333333333337</v>
      </c>
      <c r="G17" s="14">
        <v>0.70833333333333337</v>
      </c>
      <c r="H17" s="18">
        <f t="shared" si="2"/>
        <v>6.25E-2</v>
      </c>
      <c r="I17" s="22" t="s">
        <v>22</v>
      </c>
      <c r="J17" s="20" t="e">
        <f t="shared" si="1"/>
        <v>#N/A</v>
      </c>
      <c r="K17" s="15"/>
    </row>
    <row r="18" spans="2:11" x14ac:dyDescent="0.25">
      <c r="B18" s="10" t="s">
        <v>10</v>
      </c>
      <c r="C18" s="11">
        <v>43865</v>
      </c>
      <c r="D18" s="12" t="s">
        <v>11</v>
      </c>
      <c r="E18" s="13" t="e">
        <f t="shared" si="0"/>
        <v>#N/A</v>
      </c>
      <c r="F18" s="14">
        <v>0.33333333333333331</v>
      </c>
      <c r="G18" s="14">
        <v>0.39583333333333331</v>
      </c>
      <c r="H18" s="18">
        <f t="shared" si="2"/>
        <v>6.25E-2</v>
      </c>
      <c r="I18" s="22" t="s">
        <v>22</v>
      </c>
      <c r="J18" s="20" t="e">
        <f t="shared" si="1"/>
        <v>#N/A</v>
      </c>
      <c r="K18" s="15"/>
    </row>
    <row r="19" spans="2:11" x14ac:dyDescent="0.25">
      <c r="B19" s="10" t="s">
        <v>10</v>
      </c>
      <c r="C19" s="11">
        <v>43865</v>
      </c>
      <c r="D19" s="12" t="s">
        <v>20</v>
      </c>
      <c r="E19" s="13" t="e">
        <f t="shared" si="0"/>
        <v>#N/A</v>
      </c>
      <c r="F19" s="14">
        <v>0.41666666666666669</v>
      </c>
      <c r="G19" s="14">
        <v>0.625</v>
      </c>
      <c r="H19" s="18">
        <f t="shared" si="2"/>
        <v>0.16666666666666666</v>
      </c>
      <c r="I19" s="22" t="s">
        <v>22</v>
      </c>
      <c r="J19" s="20" t="e">
        <f t="shared" si="1"/>
        <v>#N/A</v>
      </c>
      <c r="K19" s="15">
        <v>4.1666666666666664E-2</v>
      </c>
    </row>
    <row r="20" spans="2:11" x14ac:dyDescent="0.25">
      <c r="B20" s="10" t="s">
        <v>10</v>
      </c>
      <c r="C20" s="11">
        <v>43865</v>
      </c>
      <c r="D20" s="12" t="s">
        <v>21</v>
      </c>
      <c r="E20" s="13" t="e">
        <f t="shared" si="0"/>
        <v>#N/A</v>
      </c>
      <c r="F20" s="14">
        <v>0.625</v>
      </c>
      <c r="G20" s="14">
        <v>0.70833333333333337</v>
      </c>
      <c r="H20" s="18">
        <f t="shared" si="2"/>
        <v>8.333333333333337E-2</v>
      </c>
      <c r="I20" s="22" t="s">
        <v>22</v>
      </c>
      <c r="J20" s="20" t="e">
        <f t="shared" si="1"/>
        <v>#N/A</v>
      </c>
      <c r="K20" s="15"/>
    </row>
    <row r="21" spans="2:11" x14ac:dyDescent="0.25">
      <c r="B21" s="10" t="s">
        <v>15</v>
      </c>
      <c r="C21" s="11">
        <v>43865</v>
      </c>
      <c r="D21" s="12" t="s">
        <v>16</v>
      </c>
      <c r="E21" s="13" t="e">
        <f t="shared" si="0"/>
        <v>#N/A</v>
      </c>
      <c r="F21" s="14">
        <v>0.33333333333333331</v>
      </c>
      <c r="G21" s="14">
        <v>0.34375</v>
      </c>
      <c r="H21" s="18">
        <f t="shared" si="2"/>
        <v>1.0416666666666685E-2</v>
      </c>
      <c r="I21" s="22" t="s">
        <v>22</v>
      </c>
      <c r="J21" s="20" t="e">
        <f t="shared" si="1"/>
        <v>#N/A</v>
      </c>
      <c r="K21" s="15"/>
    </row>
    <row r="22" spans="2:11" x14ac:dyDescent="0.25">
      <c r="B22" s="10" t="s">
        <v>15</v>
      </c>
      <c r="C22" s="11">
        <v>43865</v>
      </c>
      <c r="D22" s="12" t="s">
        <v>11</v>
      </c>
      <c r="E22" s="13" t="e">
        <f t="shared" si="0"/>
        <v>#N/A</v>
      </c>
      <c r="F22" s="14">
        <v>0.34375</v>
      </c>
      <c r="G22" s="14">
        <v>0.39583333333333331</v>
      </c>
      <c r="H22" s="18">
        <f t="shared" si="2"/>
        <v>5.2083333333333315E-2</v>
      </c>
      <c r="I22" s="22" t="s">
        <v>22</v>
      </c>
      <c r="J22" s="20" t="e">
        <f t="shared" si="1"/>
        <v>#N/A</v>
      </c>
      <c r="K22" s="15"/>
    </row>
    <row r="23" spans="2:11" x14ac:dyDescent="0.25">
      <c r="B23" s="10" t="s">
        <v>15</v>
      </c>
      <c r="C23" s="11">
        <v>43865</v>
      </c>
      <c r="D23" s="16" t="s">
        <v>17</v>
      </c>
      <c r="E23" s="13" t="e">
        <f t="shared" si="0"/>
        <v>#N/A</v>
      </c>
      <c r="F23" s="14">
        <v>0.39583333333333331</v>
      </c>
      <c r="G23" s="14">
        <v>0.58333333333333337</v>
      </c>
      <c r="H23" s="18">
        <f t="shared" si="2"/>
        <v>0.1458333333333334</v>
      </c>
      <c r="I23" s="22" t="s">
        <v>22</v>
      </c>
      <c r="J23" s="20" t="e">
        <f t="shared" si="1"/>
        <v>#N/A</v>
      </c>
      <c r="K23" s="15">
        <v>4.1666666666666664E-2</v>
      </c>
    </row>
  </sheetData>
  <dataValidations count="2">
    <dataValidation type="list" allowBlank="1" showInputMessage="1" showErrorMessage="1" sqref="N2">
      <formula1>"Mathieu,Youcef,Adel"</formula1>
    </dataValidation>
    <dataValidation type="list" allowBlank="1" showInputMessage="1" showErrorMessage="1" sqref="N3">
      <formula1>"Entrant,Sortant"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Task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2020-02-06T09:08:51Z</dcterms:modified>
</cp:coreProperties>
</file>