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 firstSheet="3" activeTab="4"/>
  </bookViews>
  <sheets>
    <sheet name="Paramètres" sheetId="2" state="hidden" r:id="rId1"/>
    <sheet name="Prélèvements " sheetId="4" state="hidden" r:id="rId2"/>
    <sheet name="Prlvts" sheetId="5" state="hidden" r:id="rId3"/>
    <sheet name="Suivi compte" sheetId="3" r:id="rId4"/>
    <sheet name="TCD" sheetId="7" r:id="rId5"/>
  </sheets>
  <definedNames>
    <definedName name="Catg">OFFSET(Paramètres!$A$2,,,COUNTA(Paramètres!$A:$A)-1)</definedName>
    <definedName name="Mpmt">OFFSET(Paramètres!$B$2,,,COUNTA(Paramètres!$B:$B)-1)</definedName>
  </definedName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B21" i="7" l="1"/>
  <c r="B22" i="7"/>
  <c r="B24" i="7" l="1"/>
  <c r="N19" i="5"/>
  <c r="R14" i="5"/>
  <c r="Q14" i="5"/>
  <c r="P14" i="5"/>
  <c r="O14" i="5"/>
  <c r="N14" i="5"/>
  <c r="M14" i="5"/>
  <c r="L14" i="5"/>
  <c r="K14" i="5"/>
  <c r="J14" i="5"/>
  <c r="I14" i="5"/>
  <c r="H14" i="5"/>
  <c r="G14" i="5"/>
  <c r="F14" i="5"/>
  <c r="E14" i="5"/>
  <c r="D14" i="5"/>
  <c r="C14" i="5"/>
  <c r="B14" i="5"/>
  <c r="S13" i="5"/>
  <c r="S12" i="5"/>
  <c r="S11" i="5"/>
  <c r="S10" i="5"/>
  <c r="S9" i="5"/>
  <c r="S8" i="5"/>
  <c r="S7" i="5"/>
  <c r="S6" i="5"/>
  <c r="S5" i="5"/>
  <c r="S4" i="5"/>
  <c r="S3" i="5"/>
  <c r="S2" i="5"/>
  <c r="S14" i="5" l="1"/>
  <c r="G3" i="3"/>
  <c r="G4" i="3" s="1"/>
  <c r="G5" i="3" s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  <c r="G30" i="3" s="1"/>
  <c r="G31" i="3" s="1"/>
  <c r="G32" i="3" s="1"/>
  <c r="G33" i="3" s="1"/>
  <c r="G34" i="3" s="1"/>
  <c r="G35" i="3" s="1"/>
  <c r="G36" i="3" s="1"/>
  <c r="G37" i="3" s="1"/>
  <c r="G38" i="3" s="1"/>
  <c r="G39" i="3" s="1"/>
  <c r="G40" i="3" s="1"/>
  <c r="G41" i="3" s="1"/>
  <c r="G42" i="3" s="1"/>
  <c r="G43" i="3" s="1"/>
  <c r="G44" i="3" s="1"/>
  <c r="G45" i="3" s="1"/>
  <c r="G46" i="3" s="1"/>
  <c r="G47" i="3" s="1"/>
  <c r="G48" i="3" s="1"/>
  <c r="G49" i="3" s="1"/>
  <c r="G50" i="3" s="1"/>
  <c r="G51" i="3" s="1"/>
  <c r="G52" i="3" s="1"/>
  <c r="G53" i="3" s="1"/>
  <c r="G54" i="3" s="1"/>
  <c r="G55" i="3" s="1"/>
  <c r="G56" i="3" s="1"/>
  <c r="G57" i="3" s="1"/>
  <c r="G58" i="3" s="1"/>
  <c r="G59" i="3" s="1"/>
  <c r="G60" i="3" s="1"/>
  <c r="G61" i="3" s="1"/>
  <c r="G62" i="3" s="1"/>
  <c r="G63" i="3" s="1"/>
  <c r="G64" i="3" s="1"/>
  <c r="G65" i="3" s="1"/>
  <c r="G66" i="3" s="1"/>
  <c r="G67" i="3" s="1"/>
  <c r="G68" i="3" s="1"/>
  <c r="G69" i="3" s="1"/>
  <c r="G70" i="3" s="1"/>
  <c r="G71" i="3" s="1"/>
  <c r="G72" i="3" s="1"/>
  <c r="G73" i="3" s="1"/>
  <c r="G74" i="3" s="1"/>
  <c r="G75" i="3" s="1"/>
  <c r="G76" i="3" s="1"/>
  <c r="G77" i="3" s="1"/>
  <c r="G78" i="3" s="1"/>
  <c r="G79" i="3" s="1"/>
  <c r="G80" i="3" s="1"/>
  <c r="G81" i="3" s="1"/>
  <c r="G82" i="3" s="1"/>
  <c r="G83" i="3" s="1"/>
  <c r="G84" i="3" s="1"/>
  <c r="G85" i="3" s="1"/>
  <c r="G86" i="3" s="1"/>
  <c r="G87" i="3" s="1"/>
  <c r="G88" i="3" s="1"/>
  <c r="G89" i="3" s="1"/>
  <c r="G90" i="3" s="1"/>
  <c r="G91" i="3" s="1"/>
  <c r="G92" i="3" s="1"/>
  <c r="G93" i="3" s="1"/>
  <c r="G94" i="3" s="1"/>
  <c r="G95" i="3" s="1"/>
  <c r="G96" i="3" s="1"/>
  <c r="G97" i="3" s="1"/>
  <c r="G98" i="3" s="1"/>
  <c r="G99" i="3" s="1"/>
  <c r="G100" i="3" s="1"/>
  <c r="G101" i="3" s="1"/>
  <c r="G102" i="3" s="1"/>
  <c r="G103" i="3" s="1"/>
  <c r="G104" i="3" s="1"/>
  <c r="G105" i="3" s="1"/>
  <c r="G106" i="3" s="1"/>
  <c r="G107" i="3" s="1"/>
  <c r="G108" i="3" s="1"/>
  <c r="G109" i="3" s="1"/>
  <c r="G110" i="3" s="1"/>
  <c r="G111" i="3" s="1"/>
  <c r="G112" i="3" s="1"/>
  <c r="G113" i="3" s="1"/>
  <c r="G114" i="3" s="1"/>
  <c r="G115" i="3" s="1"/>
  <c r="G116" i="3" s="1"/>
  <c r="G117" i="3" s="1"/>
  <c r="G118" i="3" s="1"/>
  <c r="G119" i="3" s="1"/>
  <c r="G120" i="3" s="1"/>
  <c r="G121" i="3" s="1"/>
  <c r="G122" i="3" s="1"/>
  <c r="G123" i="3" s="1"/>
</calcChain>
</file>

<file path=xl/sharedStrings.xml><?xml version="1.0" encoding="utf-8"?>
<sst xmlns="http://schemas.openxmlformats.org/spreadsheetml/2006/main" count="1054" uniqueCount="96">
  <si>
    <t>Mode de paiement</t>
  </si>
  <si>
    <t>CB</t>
  </si>
  <si>
    <t>Chèque</t>
  </si>
  <si>
    <t>TIP</t>
  </si>
  <si>
    <t>Virement</t>
  </si>
  <si>
    <t>Prélèvement</t>
  </si>
  <si>
    <t>Virement Sepa</t>
  </si>
  <si>
    <t>Catégorie</t>
  </si>
  <si>
    <t>Alimentation</t>
  </si>
  <si>
    <t>Habillement</t>
  </si>
  <si>
    <t>Hygiène</t>
  </si>
  <si>
    <t>Santé</t>
  </si>
  <si>
    <t>Bricolage</t>
  </si>
  <si>
    <t>Auto</t>
  </si>
  <si>
    <t>Loisirs</t>
  </si>
  <si>
    <t>Cadeaux</t>
  </si>
  <si>
    <t>Retrait espèces</t>
  </si>
  <si>
    <t>Impôts</t>
  </si>
  <si>
    <t>Assurance</t>
  </si>
  <si>
    <t>Crédit</t>
  </si>
  <si>
    <t>Frais bancaires</t>
  </si>
  <si>
    <t>Placement</t>
  </si>
  <si>
    <t>Consommation</t>
  </si>
  <si>
    <t>Salaire</t>
  </si>
  <si>
    <t>Remboursement santé</t>
  </si>
  <si>
    <t>Remboursement divers</t>
  </si>
  <si>
    <t>Prime</t>
  </si>
  <si>
    <t>Date</t>
  </si>
  <si>
    <t>Libellé</t>
  </si>
  <si>
    <t>Mode de 
paiement</t>
  </si>
  <si>
    <t>Débit</t>
  </si>
  <si>
    <t>Solde</t>
  </si>
  <si>
    <t>Ancien solde</t>
  </si>
  <si>
    <t>ERDF</t>
  </si>
  <si>
    <t>Colonne1</t>
  </si>
  <si>
    <t>EDF</t>
  </si>
  <si>
    <t>GDF</t>
  </si>
  <si>
    <t>EAU</t>
  </si>
  <si>
    <t>Orange</t>
  </si>
  <si>
    <t>Free</t>
  </si>
  <si>
    <t>SOSH</t>
  </si>
  <si>
    <t>Impôt
revenu</t>
  </si>
  <si>
    <t>Taxe
habitaton</t>
  </si>
  <si>
    <t>Taxes
foncières</t>
  </si>
  <si>
    <t>Canal+</t>
  </si>
  <si>
    <t>Frais
bancaires</t>
  </si>
  <si>
    <t>Assurance
habitation</t>
  </si>
  <si>
    <t>Assurance
VW</t>
  </si>
  <si>
    <t>Assurance
CITROEN</t>
  </si>
  <si>
    <t>PEL</t>
  </si>
  <si>
    <t>Nuances 3D</t>
  </si>
  <si>
    <t>PERP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</si>
  <si>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</si>
  <si>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</si>
  <si>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</si>
  <si>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</si>
  <si>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</si>
  <si>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</si>
  <si>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</si>
  <si>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</si>
  <si>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</si>
  <si>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</si>
  <si>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</si>
  <si>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</si>
  <si>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</si>
  <si>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IMPÔTS REVENU</t>
  </si>
  <si>
    <t>ENGIE (GRDF)</t>
  </si>
  <si>
    <t>TAXE HABITATION</t>
  </si>
  <si>
    <t>TAXES FONCIERES</t>
  </si>
  <si>
    <t>COTISATION BANQUE</t>
  </si>
  <si>
    <t>ORANGE</t>
  </si>
  <si>
    <t>FREE mobile</t>
  </si>
  <si>
    <t>SOSH (Orange)</t>
  </si>
  <si>
    <t>CANAL +</t>
  </si>
  <si>
    <t xml:space="preserve">ASSURANCE </t>
  </si>
  <si>
    <t>N°de relevé
compte bancaire</t>
  </si>
  <si>
    <t>R2017-01</t>
  </si>
  <si>
    <t>R2017-02</t>
  </si>
  <si>
    <t>R2017-03</t>
  </si>
  <si>
    <t>R2017-04</t>
  </si>
  <si>
    <t>R2017-05</t>
  </si>
  <si>
    <t>R2017-06</t>
  </si>
  <si>
    <t>R2017-07</t>
  </si>
  <si>
    <t>R2017-08</t>
  </si>
  <si>
    <t>R2017-09</t>
  </si>
  <si>
    <t>R2017-10</t>
  </si>
  <si>
    <t>R2017-11</t>
  </si>
  <si>
    <t>R2017-12</t>
  </si>
  <si>
    <t>Étiquettes de lignes</t>
  </si>
  <si>
    <t>Total général</t>
  </si>
  <si>
    <t>Somme de Débit</t>
  </si>
  <si>
    <t>Somme de Crédit</t>
  </si>
  <si>
    <t>Solde initial</t>
  </si>
  <si>
    <t>Solde apès calcul</t>
  </si>
  <si>
    <t>Solde relevé banque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</si>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</sst>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Border="1"/>
    <xf numFmtId="0" fontId="1" fillId="0" borderId="0" xfId="0" applyFont="1"/>
    <xf numFmtId="0" fontId="0" fillId="0" borderId="0" xfId="0" applyFill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0" fontId="1" fillId="8" borderId="3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2" fontId="1" fillId="9" borderId="6" xfId="0" applyNumberFormat="1" applyFont="1" applyFill="1" applyBorder="1" applyAlignment="1">
      <alignment horizontal="center" vertical="center"/>
    </xf>
    <xf numFmtId="2" fontId="1" fillId="9" borderId="7" xfId="0" applyNumberFormat="1" applyFont="1" applyFill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2" fontId="0" fillId="2" borderId="9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2" fontId="0" fillId="9" borderId="1" xfId="0" applyNumberFormat="1" applyFill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2" fontId="0" fillId="9" borderId="15" xfId="0" applyNumberFormat="1" applyFill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2" fontId="0" fillId="2" borderId="18" xfId="0" applyNumberFormat="1" applyFill="1" applyBorder="1" applyAlignment="1">
      <alignment horizontal="center" vertical="center"/>
    </xf>
    <xf numFmtId="2" fontId="0" fillId="0" borderId="0" xfId="0" quotePrefix="1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164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2" fontId="3" fillId="2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8" fillId="0" borderId="0" xfId="0" applyFont="1"/>
    <xf numFmtId="0" fontId="5" fillId="0" borderId="6" xfId="0" applyFont="1" applyBorder="1"/>
    <xf numFmtId="2" fontId="5" fillId="0" borderId="19" xfId="0" applyNumberFormat="1" applyFont="1" applyBorder="1"/>
    <xf numFmtId="0" fontId="6" fillId="0" borderId="11" xfId="0" applyFont="1" applyBorder="1"/>
    <xf numFmtId="2" fontId="6" fillId="0" borderId="20" xfId="0" applyNumberFormat="1" applyFont="1" applyBorder="1"/>
    <xf numFmtId="0" fontId="7" fillId="0" borderId="14" xfId="0" applyFont="1" applyBorder="1"/>
    <xf numFmtId="0" fontId="8" fillId="0" borderId="18" xfId="0" applyFont="1" applyBorder="1"/>
    <xf numFmtId="2" fontId="4" fillId="0" borderId="22" xfId="0" applyNumberFormat="1" applyFont="1" applyBorder="1"/>
    <xf numFmtId="0" fontId="7" fillId="0" borderId="21" xfId="0" applyFont="1" applyBorder="1"/>
  </cellXfs>
  <cellStyles count="1">
    <cellStyle name="Normal" xfId="0" builtinId="0"/>
  </cellStyles>
  <dxfs count="40"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64" formatCode="[$-40C]d\-mmm\-yy;@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2" formatCode="0.0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64" formatCode="[$-40C]d\-mmm\-yy;@"/>
      <alignment horizontal="left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114300</xdr:colOff>
      <xdr:row>3</xdr:row>
      <xdr:rowOff>180975</xdr:rowOff>
    </xdr:from>
    <xdr:to>
      <xdr:col>8</xdr:col>
      <xdr:colOff>0</xdr:colOff>
      <xdr:row>18</xdr:row>
      <xdr:rowOff>123825</xdr:rowOff>
    </xdr:to>
    <xdr:sp macro="" textlink="">
      <xdr:nvSpPr>
        <xdr:cNvPr id="2" name="ZoneTexte 1"/>
        <xdr:cNvSpPr txBox="1"/>
      </xdr:nvSpPr>
      <xdr:spPr>
        <a:xfrm>
          <a:off x="6048375" y="752475"/>
          <a:ext cx="2914650" cy="28003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/>
            <a:t>Mettre sous forme de tableau</a:t>
          </a:r>
        </a:p>
        <a:p>
          <a:endParaRPr lang="fr-FR" sz="1100"/>
        </a:p>
        <a:p>
          <a:r>
            <a:rPr lang="fr-FR" sz="1100"/>
            <a:t>puis</a:t>
          </a:r>
        </a:p>
        <a:p>
          <a:endParaRPr lang="fr-FR" sz="1100"/>
        </a:p>
        <a:p>
          <a:r>
            <a:rPr lang="fr-FR" sz="1100" b="1" i="1"/>
            <a:t>Sélectionner G2:H2</a:t>
          </a:r>
        </a:p>
        <a:p>
          <a:endParaRPr lang="fr-FR" sz="1100"/>
        </a:p>
        <a:p>
          <a:r>
            <a:rPr lang="fr-FR" sz="1100" b="1" i="1"/>
            <a:t>Données</a:t>
          </a:r>
          <a:r>
            <a:rPr lang="fr-FR" sz="1100" b="1" i="1" baseline="0"/>
            <a:t> / Validations de données / Liste</a:t>
          </a:r>
        </a:p>
        <a:p>
          <a:r>
            <a:rPr lang="fr-FR" sz="1100" b="1" i="1" baseline="0"/>
            <a:t>Formule:</a:t>
          </a:r>
        </a:p>
        <a:p>
          <a:endParaRPr lang="fr-FR" sz="1100" baseline="0"/>
        </a:p>
        <a:p>
          <a:r>
            <a:rPr lang="fr-FR" sz="1100" b="1" baseline="0">
              <a:solidFill>
                <a:srgbClr val="FF0000"/>
              </a:solidFill>
            </a:rPr>
            <a:t>=decaler(A2;0;0;nbval(A:A)-1;1)</a:t>
          </a:r>
        </a:p>
        <a:p>
          <a:endParaRPr lang="fr-FR" sz="1100" baseline="0"/>
        </a:p>
        <a:p>
          <a:r>
            <a:rPr lang="fr-FR" sz="1100" baseline="0"/>
            <a:t>A2;0;0   : on part de A2</a:t>
          </a:r>
        </a:p>
        <a:p>
          <a:r>
            <a:rPr lang="fr-FR" sz="1100" baseline="0"/>
            <a:t>(A:A)-1  :  on ne garde pas le titre </a:t>
          </a:r>
          <a:endParaRPr lang="fr-FR" sz="1100"/>
        </a:p>
      </xdr:txBody>
    </xdr:sp>
    <xdr:clientData/>
  </xdr:twoCellAnchor>
  <xdr:twoCellAnchor>
    <xdr:from>
      <xdr:col>2</xdr:col>
      <xdr:colOff>561975</xdr:colOff>
      <xdr:row>2</xdr:row>
      <xdr:rowOff>142875</xdr:rowOff>
    </xdr:from>
    <xdr:to>
      <xdr:col>6</xdr:col>
      <xdr:colOff>66675</xdr:colOff>
      <xdr:row>4</xdr:row>
      <xdr:rowOff>114300</xdr:rowOff>
    </xdr:to>
    <xdr:cxnSp macro="">
      <xdr:nvCxnSpPr>
        <xdr:cNvPr id="4" name="Connecteur droit avec flèche 3"/>
        <xdr:cNvCxnSpPr/>
      </xdr:nvCxnSpPr>
      <xdr:spPr>
        <a:xfrm flipH="1" flipV="1">
          <a:off x="3590925" y="523875"/>
          <a:ext cx="2409825" cy="3524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152401</xdr:colOff>
      <xdr:row>21</xdr:row>
      <xdr:rowOff>38101</xdr:rowOff>
    </xdr:from>
    <xdr:to>
      <xdr:col>4</xdr:col>
      <xdr:colOff>781051</xdr:colOff>
      <xdr:row>23</xdr:row>
      <xdr:rowOff>114300</xdr:rowOff>
    </xdr:to>
    <xdr:sp macro="" textlink="">
      <xdr:nvSpPr>
        <xdr:cNvPr id="2" name="ZoneTexte 1"/>
        <xdr:cNvSpPr txBox="1"/>
      </xdr:nvSpPr>
      <xdr:spPr>
        <a:xfrm>
          <a:off x="4076701" y="4048126"/>
          <a:ext cx="1752600" cy="466724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Inscrire</a:t>
          </a:r>
          <a:r>
            <a:rPr lang="fr-FR" sz="1100" baseline="0">
              <a:solidFill>
                <a:schemeClr val="bg1"/>
              </a:solidFill>
            </a:rPr>
            <a:t>  le solde créditeur</a:t>
          </a:r>
        </a:p>
        <a:p>
          <a:r>
            <a:rPr lang="fr-FR" sz="1100" baseline="0">
              <a:solidFill>
                <a:schemeClr val="bg1"/>
              </a:solidFill>
            </a:rPr>
            <a:t>du relevé de banque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66675</xdr:colOff>
      <xdr:row>22</xdr:row>
      <xdr:rowOff>47625</xdr:rowOff>
    </xdr:from>
    <xdr:to>
      <xdr:col>3</xdr:col>
      <xdr:colOff>142875</xdr:colOff>
      <xdr:row>22</xdr:row>
      <xdr:rowOff>93344</xdr:rowOff>
    </xdr:to>
    <xdr:sp macro="" textlink="">
      <xdr:nvSpPr>
        <xdr:cNvPr id="3" name="Flèche gauche 2"/>
        <xdr:cNvSpPr/>
      </xdr:nvSpPr>
      <xdr:spPr>
        <a:xfrm>
          <a:off x="2895600" y="4248150"/>
          <a:ext cx="1171575" cy="45719"/>
        </a:xfrm>
        <a:prstGeom prst="leftArrow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2830.474862615738" createdVersion="4" refreshedVersion="4" minRefreshableVersion="3" recordCount="158">
  <cacheSource type="worksheet">
    <worksheetSource name="Tableau5"/>
  </cacheSource>
  <cacheFields count="8">
    <cacheField name="Date" numFmtId="164">
      <sharedItems containsSemiMixedTypes="0" containsNonDate="0" containsDate="1" containsString="0" minDate="2017-01-01T00:00:00" maxDate="2017-12-28T00:00:00"/>
    </cacheField>
    <cacheField name="Libellé" numFmtId="0">
      <sharedItems count="15">
        <s v="Ancien solde"/>
        <s v="Salaire"/>
        <s v="ASSURANCE "/>
        <s v="CANAL +"/>
        <s v="IMPÔTS REVENU"/>
        <s v="TAXE HABITATION"/>
        <s v="TAXES FONCIERES"/>
        <s v="COTISATION BANQUE"/>
        <s v="PERP"/>
        <s v="ORANGE"/>
        <s v="FREE mobile"/>
        <s v="SOSH (Orange)"/>
        <s v="ENGIE (GRDF)"/>
        <s v="ERDF"/>
        <s v="EAU"/>
      </sharedItems>
    </cacheField>
    <cacheField name="Catégorie" numFmtId="0">
      <sharedItems containsBlank="1"/>
    </cacheField>
    <cacheField name="Mode de _x000a_paiement" numFmtId="0">
      <sharedItems containsBlank="1"/>
    </cacheField>
    <cacheField name="Débit" numFmtId="2">
      <sharedItems containsString="0" containsBlank="1" containsNumber="1" minValue="2" maxValue="145.56" count="14">
        <m/>
        <n v="145.56"/>
        <n v="43.5"/>
        <n v="144"/>
        <n v="57"/>
        <n v="44"/>
        <n v="9.6"/>
        <n v="50"/>
        <n v="40"/>
        <n v="2"/>
        <n v="4.99"/>
        <n v="79.86"/>
        <n v="56.64"/>
        <n v="48"/>
      </sharedItems>
    </cacheField>
    <cacheField name="Crédit" numFmtId="2">
      <sharedItems containsString="0" containsBlank="1" containsNumber="1" containsInteger="1" minValue="2000" maxValue="2000"/>
    </cacheField>
    <cacheField name="Solde" numFmtId="2">
      <sharedItems containsSemiMixedTypes="0" containsString="0" containsNumber="1" minValue="150" maxValue="16650.850000000002" count="158">
        <n v="150"/>
        <n v="2150"/>
        <n v="2004.44"/>
        <n v="1960.94"/>
        <n v="1816.94"/>
        <n v="1759.94"/>
        <n v="1715.94"/>
        <n v="1706.3400000000001"/>
        <n v="1656.3400000000001"/>
        <n v="1616.3400000000001"/>
        <n v="1614.3400000000001"/>
        <n v="1609.3500000000001"/>
        <n v="3609.3500000000004"/>
        <n v="3463.7900000000004"/>
        <n v="3420.2900000000004"/>
        <n v="3276.2900000000004"/>
        <n v="3219.2900000000004"/>
        <n v="3175.2900000000004"/>
        <n v="3165.6900000000005"/>
        <n v="3115.6900000000005"/>
        <n v="3075.6900000000005"/>
        <n v="2995.8300000000004"/>
        <n v="2939.1900000000005"/>
        <n v="2937.1900000000005"/>
        <n v="2932.2000000000007"/>
        <n v="4932.2000000000007"/>
        <n v="4786.6400000000003"/>
        <n v="4743.1400000000003"/>
        <n v="4695.1400000000003"/>
        <n v="4551.1400000000003"/>
        <n v="4494.1400000000003"/>
        <n v="4450.1400000000003"/>
        <n v="4440.54"/>
        <n v="4390.54"/>
        <n v="4350.54"/>
        <n v="4270.68"/>
        <n v="4214.04"/>
        <n v="4212.04"/>
        <n v="4207.05"/>
        <n v="6207.05"/>
        <n v="6061.49"/>
        <n v="6017.99"/>
        <n v="5969.99"/>
        <n v="5825.99"/>
        <n v="5768.99"/>
        <n v="5724.99"/>
        <n v="5715.3899999999994"/>
        <n v="5665.3899999999994"/>
        <n v="5625.3899999999994"/>
        <n v="5545.53"/>
        <n v="5488.8899999999994"/>
        <n v="5486.8899999999994"/>
        <n v="5481.9"/>
        <n v="7481.9"/>
        <n v="7336.3399999999992"/>
        <n v="7292.8399999999992"/>
        <n v="7244.8399999999992"/>
        <n v="7100.8399999999992"/>
        <n v="7043.8399999999992"/>
        <n v="6999.8399999999992"/>
        <n v="6990.2399999999989"/>
        <n v="6940.2399999999989"/>
        <n v="6900.2399999999989"/>
        <n v="6820.3799999999992"/>
        <n v="6763.7399999999989"/>
        <n v="6761.7399999999989"/>
        <n v="6756.7499999999991"/>
        <n v="8756.75"/>
        <n v="8611.19"/>
        <n v="8567.69"/>
        <n v="8519.69"/>
        <n v="8375.69"/>
        <n v="8318.69"/>
        <n v="8274.69"/>
        <n v="8265.09"/>
        <n v="8215.09"/>
        <n v="8175.09"/>
        <n v="8095.2300000000005"/>
        <n v="8038.59"/>
        <n v="8036.59"/>
        <n v="8031.6"/>
        <n v="10031.6"/>
        <n v="9886.0400000000009"/>
        <n v="9842.5400000000009"/>
        <n v="9794.5400000000009"/>
        <n v="9650.5400000000009"/>
        <n v="9593.5400000000009"/>
        <n v="9549.5400000000009"/>
        <n v="9539.94"/>
        <n v="9489.94"/>
        <n v="9449.94"/>
        <n v="9370.08"/>
        <n v="9313.44"/>
        <n v="9311.44"/>
        <n v="9306.4500000000007"/>
        <n v="11306.45"/>
        <n v="11160.890000000001"/>
        <n v="11117.390000000001"/>
        <n v="11069.390000000001"/>
        <n v="10925.390000000001"/>
        <n v="10868.390000000001"/>
        <n v="10824.390000000001"/>
        <n v="10814.79"/>
        <n v="10764.79"/>
        <n v="10724.79"/>
        <n v="10644.93"/>
        <n v="10588.29"/>
        <n v="10586.29"/>
        <n v="10581.300000000001"/>
        <n v="12581.300000000001"/>
        <n v="12435.740000000002"/>
        <n v="12392.240000000002"/>
        <n v="12344.240000000002"/>
        <n v="12200.240000000002"/>
        <n v="12143.240000000002"/>
        <n v="12099.240000000002"/>
        <n v="12089.640000000001"/>
        <n v="12039.640000000001"/>
        <n v="11999.640000000001"/>
        <n v="11919.78"/>
        <n v="11863.140000000001"/>
        <n v="11861.140000000001"/>
        <n v="11856.150000000001"/>
        <n v="13856.150000000001"/>
        <n v="13710.590000000002"/>
        <n v="13667.090000000002"/>
        <n v="13619.090000000002"/>
        <n v="13475.090000000002"/>
        <n v="13418.090000000002"/>
        <n v="13374.090000000002"/>
        <n v="13364.490000000002"/>
        <n v="13314.490000000002"/>
        <n v="13274.490000000002"/>
        <n v="13194.630000000001"/>
        <n v="13137.990000000002"/>
        <n v="13135.990000000002"/>
        <n v="13131.000000000002"/>
        <n v="15131.000000000002"/>
        <n v="14985.440000000002"/>
        <n v="14941.940000000002"/>
        <n v="14893.940000000002"/>
        <n v="14884.340000000002"/>
        <n v="14834.340000000002"/>
        <n v="14794.340000000002"/>
        <n v="14714.480000000001"/>
        <n v="14657.840000000002"/>
        <n v="14655.840000000002"/>
        <n v="14650.850000000002"/>
        <n v="16650.850000000002"/>
        <n v="16505.29"/>
        <n v="16461.79"/>
        <n v="16452.190000000002"/>
        <n v="16402.190000000002"/>
        <n v="16362.190000000002"/>
        <n v="16282.330000000002"/>
        <n v="16225.690000000002"/>
        <n v="16223.690000000002"/>
        <n v="16218.700000000003"/>
      </sharedItems>
    </cacheField>
    <cacheField name="N°de relevé_x000a_compte bancaire" numFmtId="2">
      <sharedItems containsBlank="1" count="13">
        <m/>
        <s v="R2017-01"/>
        <s v="R2017-02"/>
        <s v="R2017-03"/>
        <s v="R2017-04"/>
        <s v="R2017-05"/>
        <s v="R2017-06"/>
        <s v="R2017-07"/>
        <s v="R2017-08"/>
        <s v="R2017-09"/>
        <s v="R2017-10"/>
        <s v="R2017-11"/>
        <s v="R2017-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8">
  <r>
    <d v="2017-01-01T00:00:00"/>
    <x v="0"/>
    <m/>
    <m/>
    <x v="0"/>
    <m/>
    <x v="0"/>
    <x v="0"/>
  </r>
  <r>
    <d v="2017-01-01T00:00:00"/>
    <x v="1"/>
    <s v="Salaire"/>
    <s v="Virement"/>
    <x v="0"/>
    <n v="2000"/>
    <x v="1"/>
    <x v="1"/>
  </r>
  <r>
    <d v="2017-01-06T00:00:00"/>
    <x v="2"/>
    <s v="Assurance"/>
    <s v="Prélèvement"/>
    <x v="1"/>
    <m/>
    <x v="2"/>
    <x v="1"/>
  </r>
  <r>
    <d v="2017-01-06T00:00:00"/>
    <x v="3"/>
    <s v="Loisirs"/>
    <s v="Prélèvement"/>
    <x v="2"/>
    <m/>
    <x v="3"/>
    <x v="1"/>
  </r>
  <r>
    <d v="2017-01-15T00:00:00"/>
    <x v="4"/>
    <s v="Impôts"/>
    <s v="Prélèvement"/>
    <x v="3"/>
    <m/>
    <x v="4"/>
    <x v="1"/>
  </r>
  <r>
    <d v="2017-01-15T00:00:00"/>
    <x v="5"/>
    <s v="Impôts"/>
    <s v="Prélèvement"/>
    <x v="4"/>
    <m/>
    <x v="5"/>
    <x v="1"/>
  </r>
  <r>
    <d v="2017-01-15T00:00:00"/>
    <x v="6"/>
    <s v="Impôts"/>
    <s v="Prélèvement"/>
    <x v="5"/>
    <m/>
    <x v="6"/>
    <x v="1"/>
  </r>
  <r>
    <d v="2017-01-15T00:00:00"/>
    <x v="7"/>
    <s v="Frais bancaires"/>
    <s v="Prélèvement"/>
    <x v="6"/>
    <m/>
    <x v="7"/>
    <x v="1"/>
  </r>
  <r>
    <d v="2017-01-16T00:00:00"/>
    <x v="8"/>
    <s v="Placement"/>
    <s v="Prélèvement"/>
    <x v="7"/>
    <m/>
    <x v="8"/>
    <x v="1"/>
  </r>
  <r>
    <d v="2017-01-20T00:00:00"/>
    <x v="9"/>
    <s v="Consommation"/>
    <s v="Prélèvement"/>
    <x v="8"/>
    <m/>
    <x v="9"/>
    <x v="1"/>
  </r>
  <r>
    <d v="2017-01-27T00:00:00"/>
    <x v="10"/>
    <s v="Consommation"/>
    <s v="Prélèvement"/>
    <x v="9"/>
    <m/>
    <x v="10"/>
    <x v="1"/>
  </r>
  <r>
    <d v="2017-01-27T00:00:00"/>
    <x v="11"/>
    <s v="Consommation"/>
    <s v="Prélèvement"/>
    <x v="10"/>
    <m/>
    <x v="11"/>
    <x v="1"/>
  </r>
  <r>
    <d v="2017-02-01T00:00:00"/>
    <x v="1"/>
    <s v="Salaire"/>
    <s v="Virement"/>
    <x v="0"/>
    <n v="2000"/>
    <x v="12"/>
    <x v="2"/>
  </r>
  <r>
    <d v="2017-02-06T00:00:00"/>
    <x v="2"/>
    <s v="Assurance"/>
    <s v="Prélèvement"/>
    <x v="1"/>
    <m/>
    <x v="13"/>
    <x v="2"/>
  </r>
  <r>
    <d v="2017-02-06T00:00:00"/>
    <x v="3"/>
    <s v="Loisirs"/>
    <s v="Prélèvement"/>
    <x v="2"/>
    <m/>
    <x v="14"/>
    <x v="2"/>
  </r>
  <r>
    <d v="2017-02-15T00:00:00"/>
    <x v="4"/>
    <s v="Impôts"/>
    <s v="Prélèvement"/>
    <x v="3"/>
    <m/>
    <x v="15"/>
    <x v="2"/>
  </r>
  <r>
    <d v="2017-02-15T00:00:00"/>
    <x v="5"/>
    <s v="Impôts"/>
    <s v="Prélèvement"/>
    <x v="4"/>
    <m/>
    <x v="16"/>
    <x v="2"/>
  </r>
  <r>
    <d v="2017-02-15T00:00:00"/>
    <x v="6"/>
    <s v="Impôts"/>
    <s v="Prélèvement"/>
    <x v="5"/>
    <m/>
    <x v="17"/>
    <x v="2"/>
  </r>
  <r>
    <d v="2017-02-15T00:00:00"/>
    <x v="7"/>
    <s v="Frais bancaires"/>
    <s v="Prélèvement"/>
    <x v="6"/>
    <m/>
    <x v="18"/>
    <x v="2"/>
  </r>
  <r>
    <d v="2017-02-16T00:00:00"/>
    <x v="8"/>
    <s v="Placement"/>
    <s v="Prélèvement"/>
    <x v="7"/>
    <m/>
    <x v="19"/>
    <x v="2"/>
  </r>
  <r>
    <d v="2017-02-20T00:00:00"/>
    <x v="9"/>
    <s v="Consommation"/>
    <s v="Prélèvement"/>
    <x v="8"/>
    <m/>
    <x v="20"/>
    <x v="2"/>
  </r>
  <r>
    <d v="2017-02-21T00:00:00"/>
    <x v="12"/>
    <s v="Consommation"/>
    <s v="Prélèvement"/>
    <x v="11"/>
    <m/>
    <x v="21"/>
    <x v="2"/>
  </r>
  <r>
    <d v="2017-02-22T00:00:00"/>
    <x v="13"/>
    <s v="Consommation"/>
    <s v="Prélèvement"/>
    <x v="12"/>
    <m/>
    <x v="22"/>
    <x v="2"/>
  </r>
  <r>
    <d v="2017-02-27T00:00:00"/>
    <x v="10"/>
    <s v="Consommation"/>
    <s v="Prélèvement"/>
    <x v="9"/>
    <m/>
    <x v="23"/>
    <x v="2"/>
  </r>
  <r>
    <d v="2017-02-27T00:00:00"/>
    <x v="11"/>
    <s v="Consommation"/>
    <s v="Prélèvement"/>
    <x v="10"/>
    <m/>
    <x v="24"/>
    <x v="2"/>
  </r>
  <r>
    <d v="2017-03-01T00:00:00"/>
    <x v="1"/>
    <s v="Salaire"/>
    <s v="Virement"/>
    <x v="0"/>
    <n v="2000"/>
    <x v="25"/>
    <x v="3"/>
  </r>
  <r>
    <d v="2017-03-06T00:00:00"/>
    <x v="2"/>
    <s v="Assurance"/>
    <s v="Prélèvement"/>
    <x v="1"/>
    <m/>
    <x v="26"/>
    <x v="3"/>
  </r>
  <r>
    <d v="2017-03-06T00:00:00"/>
    <x v="3"/>
    <s v="Loisirs"/>
    <s v="Prélèvement"/>
    <x v="2"/>
    <m/>
    <x v="27"/>
    <x v="3"/>
  </r>
  <r>
    <d v="2017-03-10T00:00:00"/>
    <x v="14"/>
    <s v="Consommation"/>
    <s v="Prélèvement"/>
    <x v="13"/>
    <m/>
    <x v="28"/>
    <x v="3"/>
  </r>
  <r>
    <d v="2017-03-15T00:00:00"/>
    <x v="4"/>
    <s v="Impôts"/>
    <s v="Prélèvement"/>
    <x v="3"/>
    <m/>
    <x v="29"/>
    <x v="3"/>
  </r>
  <r>
    <d v="2017-03-15T00:00:00"/>
    <x v="5"/>
    <s v="Impôts"/>
    <s v="Prélèvement"/>
    <x v="4"/>
    <m/>
    <x v="30"/>
    <x v="3"/>
  </r>
  <r>
    <d v="2017-03-15T00:00:00"/>
    <x v="6"/>
    <s v="Impôts"/>
    <s v="Prélèvement"/>
    <x v="5"/>
    <m/>
    <x v="31"/>
    <x v="3"/>
  </r>
  <r>
    <d v="2017-03-15T00:00:00"/>
    <x v="7"/>
    <s v="Frais bancaires"/>
    <s v="Prélèvement"/>
    <x v="6"/>
    <m/>
    <x v="32"/>
    <x v="3"/>
  </r>
  <r>
    <d v="2017-03-16T00:00:00"/>
    <x v="8"/>
    <s v="Placement"/>
    <s v="Prélèvement"/>
    <x v="7"/>
    <m/>
    <x v="33"/>
    <x v="3"/>
  </r>
  <r>
    <d v="2017-03-20T00:00:00"/>
    <x v="9"/>
    <s v="Consommation"/>
    <s v="Prélèvement"/>
    <x v="8"/>
    <m/>
    <x v="34"/>
    <x v="3"/>
  </r>
  <r>
    <d v="2017-03-21T00:00:00"/>
    <x v="12"/>
    <s v="Consommation"/>
    <s v="Prélèvement"/>
    <x v="11"/>
    <m/>
    <x v="35"/>
    <x v="3"/>
  </r>
  <r>
    <d v="2017-03-22T00:00:00"/>
    <x v="13"/>
    <s v="Consommation"/>
    <s v="Prélèvement"/>
    <x v="12"/>
    <m/>
    <x v="36"/>
    <x v="3"/>
  </r>
  <r>
    <d v="2017-03-27T00:00:00"/>
    <x v="10"/>
    <s v="Consommation"/>
    <s v="Prélèvement"/>
    <x v="9"/>
    <m/>
    <x v="37"/>
    <x v="3"/>
  </r>
  <r>
    <d v="2017-03-27T00:00:00"/>
    <x v="11"/>
    <s v="Consommation"/>
    <s v="Prélèvement"/>
    <x v="10"/>
    <m/>
    <x v="38"/>
    <x v="3"/>
  </r>
  <r>
    <d v="2017-04-01T00:00:00"/>
    <x v="1"/>
    <s v="Salaire"/>
    <s v="Virement"/>
    <x v="0"/>
    <n v="2000"/>
    <x v="39"/>
    <x v="4"/>
  </r>
  <r>
    <d v="2017-04-06T00:00:00"/>
    <x v="2"/>
    <s v="Assurance"/>
    <s v="Prélèvement"/>
    <x v="1"/>
    <m/>
    <x v="40"/>
    <x v="4"/>
  </r>
  <r>
    <d v="2017-04-06T00:00:00"/>
    <x v="3"/>
    <s v="Loisirs"/>
    <s v="Prélèvement"/>
    <x v="2"/>
    <m/>
    <x v="41"/>
    <x v="4"/>
  </r>
  <r>
    <d v="2017-04-10T00:00:00"/>
    <x v="14"/>
    <s v="Consommation"/>
    <s v="Prélèvement"/>
    <x v="13"/>
    <m/>
    <x v="42"/>
    <x v="4"/>
  </r>
  <r>
    <d v="2017-04-15T00:00:00"/>
    <x v="4"/>
    <s v="Impôts"/>
    <s v="Prélèvement"/>
    <x v="3"/>
    <m/>
    <x v="43"/>
    <x v="4"/>
  </r>
  <r>
    <d v="2017-04-15T00:00:00"/>
    <x v="5"/>
    <s v="Impôts"/>
    <s v="Prélèvement"/>
    <x v="4"/>
    <m/>
    <x v="44"/>
    <x v="4"/>
  </r>
  <r>
    <d v="2017-04-15T00:00:00"/>
    <x v="6"/>
    <s v="Impôts"/>
    <s v="Prélèvement"/>
    <x v="5"/>
    <m/>
    <x v="45"/>
    <x v="4"/>
  </r>
  <r>
    <d v="2017-04-15T00:00:00"/>
    <x v="7"/>
    <s v="Frais bancaires"/>
    <s v="Prélèvement"/>
    <x v="6"/>
    <m/>
    <x v="46"/>
    <x v="4"/>
  </r>
  <r>
    <d v="2017-04-16T00:00:00"/>
    <x v="8"/>
    <s v="Placement"/>
    <s v="Prélèvement"/>
    <x v="7"/>
    <m/>
    <x v="47"/>
    <x v="4"/>
  </r>
  <r>
    <d v="2017-04-20T00:00:00"/>
    <x v="9"/>
    <s v="Consommation"/>
    <s v="Prélèvement"/>
    <x v="8"/>
    <m/>
    <x v="48"/>
    <x v="4"/>
  </r>
  <r>
    <d v="2017-04-21T00:00:00"/>
    <x v="12"/>
    <s v="Consommation"/>
    <s v="Prélèvement"/>
    <x v="11"/>
    <m/>
    <x v="49"/>
    <x v="4"/>
  </r>
  <r>
    <d v="2017-04-22T00:00:00"/>
    <x v="13"/>
    <s v="Consommation"/>
    <s v="Prélèvement"/>
    <x v="12"/>
    <m/>
    <x v="50"/>
    <x v="4"/>
  </r>
  <r>
    <d v="2017-04-27T00:00:00"/>
    <x v="10"/>
    <s v="Consommation"/>
    <s v="Prélèvement"/>
    <x v="9"/>
    <m/>
    <x v="51"/>
    <x v="4"/>
  </r>
  <r>
    <d v="2017-04-27T00:00:00"/>
    <x v="11"/>
    <s v="Consommation"/>
    <s v="Prélèvement"/>
    <x v="10"/>
    <m/>
    <x v="52"/>
    <x v="4"/>
  </r>
  <r>
    <d v="2017-05-01T00:00:00"/>
    <x v="1"/>
    <s v="Salaire"/>
    <s v="Virement"/>
    <x v="0"/>
    <n v="2000"/>
    <x v="53"/>
    <x v="5"/>
  </r>
  <r>
    <d v="2017-05-06T00:00:00"/>
    <x v="2"/>
    <s v="Assurance"/>
    <s v="Prélèvement"/>
    <x v="1"/>
    <m/>
    <x v="54"/>
    <x v="5"/>
  </r>
  <r>
    <d v="2017-05-06T00:00:00"/>
    <x v="3"/>
    <s v="Loisirs"/>
    <s v="Prélèvement"/>
    <x v="2"/>
    <m/>
    <x v="55"/>
    <x v="5"/>
  </r>
  <r>
    <d v="2017-05-10T00:00:00"/>
    <x v="14"/>
    <s v="Consommation"/>
    <s v="Prélèvement"/>
    <x v="13"/>
    <m/>
    <x v="56"/>
    <x v="5"/>
  </r>
  <r>
    <d v="2017-05-15T00:00:00"/>
    <x v="4"/>
    <s v="Impôts"/>
    <s v="Prélèvement"/>
    <x v="3"/>
    <m/>
    <x v="57"/>
    <x v="5"/>
  </r>
  <r>
    <d v="2017-05-15T00:00:00"/>
    <x v="5"/>
    <s v="Impôts"/>
    <s v="Prélèvement"/>
    <x v="4"/>
    <m/>
    <x v="58"/>
    <x v="5"/>
  </r>
  <r>
    <d v="2017-05-15T00:00:00"/>
    <x v="6"/>
    <s v="Impôts"/>
    <s v="Prélèvement"/>
    <x v="5"/>
    <m/>
    <x v="59"/>
    <x v="5"/>
  </r>
  <r>
    <d v="2017-05-15T00:00:00"/>
    <x v="7"/>
    <s v="Frais bancaires"/>
    <s v="Prélèvement"/>
    <x v="6"/>
    <m/>
    <x v="60"/>
    <x v="5"/>
  </r>
  <r>
    <d v="2017-05-16T00:00:00"/>
    <x v="8"/>
    <s v="Placement"/>
    <s v="Prélèvement"/>
    <x v="7"/>
    <m/>
    <x v="61"/>
    <x v="5"/>
  </r>
  <r>
    <d v="2017-05-20T00:00:00"/>
    <x v="9"/>
    <s v="Consommation"/>
    <s v="Prélèvement"/>
    <x v="8"/>
    <m/>
    <x v="62"/>
    <x v="5"/>
  </r>
  <r>
    <d v="2017-05-21T00:00:00"/>
    <x v="12"/>
    <s v="Consommation"/>
    <s v="Prélèvement"/>
    <x v="11"/>
    <m/>
    <x v="63"/>
    <x v="5"/>
  </r>
  <r>
    <d v="2017-05-22T00:00:00"/>
    <x v="13"/>
    <s v="Consommation"/>
    <s v="Prélèvement"/>
    <x v="12"/>
    <m/>
    <x v="64"/>
    <x v="5"/>
  </r>
  <r>
    <d v="2017-05-27T00:00:00"/>
    <x v="10"/>
    <s v="Consommation"/>
    <s v="Prélèvement"/>
    <x v="9"/>
    <m/>
    <x v="65"/>
    <x v="5"/>
  </r>
  <r>
    <d v="2017-05-27T00:00:00"/>
    <x v="11"/>
    <s v="Consommation"/>
    <s v="Prélèvement"/>
    <x v="10"/>
    <m/>
    <x v="66"/>
    <x v="5"/>
  </r>
  <r>
    <d v="2017-06-01T00:00:00"/>
    <x v="1"/>
    <s v="Salaire"/>
    <s v="Virement"/>
    <x v="0"/>
    <n v="2000"/>
    <x v="67"/>
    <x v="6"/>
  </r>
  <r>
    <d v="2017-06-06T00:00:00"/>
    <x v="2"/>
    <s v="Assurance"/>
    <s v="Prélèvement"/>
    <x v="1"/>
    <m/>
    <x v="68"/>
    <x v="6"/>
  </r>
  <r>
    <d v="2017-06-06T00:00:00"/>
    <x v="3"/>
    <s v="Loisirs"/>
    <s v="Prélèvement"/>
    <x v="2"/>
    <m/>
    <x v="69"/>
    <x v="6"/>
  </r>
  <r>
    <d v="2017-06-10T00:00:00"/>
    <x v="14"/>
    <s v="Consommation"/>
    <s v="Prélèvement"/>
    <x v="13"/>
    <m/>
    <x v="70"/>
    <x v="6"/>
  </r>
  <r>
    <d v="2017-06-15T00:00:00"/>
    <x v="4"/>
    <s v="Impôts"/>
    <s v="Prélèvement"/>
    <x v="3"/>
    <m/>
    <x v="71"/>
    <x v="6"/>
  </r>
  <r>
    <d v="2017-06-15T00:00:00"/>
    <x v="5"/>
    <s v="Impôts"/>
    <s v="Prélèvement"/>
    <x v="4"/>
    <m/>
    <x v="72"/>
    <x v="6"/>
  </r>
  <r>
    <d v="2017-06-15T00:00:00"/>
    <x v="6"/>
    <s v="Impôts"/>
    <s v="Prélèvement"/>
    <x v="5"/>
    <m/>
    <x v="73"/>
    <x v="6"/>
  </r>
  <r>
    <d v="2017-06-15T00:00:00"/>
    <x v="7"/>
    <s v="Frais bancaires"/>
    <s v="Prélèvement"/>
    <x v="6"/>
    <m/>
    <x v="74"/>
    <x v="6"/>
  </r>
  <r>
    <d v="2017-06-16T00:00:00"/>
    <x v="8"/>
    <s v="Placement"/>
    <s v="Prélèvement"/>
    <x v="7"/>
    <m/>
    <x v="75"/>
    <x v="6"/>
  </r>
  <r>
    <d v="2017-06-20T00:00:00"/>
    <x v="9"/>
    <s v="Consommation"/>
    <s v="Prélèvement"/>
    <x v="8"/>
    <m/>
    <x v="76"/>
    <x v="6"/>
  </r>
  <r>
    <d v="2017-06-21T00:00:00"/>
    <x v="12"/>
    <s v="Consommation"/>
    <s v="Prélèvement"/>
    <x v="11"/>
    <m/>
    <x v="77"/>
    <x v="6"/>
  </r>
  <r>
    <d v="2017-06-22T00:00:00"/>
    <x v="13"/>
    <s v="Consommation"/>
    <s v="Prélèvement"/>
    <x v="12"/>
    <m/>
    <x v="78"/>
    <x v="6"/>
  </r>
  <r>
    <d v="2017-06-27T00:00:00"/>
    <x v="10"/>
    <s v="Consommation"/>
    <s v="Prélèvement"/>
    <x v="9"/>
    <m/>
    <x v="79"/>
    <x v="6"/>
  </r>
  <r>
    <d v="2017-06-27T00:00:00"/>
    <x v="11"/>
    <s v="Consommation"/>
    <s v="Prélèvement"/>
    <x v="10"/>
    <m/>
    <x v="80"/>
    <x v="6"/>
  </r>
  <r>
    <d v="2017-07-01T00:00:00"/>
    <x v="1"/>
    <s v="Salaire"/>
    <s v="Virement"/>
    <x v="0"/>
    <n v="2000"/>
    <x v="81"/>
    <x v="7"/>
  </r>
  <r>
    <d v="2017-07-06T00:00:00"/>
    <x v="2"/>
    <s v="Assurance"/>
    <s v="Prélèvement"/>
    <x v="1"/>
    <m/>
    <x v="82"/>
    <x v="7"/>
  </r>
  <r>
    <d v="2017-07-06T00:00:00"/>
    <x v="3"/>
    <s v="Loisirs"/>
    <s v="Prélèvement"/>
    <x v="2"/>
    <m/>
    <x v="83"/>
    <x v="7"/>
  </r>
  <r>
    <d v="2017-07-10T00:00:00"/>
    <x v="14"/>
    <s v="Consommation"/>
    <s v="Prélèvement"/>
    <x v="13"/>
    <m/>
    <x v="84"/>
    <x v="7"/>
  </r>
  <r>
    <d v="2017-07-15T00:00:00"/>
    <x v="4"/>
    <s v="Impôts"/>
    <s v="Prélèvement"/>
    <x v="3"/>
    <m/>
    <x v="85"/>
    <x v="7"/>
  </r>
  <r>
    <d v="2017-07-15T00:00:00"/>
    <x v="5"/>
    <s v="Impôts"/>
    <s v="Prélèvement"/>
    <x v="4"/>
    <m/>
    <x v="86"/>
    <x v="7"/>
  </r>
  <r>
    <d v="2017-07-15T00:00:00"/>
    <x v="6"/>
    <s v="Impôts"/>
    <s v="Prélèvement"/>
    <x v="5"/>
    <m/>
    <x v="87"/>
    <x v="7"/>
  </r>
  <r>
    <d v="2017-07-15T00:00:00"/>
    <x v="7"/>
    <s v="Frais bancaires"/>
    <s v="Prélèvement"/>
    <x v="6"/>
    <m/>
    <x v="88"/>
    <x v="7"/>
  </r>
  <r>
    <d v="2017-07-16T00:00:00"/>
    <x v="8"/>
    <s v="Placement"/>
    <s v="Prélèvement"/>
    <x v="7"/>
    <m/>
    <x v="89"/>
    <x v="7"/>
  </r>
  <r>
    <d v="2017-07-20T00:00:00"/>
    <x v="9"/>
    <s v="Consommation"/>
    <s v="Prélèvement"/>
    <x v="8"/>
    <m/>
    <x v="90"/>
    <x v="7"/>
  </r>
  <r>
    <d v="2017-07-21T00:00:00"/>
    <x v="12"/>
    <s v="Consommation"/>
    <s v="Prélèvement"/>
    <x v="11"/>
    <m/>
    <x v="91"/>
    <x v="7"/>
  </r>
  <r>
    <d v="2017-07-22T00:00:00"/>
    <x v="13"/>
    <s v="Consommation"/>
    <s v="Prélèvement"/>
    <x v="12"/>
    <m/>
    <x v="92"/>
    <x v="7"/>
  </r>
  <r>
    <d v="2017-07-27T00:00:00"/>
    <x v="10"/>
    <s v="Consommation"/>
    <s v="Prélèvement"/>
    <x v="9"/>
    <m/>
    <x v="93"/>
    <x v="7"/>
  </r>
  <r>
    <d v="2017-07-27T00:00:00"/>
    <x v="11"/>
    <s v="Consommation"/>
    <s v="Prélèvement"/>
    <x v="10"/>
    <m/>
    <x v="94"/>
    <x v="7"/>
  </r>
  <r>
    <d v="2017-08-01T00:00:00"/>
    <x v="1"/>
    <s v="Salaire"/>
    <s v="Virement"/>
    <x v="0"/>
    <n v="2000"/>
    <x v="95"/>
    <x v="8"/>
  </r>
  <r>
    <d v="2017-08-06T00:00:00"/>
    <x v="2"/>
    <s v="Assurance"/>
    <s v="Prélèvement"/>
    <x v="1"/>
    <m/>
    <x v="96"/>
    <x v="8"/>
  </r>
  <r>
    <d v="2017-08-06T00:00:00"/>
    <x v="3"/>
    <s v="Loisirs"/>
    <s v="Prélèvement"/>
    <x v="2"/>
    <m/>
    <x v="97"/>
    <x v="8"/>
  </r>
  <r>
    <d v="2017-08-10T00:00:00"/>
    <x v="14"/>
    <s v="Consommation"/>
    <s v="Prélèvement"/>
    <x v="13"/>
    <m/>
    <x v="98"/>
    <x v="8"/>
  </r>
  <r>
    <d v="2017-08-15T00:00:00"/>
    <x v="4"/>
    <s v="Impôts"/>
    <s v="Prélèvement"/>
    <x v="3"/>
    <m/>
    <x v="99"/>
    <x v="8"/>
  </r>
  <r>
    <d v="2017-08-15T00:00:00"/>
    <x v="5"/>
    <s v="Impôts"/>
    <s v="Prélèvement"/>
    <x v="4"/>
    <m/>
    <x v="100"/>
    <x v="8"/>
  </r>
  <r>
    <d v="2017-08-15T00:00:00"/>
    <x v="6"/>
    <s v="Impôts"/>
    <s v="Prélèvement"/>
    <x v="5"/>
    <m/>
    <x v="101"/>
    <x v="8"/>
  </r>
  <r>
    <d v="2017-08-15T00:00:00"/>
    <x v="7"/>
    <s v="Frais bancaires"/>
    <s v="Prélèvement"/>
    <x v="6"/>
    <m/>
    <x v="102"/>
    <x v="8"/>
  </r>
  <r>
    <d v="2017-08-16T00:00:00"/>
    <x v="8"/>
    <s v="Placement"/>
    <s v="Prélèvement"/>
    <x v="7"/>
    <m/>
    <x v="103"/>
    <x v="8"/>
  </r>
  <r>
    <d v="2017-08-20T00:00:00"/>
    <x v="9"/>
    <s v="Consommation"/>
    <s v="Prélèvement"/>
    <x v="8"/>
    <m/>
    <x v="104"/>
    <x v="8"/>
  </r>
  <r>
    <d v="2017-08-21T00:00:00"/>
    <x v="12"/>
    <s v="Consommation"/>
    <s v="Prélèvement"/>
    <x v="11"/>
    <m/>
    <x v="105"/>
    <x v="8"/>
  </r>
  <r>
    <d v="2017-08-22T00:00:00"/>
    <x v="13"/>
    <s v="Consommation"/>
    <s v="Prélèvement"/>
    <x v="12"/>
    <m/>
    <x v="106"/>
    <x v="8"/>
  </r>
  <r>
    <d v="2017-08-27T00:00:00"/>
    <x v="10"/>
    <s v="Consommation"/>
    <s v="Prélèvement"/>
    <x v="9"/>
    <m/>
    <x v="107"/>
    <x v="8"/>
  </r>
  <r>
    <d v="2017-08-27T00:00:00"/>
    <x v="11"/>
    <s v="Consommation"/>
    <s v="Prélèvement"/>
    <x v="10"/>
    <m/>
    <x v="108"/>
    <x v="8"/>
  </r>
  <r>
    <d v="2017-09-01T00:00:00"/>
    <x v="1"/>
    <s v="Salaire"/>
    <s v="Virement"/>
    <x v="0"/>
    <n v="2000"/>
    <x v="109"/>
    <x v="9"/>
  </r>
  <r>
    <d v="2017-09-06T00:00:00"/>
    <x v="2"/>
    <s v="Assurance"/>
    <s v="Prélèvement"/>
    <x v="1"/>
    <m/>
    <x v="110"/>
    <x v="9"/>
  </r>
  <r>
    <d v="2017-09-06T00:00:00"/>
    <x v="3"/>
    <s v="Loisirs"/>
    <s v="Prélèvement"/>
    <x v="2"/>
    <m/>
    <x v="111"/>
    <x v="9"/>
  </r>
  <r>
    <d v="2017-09-10T00:00:00"/>
    <x v="14"/>
    <s v="Consommation"/>
    <s v="Prélèvement"/>
    <x v="13"/>
    <m/>
    <x v="112"/>
    <x v="9"/>
  </r>
  <r>
    <d v="2017-09-15T00:00:00"/>
    <x v="4"/>
    <s v="Impôts"/>
    <s v="Prélèvement"/>
    <x v="3"/>
    <m/>
    <x v="113"/>
    <x v="9"/>
  </r>
  <r>
    <d v="2017-09-15T00:00:00"/>
    <x v="5"/>
    <s v="Impôts"/>
    <s v="Prélèvement"/>
    <x v="4"/>
    <m/>
    <x v="114"/>
    <x v="9"/>
  </r>
  <r>
    <d v="2017-09-15T00:00:00"/>
    <x v="6"/>
    <s v="Impôts"/>
    <s v="Prélèvement"/>
    <x v="5"/>
    <m/>
    <x v="115"/>
    <x v="9"/>
  </r>
  <r>
    <d v="2017-09-15T00:00:00"/>
    <x v="7"/>
    <s v="Frais bancaires"/>
    <s v="Prélèvement"/>
    <x v="6"/>
    <m/>
    <x v="116"/>
    <x v="9"/>
  </r>
  <r>
    <d v="2017-09-16T00:00:00"/>
    <x v="8"/>
    <s v="Placement"/>
    <s v="Prélèvement"/>
    <x v="7"/>
    <m/>
    <x v="117"/>
    <x v="9"/>
  </r>
  <r>
    <d v="2017-09-20T00:00:00"/>
    <x v="9"/>
    <s v="Consommation"/>
    <s v="Prélèvement"/>
    <x v="8"/>
    <m/>
    <x v="118"/>
    <x v="9"/>
  </r>
  <r>
    <d v="2017-09-21T00:00:00"/>
    <x v="12"/>
    <s v="Consommation"/>
    <s v="Prélèvement"/>
    <x v="11"/>
    <m/>
    <x v="119"/>
    <x v="9"/>
  </r>
  <r>
    <d v="2017-09-22T00:00:00"/>
    <x v="13"/>
    <s v="Consommation"/>
    <s v="Prélèvement"/>
    <x v="12"/>
    <m/>
    <x v="120"/>
    <x v="9"/>
  </r>
  <r>
    <d v="2017-09-27T00:00:00"/>
    <x v="10"/>
    <s v="Consommation"/>
    <s v="Prélèvement"/>
    <x v="9"/>
    <m/>
    <x v="121"/>
    <x v="9"/>
  </r>
  <r>
    <d v="2017-09-27T00:00:00"/>
    <x v="11"/>
    <s v="Consommation"/>
    <s v="Prélèvement"/>
    <x v="10"/>
    <m/>
    <x v="122"/>
    <x v="9"/>
  </r>
  <r>
    <d v="2017-10-01T00:00:00"/>
    <x v="1"/>
    <s v="Salaire"/>
    <s v="Virement"/>
    <x v="0"/>
    <n v="2000"/>
    <x v="123"/>
    <x v="10"/>
  </r>
  <r>
    <d v="2017-10-06T00:00:00"/>
    <x v="2"/>
    <s v="Assurance"/>
    <s v="Prélèvement"/>
    <x v="1"/>
    <m/>
    <x v="124"/>
    <x v="10"/>
  </r>
  <r>
    <d v="2017-10-06T00:00:00"/>
    <x v="3"/>
    <s v="Loisirs"/>
    <s v="Prélèvement"/>
    <x v="2"/>
    <m/>
    <x v="125"/>
    <x v="10"/>
  </r>
  <r>
    <d v="2017-10-10T00:00:00"/>
    <x v="14"/>
    <s v="Consommation"/>
    <s v="Prélèvement"/>
    <x v="13"/>
    <m/>
    <x v="126"/>
    <x v="10"/>
  </r>
  <r>
    <d v="2017-10-15T00:00:00"/>
    <x v="4"/>
    <s v="Impôts"/>
    <s v="Prélèvement"/>
    <x v="3"/>
    <m/>
    <x v="127"/>
    <x v="10"/>
  </r>
  <r>
    <d v="2017-10-15T00:00:00"/>
    <x v="5"/>
    <s v="Impôts"/>
    <s v="Prélèvement"/>
    <x v="4"/>
    <m/>
    <x v="128"/>
    <x v="10"/>
  </r>
  <r>
    <d v="2017-10-15T00:00:00"/>
    <x v="6"/>
    <s v="Impôts"/>
    <s v="Prélèvement"/>
    <x v="5"/>
    <m/>
    <x v="129"/>
    <x v="10"/>
  </r>
  <r>
    <d v="2017-10-15T00:00:00"/>
    <x v="7"/>
    <s v="Frais bancaires"/>
    <s v="Prélèvement"/>
    <x v="6"/>
    <m/>
    <x v="130"/>
    <x v="10"/>
  </r>
  <r>
    <d v="2017-10-16T00:00:00"/>
    <x v="8"/>
    <s v="Placement"/>
    <s v="Prélèvement"/>
    <x v="7"/>
    <m/>
    <x v="131"/>
    <x v="10"/>
  </r>
  <r>
    <d v="2017-10-20T00:00:00"/>
    <x v="9"/>
    <s v="Consommation"/>
    <s v="Prélèvement"/>
    <x v="8"/>
    <m/>
    <x v="132"/>
    <x v="10"/>
  </r>
  <r>
    <d v="2017-10-21T00:00:00"/>
    <x v="12"/>
    <s v="Consommation"/>
    <s v="Prélèvement"/>
    <x v="11"/>
    <m/>
    <x v="133"/>
    <x v="10"/>
  </r>
  <r>
    <d v="2017-10-22T00:00:00"/>
    <x v="13"/>
    <s v="Consommation"/>
    <s v="Prélèvement"/>
    <x v="12"/>
    <m/>
    <x v="134"/>
    <x v="10"/>
  </r>
  <r>
    <d v="2017-10-27T00:00:00"/>
    <x v="10"/>
    <s v="Consommation"/>
    <s v="Prélèvement"/>
    <x v="9"/>
    <m/>
    <x v="135"/>
    <x v="10"/>
  </r>
  <r>
    <d v="2017-10-27T00:00:00"/>
    <x v="11"/>
    <s v="Consommation"/>
    <s v="Prélèvement"/>
    <x v="10"/>
    <m/>
    <x v="136"/>
    <x v="10"/>
  </r>
  <r>
    <d v="2017-11-01T00:00:00"/>
    <x v="1"/>
    <s v="Salaire"/>
    <s v="Virement"/>
    <x v="0"/>
    <n v="2000"/>
    <x v="137"/>
    <x v="11"/>
  </r>
  <r>
    <d v="2017-11-06T00:00:00"/>
    <x v="2"/>
    <s v="Assurance"/>
    <s v="Prélèvement"/>
    <x v="1"/>
    <m/>
    <x v="138"/>
    <x v="11"/>
  </r>
  <r>
    <d v="2017-11-06T00:00:00"/>
    <x v="3"/>
    <s v="Loisirs"/>
    <s v="Prélèvement"/>
    <x v="2"/>
    <m/>
    <x v="139"/>
    <x v="11"/>
  </r>
  <r>
    <d v="2017-11-10T00:00:00"/>
    <x v="14"/>
    <s v="Consommation"/>
    <s v="Prélèvement"/>
    <x v="13"/>
    <m/>
    <x v="140"/>
    <x v="11"/>
  </r>
  <r>
    <d v="2017-11-15T00:00:00"/>
    <x v="7"/>
    <s v="Frais bancaires"/>
    <s v="Prélèvement"/>
    <x v="6"/>
    <m/>
    <x v="141"/>
    <x v="11"/>
  </r>
  <r>
    <d v="2017-11-16T00:00:00"/>
    <x v="8"/>
    <s v="Placement"/>
    <s v="Prélèvement"/>
    <x v="7"/>
    <m/>
    <x v="142"/>
    <x v="11"/>
  </r>
  <r>
    <d v="2017-11-20T00:00:00"/>
    <x v="9"/>
    <s v="Consommation"/>
    <s v="Prélèvement"/>
    <x v="8"/>
    <m/>
    <x v="143"/>
    <x v="11"/>
  </r>
  <r>
    <d v="2017-11-21T00:00:00"/>
    <x v="12"/>
    <s v="Consommation"/>
    <s v="Prélèvement"/>
    <x v="11"/>
    <m/>
    <x v="144"/>
    <x v="11"/>
  </r>
  <r>
    <d v="2017-11-22T00:00:00"/>
    <x v="13"/>
    <s v="Consommation"/>
    <s v="Prélèvement"/>
    <x v="12"/>
    <m/>
    <x v="145"/>
    <x v="11"/>
  </r>
  <r>
    <d v="2017-11-27T00:00:00"/>
    <x v="10"/>
    <s v="Consommation"/>
    <s v="Prélèvement"/>
    <x v="9"/>
    <m/>
    <x v="146"/>
    <x v="11"/>
  </r>
  <r>
    <d v="2017-11-27T00:00:00"/>
    <x v="11"/>
    <s v="Consommation"/>
    <s v="Prélèvement"/>
    <x v="10"/>
    <m/>
    <x v="147"/>
    <x v="11"/>
  </r>
  <r>
    <d v="2017-12-01T00:00:00"/>
    <x v="1"/>
    <s v="Salaire"/>
    <s v="Virement"/>
    <x v="0"/>
    <n v="2000"/>
    <x v="148"/>
    <x v="12"/>
  </r>
  <r>
    <d v="2017-12-06T00:00:00"/>
    <x v="2"/>
    <s v="Assurance"/>
    <s v="Prélèvement"/>
    <x v="1"/>
    <m/>
    <x v="149"/>
    <x v="12"/>
  </r>
  <r>
    <d v="2017-12-06T00:00:00"/>
    <x v="3"/>
    <s v="Loisirs"/>
    <s v="Prélèvement"/>
    <x v="2"/>
    <m/>
    <x v="150"/>
    <x v="12"/>
  </r>
  <r>
    <d v="2017-12-15T00:00:00"/>
    <x v="7"/>
    <s v="Frais bancaires"/>
    <s v="Prélèvement"/>
    <x v="6"/>
    <m/>
    <x v="151"/>
    <x v="12"/>
  </r>
  <r>
    <d v="2017-12-16T00:00:00"/>
    <x v="8"/>
    <s v="Placement"/>
    <s v="Prélèvement"/>
    <x v="7"/>
    <m/>
    <x v="152"/>
    <x v="12"/>
  </r>
  <r>
    <d v="2017-12-20T00:00:00"/>
    <x v="9"/>
    <s v="Consommation"/>
    <s v="Prélèvement"/>
    <x v="8"/>
    <m/>
    <x v="153"/>
    <x v="12"/>
  </r>
  <r>
    <d v="2017-12-21T00:00:00"/>
    <x v="12"/>
    <s v="Consommation"/>
    <s v="Prélèvement"/>
    <x v="11"/>
    <m/>
    <x v="154"/>
    <x v="12"/>
  </r>
  <r>
    <d v="2017-12-22T00:00:00"/>
    <x v="13"/>
    <s v="Consommation"/>
    <s v="Prélèvement"/>
    <x v="12"/>
    <m/>
    <x v="155"/>
    <x v="12"/>
  </r>
  <r>
    <d v="2017-12-27T00:00:00"/>
    <x v="10"/>
    <s v="Consommation"/>
    <s v="Prélèvement"/>
    <x v="9"/>
    <m/>
    <x v="156"/>
    <x v="12"/>
  </r>
  <r>
    <d v="2017-12-27T00:00:00"/>
    <x v="11"/>
    <s v="Consommation"/>
    <s v="Prélèvement"/>
    <x v="10"/>
    <m/>
    <x v="157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15" firstHeaderRow="0" firstDataRow="1" firstDataCol="1" rowPageCount="1" colPageCount="1"/>
  <pivotFields count="8">
    <pivotField numFmtId="164" showAll="0"/>
    <pivotField axis="axisRow" showAll="0">
      <items count="16">
        <item x="0"/>
        <item x="2"/>
        <item x="3"/>
        <item x="7"/>
        <item x="14"/>
        <item x="12"/>
        <item x="13"/>
        <item x="10"/>
        <item x="4"/>
        <item x="9"/>
        <item x="8"/>
        <item x="1"/>
        <item x="11"/>
        <item x="5"/>
        <item x="6"/>
        <item t="default"/>
      </items>
    </pivotField>
    <pivotField showAll="0"/>
    <pivotField showAll="0"/>
    <pivotField dataField="1" showAll="0">
      <items count="15">
        <item x="9"/>
        <item x="10"/>
        <item x="6"/>
        <item x="8"/>
        <item x="2"/>
        <item x="5"/>
        <item x="13"/>
        <item x="7"/>
        <item x="12"/>
        <item x="4"/>
        <item x="11"/>
        <item x="3"/>
        <item x="1"/>
        <item x="0"/>
        <item t="default"/>
      </items>
    </pivotField>
    <pivotField dataField="1" showAll="0"/>
    <pivotField numFmtId="2" showAll="0">
      <items count="159">
        <item x="0"/>
        <item x="11"/>
        <item x="10"/>
        <item x="9"/>
        <item x="8"/>
        <item x="7"/>
        <item x="6"/>
        <item x="5"/>
        <item x="4"/>
        <item x="3"/>
        <item x="2"/>
        <item x="1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57"/>
        <item x="156"/>
        <item x="155"/>
        <item x="154"/>
        <item x="153"/>
        <item x="152"/>
        <item x="151"/>
        <item x="150"/>
        <item x="149"/>
        <item x="148"/>
        <item t="default"/>
      </items>
    </pivotField>
    <pivotField axis="axisPage" showAll="0">
      <items count="14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t="default"/>
      </items>
    </pivotField>
  </pivotFields>
  <rowFields count="1">
    <field x="1"/>
  </rowFields>
  <rowItems count="12">
    <i>
      <x v="1"/>
    </i>
    <i>
      <x v="2"/>
    </i>
    <i>
      <x v="3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2">
    <i>
      <x/>
    </i>
    <i i="1">
      <x v="1"/>
    </i>
  </colItems>
  <pageFields count="1">
    <pageField fld="7" item="0" hier="-1"/>
  </pageFields>
  <dataFields count="2">
    <dataField name="Somme de Débit" fld="4" baseField="1" baseItem="1"/>
    <dataField name="Somme de Crédit" fld="5" baseField="1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A1:B21" totalsRowShown="0" headerRowCellStyle="Normal" dataCellStyle="Normal">
  <autoFilter ref="A1:B21"/>
  <tableColumns count="2">
    <tableColumn id="1" name="Catégorie" dataCellStyle="Normal"/>
    <tableColumn id="2" name="Mode de paiement" dataCellStyle="Normal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" name="Tableau57" displayName="Tableau57" ref="A1:F158" totalsRowShown="0" headerRowDxfId="39" dataDxfId="38">
  <autoFilter ref="A1:F158"/>
  <tableColumns count="6">
    <tableColumn id="1" name="Date" dataDxfId="37"/>
    <tableColumn id="2" name="Libellé" dataDxfId="36"/>
    <tableColumn id="3" name="Catégorie" dataDxfId="35"/>
    <tableColumn id="4" name="Mode de _x000a_paiement" dataDxfId="34"/>
    <tableColumn id="5" name="Débit" dataDxfId="33"/>
    <tableColumn id="6" name="Crédit" dataDxfId="3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2" name="Tableau1" displayName="Tableau1" ref="A1:S13" totalsRowShown="0" headerRowDxfId="31" dataDxfId="30" tableBorderDxfId="29">
  <autoFilter ref="A1:S13"/>
  <tableColumns count="19">
    <tableColumn id="1" name="Colonne1" dataDxfId="28"/>
    <tableColumn id="2" name="EDF" dataDxfId="27"/>
    <tableColumn id="3" name="GDF" dataDxfId="26"/>
    <tableColumn id="4" name="EAU" dataDxfId="25"/>
    <tableColumn id="5" name="Orange" dataDxfId="24"/>
    <tableColumn id="6" name="Free" dataDxfId="23"/>
    <tableColumn id="7" name="SOSH" dataDxfId="22"/>
    <tableColumn id="8" name="Impôt_x000a_revenu" dataDxfId="21"/>
    <tableColumn id="9" name="Taxe_x000a_habitaton" dataDxfId="20"/>
    <tableColumn id="10" name="Taxes_x000a_foncières" dataDxfId="19"/>
    <tableColumn id="11" name="Canal+" dataDxfId="18"/>
    <tableColumn id="12" name="Frais_x000a_bancaires" dataDxfId="17"/>
    <tableColumn id="13" name="Assurance_x000a_habitation" dataDxfId="16"/>
    <tableColumn id="14" name="Assurance_x000a_VW" dataDxfId="15"/>
    <tableColumn id="15" name="Assurance_x000a_CITROEN" dataDxfId="14"/>
    <tableColumn id="16" name="PEL" dataDxfId="13"/>
    <tableColumn id="17" name="Nuances 3D" dataDxfId="12"/>
    <tableColumn id="18" name="PERP" dataDxfId="11"/>
    <tableColumn id="19" name="Total" dataDxfId="10">
      <calculatedColumnFormula>SUM($B2:$R2)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H123" totalsRowShown="0" headerRowDxfId="9" dataDxfId="8">
  <autoFilter ref="A1:H123"/>
  <sortState ref="A2:H159">
    <sortCondition ref="A2:A159"/>
  </sortState>
  <tableColumns count="8">
    <tableColumn id="1" name="Date" dataDxfId="7"/>
    <tableColumn id="2" name="Libellé" dataDxfId="6"/>
    <tableColumn id="3" name="Catégorie" dataDxfId="5"/>
    <tableColumn id="4" name="Mode de _x000a_paiement" dataDxfId="4"/>
    <tableColumn id="5" name="Débit" dataDxfId="3"/>
    <tableColumn id="6" name="Crédit" dataDxfId="2"/>
    <tableColumn id="7" name="Solde" dataDxfId="1">
      <calculatedColumnFormula>SUM(-Tableau5[[#This Row],[Débit]],Tableau5[[#This Row],[Crédit]],OFFSET(Tableau5[[#This Row],[Solde]],-1,))</calculatedColumnFormula>
    </tableColumn>
    <tableColumn id="8" name="N°de relevé_x000a_compte bancaire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1"/>
  <sheetViews>
    <sheetView workbookViewId="0">
      <selection activeCell="E23" sqref="E23"/>
    </sheetView>
  </sheetViews>
  <sheetFormatPr baseColWidth="10" defaultRowHeight="15" x14ac:dyDescent="0.25"/>
  <cols>
    <col min="1" max="2" width="22.7109375" customWidth="1"/>
    <col min="3" max="5" width="10.7109375" customWidth="1"/>
    <col min="7" max="8" width="22.7109375" style="9" customWidth="1"/>
  </cols>
  <sheetData>
    <row r="1" spans="1:10" s="4" customFormat="1" x14ac:dyDescent="0.25">
      <c r="A1" t="s">
        <v>7</v>
      </c>
      <c r="B1" t="s">
        <v>0</v>
      </c>
      <c r="C1"/>
      <c r="D1"/>
      <c r="E1"/>
      <c r="G1" s="7" t="s">
        <v>7</v>
      </c>
      <c r="H1" s="7" t="s">
        <v>0</v>
      </c>
    </row>
    <row r="2" spans="1:10" x14ac:dyDescent="0.25">
      <c r="A2" t="s">
        <v>8</v>
      </c>
      <c r="B2" t="s">
        <v>1</v>
      </c>
      <c r="G2" s="8" t="s">
        <v>8</v>
      </c>
      <c r="H2" s="8" t="s">
        <v>1</v>
      </c>
    </row>
    <row r="3" spans="1:10" x14ac:dyDescent="0.25">
      <c r="A3" t="s">
        <v>9</v>
      </c>
      <c r="B3" t="s">
        <v>2</v>
      </c>
    </row>
    <row r="4" spans="1:10" x14ac:dyDescent="0.25">
      <c r="A4" t="s">
        <v>10</v>
      </c>
      <c r="B4" t="s">
        <v>3</v>
      </c>
    </row>
    <row r="5" spans="1:10" x14ac:dyDescent="0.25">
      <c r="A5" t="s">
        <v>11</v>
      </c>
      <c r="B5" t="s">
        <v>6</v>
      </c>
    </row>
    <row r="6" spans="1:10" x14ac:dyDescent="0.25">
      <c r="A6" t="s">
        <v>12</v>
      </c>
      <c r="B6" t="s">
        <v>5</v>
      </c>
    </row>
    <row r="7" spans="1:10" x14ac:dyDescent="0.25">
      <c r="A7" t="s">
        <v>13</v>
      </c>
      <c r="B7" t="s">
        <v>4</v>
      </c>
    </row>
    <row r="8" spans="1:10" x14ac:dyDescent="0.25">
      <c r="A8" t="s">
        <v>14</v>
      </c>
    </row>
    <row r="9" spans="1:10" x14ac:dyDescent="0.25">
      <c r="A9" t="s">
        <v>15</v>
      </c>
    </row>
    <row r="10" spans="1:10" x14ac:dyDescent="0.25">
      <c r="A10" t="s">
        <v>16</v>
      </c>
    </row>
    <row r="11" spans="1:10" x14ac:dyDescent="0.25">
      <c r="A11" t="s">
        <v>17</v>
      </c>
    </row>
    <row r="12" spans="1:10" x14ac:dyDescent="0.25">
      <c r="A12" t="s">
        <v>18</v>
      </c>
    </row>
    <row r="13" spans="1:10" x14ac:dyDescent="0.25">
      <c r="A13" t="s">
        <v>19</v>
      </c>
    </row>
    <row r="14" spans="1:10" x14ac:dyDescent="0.25">
      <c r="A14" t="s">
        <v>20</v>
      </c>
    </row>
    <row r="15" spans="1:10" x14ac:dyDescent="0.25">
      <c r="A15" t="s">
        <v>21</v>
      </c>
    </row>
    <row r="16" spans="1:10" x14ac:dyDescent="0.25">
      <c r="A16" t="s">
        <v>22</v>
      </c>
      <c r="J16" s="3"/>
    </row>
    <row r="17" spans="1:10" x14ac:dyDescent="0.25">
      <c r="A17" t="s">
        <v>26</v>
      </c>
      <c r="J17" s="3"/>
    </row>
    <row r="18" spans="1:10" x14ac:dyDescent="0.25">
      <c r="A18" t="s">
        <v>23</v>
      </c>
    </row>
    <row r="19" spans="1:10" x14ac:dyDescent="0.25">
      <c r="A19" t="s">
        <v>25</v>
      </c>
    </row>
    <row r="20" spans="1:10" x14ac:dyDescent="0.25">
      <c r="A20" t="s">
        <v>24</v>
      </c>
    </row>
    <row r="21" spans="1:10" x14ac:dyDescent="0.25">
      <c r="A21" s="5"/>
      <c r="B21" s="5"/>
      <c r="C21" s="5"/>
      <c r="D21" s="5"/>
      <c r="E21" s="5"/>
    </row>
  </sheetData>
  <dataValidations count="1">
    <dataValidation type="list" allowBlank="1" showInputMessage="1" showErrorMessage="1" sqref="G2:H2">
      <formula1>OFFSET(A2,0,0,COUNTA(A:A)-1,1)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8"/>
  <sheetViews>
    <sheetView topLeftCell="A139" workbookViewId="0">
      <selection activeCell="A147" sqref="A147:F158"/>
    </sheetView>
  </sheetViews>
  <sheetFormatPr baseColWidth="10" defaultRowHeight="15" x14ac:dyDescent="0.25"/>
  <cols>
    <col min="1" max="1" width="11.42578125" style="40"/>
    <col min="2" max="2" width="46.140625" style="1" customWidth="1"/>
    <col min="3" max="3" width="22.7109375" style="1" customWidth="1"/>
    <col min="4" max="4" width="19.5703125" style="1" customWidth="1"/>
    <col min="5" max="6" width="11.42578125" style="2"/>
    <col min="7" max="16384" width="11.42578125" style="1"/>
  </cols>
  <sheetData>
    <row r="1" spans="1:6" ht="30" x14ac:dyDescent="0.25">
      <c r="A1" s="39" t="s">
        <v>27</v>
      </c>
      <c r="B1" s="1" t="s">
        <v>28</v>
      </c>
      <c r="C1" s="1" t="s">
        <v>7</v>
      </c>
      <c r="D1" s="6" t="s">
        <v>29</v>
      </c>
      <c r="E1" s="2" t="s">
        <v>30</v>
      </c>
      <c r="F1" s="2" t="s">
        <v>19</v>
      </c>
    </row>
    <row r="2" spans="1:6" x14ac:dyDescent="0.25">
      <c r="A2" s="40">
        <v>42788</v>
      </c>
      <c r="B2" s="1" t="s">
        <v>33</v>
      </c>
      <c r="C2" s="1" t="s">
        <v>22</v>
      </c>
      <c r="D2" s="1" t="s">
        <v>5</v>
      </c>
      <c r="E2" s="2">
        <v>56.64</v>
      </c>
    </row>
    <row r="3" spans="1:6" x14ac:dyDescent="0.25">
      <c r="A3" s="40">
        <v>42816</v>
      </c>
      <c r="B3" s="1" t="s">
        <v>33</v>
      </c>
      <c r="C3" s="1" t="s">
        <v>22</v>
      </c>
      <c r="D3" s="1" t="s">
        <v>5</v>
      </c>
      <c r="E3" s="2">
        <v>56.64</v>
      </c>
    </row>
    <row r="4" spans="1:6" x14ac:dyDescent="0.25">
      <c r="A4" s="40">
        <v>42847</v>
      </c>
      <c r="B4" s="1" t="s">
        <v>33</v>
      </c>
      <c r="C4" s="1" t="s">
        <v>22</v>
      </c>
      <c r="D4" s="1" t="s">
        <v>5</v>
      </c>
      <c r="E4" s="2">
        <v>56.64</v>
      </c>
    </row>
    <row r="5" spans="1:6" x14ac:dyDescent="0.25">
      <c r="A5" s="40">
        <v>42877</v>
      </c>
      <c r="B5" s="1" t="s">
        <v>33</v>
      </c>
      <c r="C5" s="1" t="s">
        <v>22</v>
      </c>
      <c r="D5" s="1" t="s">
        <v>5</v>
      </c>
      <c r="E5" s="2">
        <v>56.64</v>
      </c>
    </row>
    <row r="6" spans="1:6" x14ac:dyDescent="0.25">
      <c r="A6" s="40">
        <v>42908</v>
      </c>
      <c r="B6" s="1" t="s">
        <v>33</v>
      </c>
      <c r="C6" s="1" t="s">
        <v>22</v>
      </c>
      <c r="D6" s="1" t="s">
        <v>5</v>
      </c>
      <c r="E6" s="2">
        <v>56.64</v>
      </c>
    </row>
    <row r="7" spans="1:6" x14ac:dyDescent="0.25">
      <c r="A7" s="40">
        <v>42938</v>
      </c>
      <c r="B7" s="1" t="s">
        <v>33</v>
      </c>
      <c r="C7" s="1" t="s">
        <v>22</v>
      </c>
      <c r="D7" s="1" t="s">
        <v>5</v>
      </c>
      <c r="E7" s="2">
        <v>56.64</v>
      </c>
    </row>
    <row r="8" spans="1:6" x14ac:dyDescent="0.25">
      <c r="A8" s="40">
        <v>42969</v>
      </c>
      <c r="B8" s="1" t="s">
        <v>33</v>
      </c>
      <c r="C8" s="1" t="s">
        <v>22</v>
      </c>
      <c r="D8" s="1" t="s">
        <v>5</v>
      </c>
      <c r="E8" s="2">
        <v>56.64</v>
      </c>
    </row>
    <row r="9" spans="1:6" x14ac:dyDescent="0.25">
      <c r="A9" s="40">
        <v>43000</v>
      </c>
      <c r="B9" s="1" t="s">
        <v>33</v>
      </c>
      <c r="C9" s="1" t="s">
        <v>22</v>
      </c>
      <c r="D9" s="1" t="s">
        <v>5</v>
      </c>
      <c r="E9" s="2">
        <v>56.64</v>
      </c>
    </row>
    <row r="10" spans="1:6" x14ac:dyDescent="0.25">
      <c r="A10" s="40">
        <v>43030</v>
      </c>
      <c r="B10" s="1" t="s">
        <v>33</v>
      </c>
      <c r="C10" s="1" t="s">
        <v>22</v>
      </c>
      <c r="D10" s="1" t="s">
        <v>5</v>
      </c>
      <c r="E10" s="2">
        <v>56.64</v>
      </c>
    </row>
    <row r="11" spans="1:6" x14ac:dyDescent="0.25">
      <c r="A11" s="40">
        <v>43061</v>
      </c>
      <c r="B11" s="1" t="s">
        <v>33</v>
      </c>
      <c r="C11" s="1" t="s">
        <v>22</v>
      </c>
      <c r="D11" s="1" t="s">
        <v>5</v>
      </c>
      <c r="E11" s="2">
        <v>56.64</v>
      </c>
    </row>
    <row r="12" spans="1:6" x14ac:dyDescent="0.25">
      <c r="A12" s="40">
        <v>43091</v>
      </c>
      <c r="B12" s="1" t="s">
        <v>33</v>
      </c>
      <c r="C12" s="1" t="s">
        <v>22</v>
      </c>
      <c r="D12" s="1" t="s">
        <v>5</v>
      </c>
      <c r="E12" s="2">
        <v>56.64</v>
      </c>
    </row>
    <row r="13" spans="1:6" x14ac:dyDescent="0.25">
      <c r="A13" s="40">
        <v>42787</v>
      </c>
      <c r="B13" s="1" t="s">
        <v>66</v>
      </c>
      <c r="C13" s="1" t="s">
        <v>22</v>
      </c>
      <c r="D13" s="1" t="s">
        <v>5</v>
      </c>
      <c r="E13" s="2">
        <v>79.86</v>
      </c>
    </row>
    <row r="14" spans="1:6" x14ac:dyDescent="0.25">
      <c r="A14" s="40">
        <v>42815</v>
      </c>
      <c r="B14" s="1" t="s">
        <v>66</v>
      </c>
      <c r="C14" s="1" t="s">
        <v>22</v>
      </c>
      <c r="D14" s="1" t="s">
        <v>5</v>
      </c>
      <c r="E14" s="2">
        <v>79.86</v>
      </c>
    </row>
    <row r="15" spans="1:6" x14ac:dyDescent="0.25">
      <c r="A15" s="40">
        <v>42846</v>
      </c>
      <c r="B15" s="1" t="s">
        <v>66</v>
      </c>
      <c r="C15" s="1" t="s">
        <v>22</v>
      </c>
      <c r="D15" s="1" t="s">
        <v>5</v>
      </c>
      <c r="E15" s="2">
        <v>79.86</v>
      </c>
    </row>
    <row r="16" spans="1:6" x14ac:dyDescent="0.25">
      <c r="A16" s="40">
        <v>42876</v>
      </c>
      <c r="B16" s="1" t="s">
        <v>66</v>
      </c>
      <c r="C16" s="1" t="s">
        <v>22</v>
      </c>
      <c r="D16" s="1" t="s">
        <v>5</v>
      </c>
      <c r="E16" s="2">
        <v>79.86</v>
      </c>
    </row>
    <row r="17" spans="1:5" x14ac:dyDescent="0.25">
      <c r="A17" s="40">
        <v>42907</v>
      </c>
      <c r="B17" s="1" t="s">
        <v>66</v>
      </c>
      <c r="C17" s="1" t="s">
        <v>22</v>
      </c>
      <c r="D17" s="1" t="s">
        <v>5</v>
      </c>
      <c r="E17" s="2">
        <v>79.86</v>
      </c>
    </row>
    <row r="18" spans="1:5" x14ac:dyDescent="0.25">
      <c r="A18" s="40">
        <v>42937</v>
      </c>
      <c r="B18" s="1" t="s">
        <v>66</v>
      </c>
      <c r="C18" s="1" t="s">
        <v>22</v>
      </c>
      <c r="D18" s="1" t="s">
        <v>5</v>
      </c>
      <c r="E18" s="2">
        <v>79.86</v>
      </c>
    </row>
    <row r="19" spans="1:5" x14ac:dyDescent="0.25">
      <c r="A19" s="40">
        <v>42968</v>
      </c>
      <c r="B19" s="1" t="s">
        <v>66</v>
      </c>
      <c r="C19" s="1" t="s">
        <v>22</v>
      </c>
      <c r="D19" s="1" t="s">
        <v>5</v>
      </c>
      <c r="E19" s="2">
        <v>79.86</v>
      </c>
    </row>
    <row r="20" spans="1:5" x14ac:dyDescent="0.25">
      <c r="A20" s="40">
        <v>42999</v>
      </c>
      <c r="B20" s="1" t="s">
        <v>66</v>
      </c>
      <c r="C20" s="1" t="s">
        <v>22</v>
      </c>
      <c r="D20" s="1" t="s">
        <v>5</v>
      </c>
      <c r="E20" s="2">
        <v>79.86</v>
      </c>
    </row>
    <row r="21" spans="1:5" x14ac:dyDescent="0.25">
      <c r="A21" s="40">
        <v>43029</v>
      </c>
      <c r="B21" s="1" t="s">
        <v>66</v>
      </c>
      <c r="C21" s="1" t="s">
        <v>22</v>
      </c>
      <c r="D21" s="1" t="s">
        <v>5</v>
      </c>
      <c r="E21" s="2">
        <v>79.86</v>
      </c>
    </row>
    <row r="22" spans="1:5" x14ac:dyDescent="0.25">
      <c r="A22" s="40">
        <v>43060</v>
      </c>
      <c r="B22" s="1" t="s">
        <v>66</v>
      </c>
      <c r="C22" s="1" t="s">
        <v>22</v>
      </c>
      <c r="D22" s="1" t="s">
        <v>5</v>
      </c>
      <c r="E22" s="2">
        <v>79.86</v>
      </c>
    </row>
    <row r="23" spans="1:5" x14ac:dyDescent="0.25">
      <c r="A23" s="40">
        <v>43090</v>
      </c>
      <c r="B23" s="1" t="s">
        <v>66</v>
      </c>
      <c r="C23" s="1" t="s">
        <v>22</v>
      </c>
      <c r="D23" s="1" t="s">
        <v>5</v>
      </c>
      <c r="E23" s="2">
        <v>79.86</v>
      </c>
    </row>
    <row r="24" spans="1:5" x14ac:dyDescent="0.25">
      <c r="A24" s="40">
        <v>42804</v>
      </c>
      <c r="B24" s="1" t="s">
        <v>37</v>
      </c>
      <c r="C24" s="1" t="s">
        <v>22</v>
      </c>
      <c r="D24" s="1" t="s">
        <v>5</v>
      </c>
      <c r="E24" s="2">
        <v>48</v>
      </c>
    </row>
    <row r="25" spans="1:5" x14ac:dyDescent="0.25">
      <c r="A25" s="40">
        <v>42835</v>
      </c>
      <c r="B25" s="1" t="s">
        <v>37</v>
      </c>
      <c r="C25" s="1" t="s">
        <v>22</v>
      </c>
      <c r="D25" s="1" t="s">
        <v>5</v>
      </c>
      <c r="E25" s="2">
        <v>48</v>
      </c>
    </row>
    <row r="26" spans="1:5" x14ac:dyDescent="0.25">
      <c r="A26" s="40">
        <v>42865</v>
      </c>
      <c r="B26" s="1" t="s">
        <v>37</v>
      </c>
      <c r="C26" s="1" t="s">
        <v>22</v>
      </c>
      <c r="D26" s="1" t="s">
        <v>5</v>
      </c>
      <c r="E26" s="2">
        <v>48</v>
      </c>
    </row>
    <row r="27" spans="1:5" x14ac:dyDescent="0.25">
      <c r="A27" s="40">
        <v>42896</v>
      </c>
      <c r="B27" s="1" t="s">
        <v>37</v>
      </c>
      <c r="C27" s="1" t="s">
        <v>22</v>
      </c>
      <c r="D27" s="1" t="s">
        <v>5</v>
      </c>
      <c r="E27" s="2">
        <v>48</v>
      </c>
    </row>
    <row r="28" spans="1:5" x14ac:dyDescent="0.25">
      <c r="A28" s="40">
        <v>42926</v>
      </c>
      <c r="B28" s="1" t="s">
        <v>37</v>
      </c>
      <c r="C28" s="1" t="s">
        <v>22</v>
      </c>
      <c r="D28" s="1" t="s">
        <v>5</v>
      </c>
      <c r="E28" s="2">
        <v>48</v>
      </c>
    </row>
    <row r="29" spans="1:5" x14ac:dyDescent="0.25">
      <c r="A29" s="40">
        <v>42957</v>
      </c>
      <c r="B29" s="1" t="s">
        <v>37</v>
      </c>
      <c r="C29" s="1" t="s">
        <v>22</v>
      </c>
      <c r="D29" s="1" t="s">
        <v>5</v>
      </c>
      <c r="E29" s="2">
        <v>48</v>
      </c>
    </row>
    <row r="30" spans="1:5" x14ac:dyDescent="0.25">
      <c r="A30" s="40">
        <v>42988</v>
      </c>
      <c r="B30" s="1" t="s">
        <v>37</v>
      </c>
      <c r="C30" s="1" t="s">
        <v>22</v>
      </c>
      <c r="D30" s="1" t="s">
        <v>5</v>
      </c>
      <c r="E30" s="2">
        <v>48</v>
      </c>
    </row>
    <row r="31" spans="1:5" x14ac:dyDescent="0.25">
      <c r="A31" s="40">
        <v>43018</v>
      </c>
      <c r="B31" s="1" t="s">
        <v>37</v>
      </c>
      <c r="C31" s="1" t="s">
        <v>22</v>
      </c>
      <c r="D31" s="1" t="s">
        <v>5</v>
      </c>
      <c r="E31" s="2">
        <v>48</v>
      </c>
    </row>
    <row r="32" spans="1:5" x14ac:dyDescent="0.25">
      <c r="A32" s="40">
        <v>43049</v>
      </c>
      <c r="B32" s="1" t="s">
        <v>37</v>
      </c>
      <c r="C32" s="1" t="s">
        <v>22</v>
      </c>
      <c r="D32" s="1" t="s">
        <v>5</v>
      </c>
      <c r="E32" s="2">
        <v>48</v>
      </c>
    </row>
    <row r="33" spans="1:5" x14ac:dyDescent="0.25">
      <c r="A33" s="40">
        <v>42750</v>
      </c>
      <c r="B33" s="1" t="s">
        <v>65</v>
      </c>
      <c r="C33" s="1" t="s">
        <v>17</v>
      </c>
      <c r="D33" s="1" t="s">
        <v>5</v>
      </c>
      <c r="E33" s="2">
        <v>144</v>
      </c>
    </row>
    <row r="34" spans="1:5" x14ac:dyDescent="0.25">
      <c r="A34" s="40">
        <v>42781</v>
      </c>
      <c r="B34" s="1" t="s">
        <v>65</v>
      </c>
      <c r="C34" s="1" t="s">
        <v>17</v>
      </c>
      <c r="D34" s="1" t="s">
        <v>5</v>
      </c>
      <c r="E34" s="2">
        <v>144</v>
      </c>
    </row>
    <row r="35" spans="1:5" x14ac:dyDescent="0.25">
      <c r="A35" s="40">
        <v>42809</v>
      </c>
      <c r="B35" s="1" t="s">
        <v>65</v>
      </c>
      <c r="C35" s="1" t="s">
        <v>17</v>
      </c>
      <c r="D35" s="1" t="s">
        <v>5</v>
      </c>
      <c r="E35" s="2">
        <v>144</v>
      </c>
    </row>
    <row r="36" spans="1:5" x14ac:dyDescent="0.25">
      <c r="A36" s="40">
        <v>42840</v>
      </c>
      <c r="B36" s="1" t="s">
        <v>65</v>
      </c>
      <c r="C36" s="1" t="s">
        <v>17</v>
      </c>
      <c r="D36" s="1" t="s">
        <v>5</v>
      </c>
      <c r="E36" s="2">
        <v>144</v>
      </c>
    </row>
    <row r="37" spans="1:5" x14ac:dyDescent="0.25">
      <c r="A37" s="40">
        <v>42870</v>
      </c>
      <c r="B37" s="1" t="s">
        <v>65</v>
      </c>
      <c r="C37" s="1" t="s">
        <v>17</v>
      </c>
      <c r="D37" s="1" t="s">
        <v>5</v>
      </c>
      <c r="E37" s="2">
        <v>144</v>
      </c>
    </row>
    <row r="38" spans="1:5" x14ac:dyDescent="0.25">
      <c r="A38" s="40">
        <v>42901</v>
      </c>
      <c r="B38" s="1" t="s">
        <v>65</v>
      </c>
      <c r="C38" s="1" t="s">
        <v>17</v>
      </c>
      <c r="D38" s="1" t="s">
        <v>5</v>
      </c>
      <c r="E38" s="2">
        <v>144</v>
      </c>
    </row>
    <row r="39" spans="1:5" x14ac:dyDescent="0.25">
      <c r="A39" s="40">
        <v>42931</v>
      </c>
      <c r="B39" s="1" t="s">
        <v>65</v>
      </c>
      <c r="C39" s="1" t="s">
        <v>17</v>
      </c>
      <c r="D39" s="1" t="s">
        <v>5</v>
      </c>
      <c r="E39" s="2">
        <v>144</v>
      </c>
    </row>
    <row r="40" spans="1:5" x14ac:dyDescent="0.25">
      <c r="A40" s="40">
        <v>42962</v>
      </c>
      <c r="B40" s="1" t="s">
        <v>65</v>
      </c>
      <c r="C40" s="1" t="s">
        <v>17</v>
      </c>
      <c r="D40" s="1" t="s">
        <v>5</v>
      </c>
      <c r="E40" s="2">
        <v>144</v>
      </c>
    </row>
    <row r="41" spans="1:5" x14ac:dyDescent="0.25">
      <c r="A41" s="40">
        <v>42993</v>
      </c>
      <c r="B41" s="1" t="s">
        <v>65</v>
      </c>
      <c r="C41" s="1" t="s">
        <v>17</v>
      </c>
      <c r="D41" s="1" t="s">
        <v>5</v>
      </c>
      <c r="E41" s="2">
        <v>144</v>
      </c>
    </row>
    <row r="42" spans="1:5" x14ac:dyDescent="0.25">
      <c r="A42" s="40">
        <v>43023</v>
      </c>
      <c r="B42" s="1" t="s">
        <v>65</v>
      </c>
      <c r="C42" s="1" t="s">
        <v>17</v>
      </c>
      <c r="D42" s="1" t="s">
        <v>5</v>
      </c>
      <c r="E42" s="2">
        <v>144</v>
      </c>
    </row>
    <row r="43" spans="1:5" x14ac:dyDescent="0.25">
      <c r="A43" s="40">
        <v>42750</v>
      </c>
      <c r="B43" s="1" t="s">
        <v>67</v>
      </c>
      <c r="C43" s="1" t="s">
        <v>17</v>
      </c>
      <c r="D43" s="1" t="s">
        <v>5</v>
      </c>
      <c r="E43" s="2">
        <v>57</v>
      </c>
    </row>
    <row r="44" spans="1:5" x14ac:dyDescent="0.25">
      <c r="A44" s="40">
        <v>42781</v>
      </c>
      <c r="B44" s="1" t="s">
        <v>67</v>
      </c>
      <c r="C44" s="1" t="s">
        <v>17</v>
      </c>
      <c r="D44" s="1" t="s">
        <v>5</v>
      </c>
      <c r="E44" s="2">
        <v>57</v>
      </c>
    </row>
    <row r="45" spans="1:5" x14ac:dyDescent="0.25">
      <c r="A45" s="40">
        <v>42809</v>
      </c>
      <c r="B45" s="1" t="s">
        <v>67</v>
      </c>
      <c r="C45" s="1" t="s">
        <v>17</v>
      </c>
      <c r="D45" s="1" t="s">
        <v>5</v>
      </c>
      <c r="E45" s="2">
        <v>57</v>
      </c>
    </row>
    <row r="46" spans="1:5" x14ac:dyDescent="0.25">
      <c r="A46" s="40">
        <v>42840</v>
      </c>
      <c r="B46" s="1" t="s">
        <v>67</v>
      </c>
      <c r="C46" s="1" t="s">
        <v>17</v>
      </c>
      <c r="D46" s="1" t="s">
        <v>5</v>
      </c>
      <c r="E46" s="2">
        <v>57</v>
      </c>
    </row>
    <row r="47" spans="1:5" x14ac:dyDescent="0.25">
      <c r="A47" s="40">
        <v>42870</v>
      </c>
      <c r="B47" s="1" t="s">
        <v>67</v>
      </c>
      <c r="C47" s="1" t="s">
        <v>17</v>
      </c>
      <c r="D47" s="1" t="s">
        <v>5</v>
      </c>
      <c r="E47" s="2">
        <v>57</v>
      </c>
    </row>
    <row r="48" spans="1:5" x14ac:dyDescent="0.25">
      <c r="A48" s="40">
        <v>42901</v>
      </c>
      <c r="B48" s="1" t="s">
        <v>67</v>
      </c>
      <c r="C48" s="1" t="s">
        <v>17</v>
      </c>
      <c r="D48" s="1" t="s">
        <v>5</v>
      </c>
      <c r="E48" s="2">
        <v>57</v>
      </c>
    </row>
    <row r="49" spans="1:5" x14ac:dyDescent="0.25">
      <c r="A49" s="40">
        <v>42931</v>
      </c>
      <c r="B49" s="1" t="s">
        <v>67</v>
      </c>
      <c r="C49" s="1" t="s">
        <v>17</v>
      </c>
      <c r="D49" s="1" t="s">
        <v>5</v>
      </c>
      <c r="E49" s="2">
        <v>57</v>
      </c>
    </row>
    <row r="50" spans="1:5" x14ac:dyDescent="0.25">
      <c r="A50" s="40">
        <v>42962</v>
      </c>
      <c r="B50" s="1" t="s">
        <v>67</v>
      </c>
      <c r="C50" s="1" t="s">
        <v>17</v>
      </c>
      <c r="D50" s="1" t="s">
        <v>5</v>
      </c>
      <c r="E50" s="2">
        <v>57</v>
      </c>
    </row>
    <row r="51" spans="1:5" x14ac:dyDescent="0.25">
      <c r="A51" s="40">
        <v>42993</v>
      </c>
      <c r="B51" s="1" t="s">
        <v>67</v>
      </c>
      <c r="C51" s="1" t="s">
        <v>17</v>
      </c>
      <c r="D51" s="1" t="s">
        <v>5</v>
      </c>
      <c r="E51" s="2">
        <v>57</v>
      </c>
    </row>
    <row r="52" spans="1:5" x14ac:dyDescent="0.25">
      <c r="A52" s="40">
        <v>43023</v>
      </c>
      <c r="B52" s="1" t="s">
        <v>67</v>
      </c>
      <c r="C52" s="1" t="s">
        <v>17</v>
      </c>
      <c r="D52" s="1" t="s">
        <v>5</v>
      </c>
      <c r="E52" s="2">
        <v>57</v>
      </c>
    </row>
    <row r="53" spans="1:5" x14ac:dyDescent="0.25">
      <c r="A53" s="40">
        <v>42750</v>
      </c>
      <c r="B53" s="1" t="s">
        <v>68</v>
      </c>
      <c r="C53" s="1" t="s">
        <v>17</v>
      </c>
      <c r="D53" s="1" t="s">
        <v>5</v>
      </c>
      <c r="E53" s="38">
        <v>44</v>
      </c>
    </row>
    <row r="54" spans="1:5" x14ac:dyDescent="0.25">
      <c r="A54" s="40">
        <v>42781</v>
      </c>
      <c r="B54" s="1" t="s">
        <v>68</v>
      </c>
      <c r="C54" s="1" t="s">
        <v>17</v>
      </c>
      <c r="D54" s="1" t="s">
        <v>5</v>
      </c>
      <c r="E54" s="38">
        <v>44</v>
      </c>
    </row>
    <row r="55" spans="1:5" x14ac:dyDescent="0.25">
      <c r="A55" s="40">
        <v>42809</v>
      </c>
      <c r="B55" s="1" t="s">
        <v>68</v>
      </c>
      <c r="C55" s="1" t="s">
        <v>17</v>
      </c>
      <c r="D55" s="1" t="s">
        <v>5</v>
      </c>
      <c r="E55" s="38">
        <v>44</v>
      </c>
    </row>
    <row r="56" spans="1:5" x14ac:dyDescent="0.25">
      <c r="A56" s="40">
        <v>42840</v>
      </c>
      <c r="B56" s="1" t="s">
        <v>68</v>
      </c>
      <c r="C56" s="1" t="s">
        <v>17</v>
      </c>
      <c r="D56" s="1" t="s">
        <v>5</v>
      </c>
      <c r="E56" s="38">
        <v>44</v>
      </c>
    </row>
    <row r="57" spans="1:5" x14ac:dyDescent="0.25">
      <c r="A57" s="40">
        <v>42870</v>
      </c>
      <c r="B57" s="1" t="s">
        <v>68</v>
      </c>
      <c r="C57" s="1" t="s">
        <v>17</v>
      </c>
      <c r="D57" s="1" t="s">
        <v>5</v>
      </c>
      <c r="E57" s="38">
        <v>44</v>
      </c>
    </row>
    <row r="58" spans="1:5" x14ac:dyDescent="0.25">
      <c r="A58" s="40">
        <v>42901</v>
      </c>
      <c r="B58" s="1" t="s">
        <v>68</v>
      </c>
      <c r="C58" s="1" t="s">
        <v>17</v>
      </c>
      <c r="D58" s="1" t="s">
        <v>5</v>
      </c>
      <c r="E58" s="38">
        <v>44</v>
      </c>
    </row>
    <row r="59" spans="1:5" x14ac:dyDescent="0.25">
      <c r="A59" s="40">
        <v>42931</v>
      </c>
      <c r="B59" s="1" t="s">
        <v>68</v>
      </c>
      <c r="C59" s="1" t="s">
        <v>17</v>
      </c>
      <c r="D59" s="1" t="s">
        <v>5</v>
      </c>
      <c r="E59" s="38">
        <v>44</v>
      </c>
    </row>
    <row r="60" spans="1:5" x14ac:dyDescent="0.25">
      <c r="A60" s="40">
        <v>42962</v>
      </c>
      <c r="B60" s="1" t="s">
        <v>68</v>
      </c>
      <c r="C60" s="1" t="s">
        <v>17</v>
      </c>
      <c r="D60" s="1" t="s">
        <v>5</v>
      </c>
      <c r="E60" s="38">
        <v>44</v>
      </c>
    </row>
    <row r="61" spans="1:5" x14ac:dyDescent="0.25">
      <c r="A61" s="40">
        <v>42993</v>
      </c>
      <c r="B61" s="1" t="s">
        <v>68</v>
      </c>
      <c r="C61" s="1" t="s">
        <v>17</v>
      </c>
      <c r="D61" s="1" t="s">
        <v>5</v>
      </c>
      <c r="E61" s="38">
        <v>44</v>
      </c>
    </row>
    <row r="62" spans="1:5" x14ac:dyDescent="0.25">
      <c r="A62" s="40">
        <v>43023</v>
      </c>
      <c r="B62" s="1" t="s">
        <v>68</v>
      </c>
      <c r="C62" s="1" t="s">
        <v>17</v>
      </c>
      <c r="D62" s="1" t="s">
        <v>5</v>
      </c>
      <c r="E62" s="38">
        <v>44</v>
      </c>
    </row>
    <row r="63" spans="1:5" x14ac:dyDescent="0.25">
      <c r="A63" s="40">
        <v>42750</v>
      </c>
      <c r="B63" s="1" t="s">
        <v>69</v>
      </c>
      <c r="C63" s="1" t="s">
        <v>20</v>
      </c>
      <c r="D63" s="1" t="s">
        <v>5</v>
      </c>
      <c r="E63" s="2">
        <v>9.6</v>
      </c>
    </row>
    <row r="64" spans="1:5" x14ac:dyDescent="0.25">
      <c r="A64" s="40">
        <v>42781</v>
      </c>
      <c r="B64" s="1" t="s">
        <v>69</v>
      </c>
      <c r="C64" s="1" t="s">
        <v>20</v>
      </c>
      <c r="D64" s="1" t="s">
        <v>5</v>
      </c>
      <c r="E64" s="2">
        <v>9.6</v>
      </c>
    </row>
    <row r="65" spans="1:5" x14ac:dyDescent="0.25">
      <c r="A65" s="40">
        <v>42809</v>
      </c>
      <c r="B65" s="1" t="s">
        <v>69</v>
      </c>
      <c r="C65" s="1" t="s">
        <v>20</v>
      </c>
      <c r="D65" s="1" t="s">
        <v>5</v>
      </c>
      <c r="E65" s="2">
        <v>9.6</v>
      </c>
    </row>
    <row r="66" spans="1:5" x14ac:dyDescent="0.25">
      <c r="A66" s="40">
        <v>42840</v>
      </c>
      <c r="B66" s="1" t="s">
        <v>69</v>
      </c>
      <c r="C66" s="1" t="s">
        <v>20</v>
      </c>
      <c r="D66" s="1" t="s">
        <v>5</v>
      </c>
      <c r="E66" s="2">
        <v>9.6</v>
      </c>
    </row>
    <row r="67" spans="1:5" x14ac:dyDescent="0.25">
      <c r="A67" s="40">
        <v>42870</v>
      </c>
      <c r="B67" s="1" t="s">
        <v>69</v>
      </c>
      <c r="C67" s="1" t="s">
        <v>20</v>
      </c>
      <c r="D67" s="1" t="s">
        <v>5</v>
      </c>
      <c r="E67" s="2">
        <v>9.6</v>
      </c>
    </row>
    <row r="68" spans="1:5" x14ac:dyDescent="0.25">
      <c r="A68" s="40">
        <v>42901</v>
      </c>
      <c r="B68" s="1" t="s">
        <v>69</v>
      </c>
      <c r="C68" s="1" t="s">
        <v>20</v>
      </c>
      <c r="D68" s="1" t="s">
        <v>5</v>
      </c>
      <c r="E68" s="2">
        <v>9.6</v>
      </c>
    </row>
    <row r="69" spans="1:5" x14ac:dyDescent="0.25">
      <c r="A69" s="40">
        <v>42931</v>
      </c>
      <c r="B69" s="1" t="s">
        <v>69</v>
      </c>
      <c r="C69" s="1" t="s">
        <v>20</v>
      </c>
      <c r="D69" s="1" t="s">
        <v>5</v>
      </c>
      <c r="E69" s="2">
        <v>9.6</v>
      </c>
    </row>
    <row r="70" spans="1:5" x14ac:dyDescent="0.25">
      <c r="A70" s="40">
        <v>42962</v>
      </c>
      <c r="B70" s="1" t="s">
        <v>69</v>
      </c>
      <c r="C70" s="1" t="s">
        <v>20</v>
      </c>
      <c r="D70" s="1" t="s">
        <v>5</v>
      </c>
      <c r="E70" s="2">
        <v>9.6</v>
      </c>
    </row>
    <row r="71" spans="1:5" x14ac:dyDescent="0.25">
      <c r="A71" s="40">
        <v>42993</v>
      </c>
      <c r="B71" s="1" t="s">
        <v>69</v>
      </c>
      <c r="C71" s="1" t="s">
        <v>20</v>
      </c>
      <c r="D71" s="1" t="s">
        <v>5</v>
      </c>
      <c r="E71" s="2">
        <v>9.6</v>
      </c>
    </row>
    <row r="72" spans="1:5" x14ac:dyDescent="0.25">
      <c r="A72" s="40">
        <v>43023</v>
      </c>
      <c r="B72" s="1" t="s">
        <v>69</v>
      </c>
      <c r="C72" s="1" t="s">
        <v>20</v>
      </c>
      <c r="D72" s="1" t="s">
        <v>5</v>
      </c>
      <c r="E72" s="2">
        <v>9.6</v>
      </c>
    </row>
    <row r="73" spans="1:5" x14ac:dyDescent="0.25">
      <c r="A73" s="40">
        <v>43054</v>
      </c>
      <c r="B73" s="1" t="s">
        <v>69</v>
      </c>
      <c r="C73" s="1" t="s">
        <v>20</v>
      </c>
      <c r="D73" s="1" t="s">
        <v>5</v>
      </c>
      <c r="E73" s="2">
        <v>9.6</v>
      </c>
    </row>
    <row r="74" spans="1:5" x14ac:dyDescent="0.25">
      <c r="A74" s="40">
        <v>43084</v>
      </c>
      <c r="B74" s="1" t="s">
        <v>69</v>
      </c>
      <c r="C74" s="1" t="s">
        <v>20</v>
      </c>
      <c r="D74" s="1" t="s">
        <v>5</v>
      </c>
      <c r="E74" s="2">
        <v>9.6</v>
      </c>
    </row>
    <row r="75" spans="1:5" x14ac:dyDescent="0.25">
      <c r="A75" s="40">
        <v>42755</v>
      </c>
      <c r="B75" s="1" t="s">
        <v>70</v>
      </c>
      <c r="C75" s="1" t="s">
        <v>22</v>
      </c>
      <c r="D75" s="1" t="s">
        <v>5</v>
      </c>
      <c r="E75" s="2">
        <v>40</v>
      </c>
    </row>
    <row r="76" spans="1:5" x14ac:dyDescent="0.25">
      <c r="A76" s="40">
        <v>42786</v>
      </c>
      <c r="B76" s="1" t="s">
        <v>70</v>
      </c>
      <c r="C76" s="1" t="s">
        <v>22</v>
      </c>
      <c r="D76" s="1" t="s">
        <v>5</v>
      </c>
      <c r="E76" s="2">
        <v>40</v>
      </c>
    </row>
    <row r="77" spans="1:5" x14ac:dyDescent="0.25">
      <c r="A77" s="40">
        <v>42814</v>
      </c>
      <c r="B77" s="1" t="s">
        <v>70</v>
      </c>
      <c r="C77" s="1" t="s">
        <v>22</v>
      </c>
      <c r="D77" s="1" t="s">
        <v>5</v>
      </c>
      <c r="E77" s="2">
        <v>40</v>
      </c>
    </row>
    <row r="78" spans="1:5" x14ac:dyDescent="0.25">
      <c r="A78" s="40">
        <v>42845</v>
      </c>
      <c r="B78" s="1" t="s">
        <v>70</v>
      </c>
      <c r="C78" s="1" t="s">
        <v>22</v>
      </c>
      <c r="D78" s="1" t="s">
        <v>5</v>
      </c>
      <c r="E78" s="2">
        <v>40</v>
      </c>
    </row>
    <row r="79" spans="1:5" x14ac:dyDescent="0.25">
      <c r="A79" s="40">
        <v>42875</v>
      </c>
      <c r="B79" s="1" t="s">
        <v>70</v>
      </c>
      <c r="C79" s="1" t="s">
        <v>22</v>
      </c>
      <c r="D79" s="1" t="s">
        <v>5</v>
      </c>
      <c r="E79" s="2">
        <v>40</v>
      </c>
    </row>
    <row r="80" spans="1:5" x14ac:dyDescent="0.25">
      <c r="A80" s="40">
        <v>42906</v>
      </c>
      <c r="B80" s="1" t="s">
        <v>70</v>
      </c>
      <c r="C80" s="1" t="s">
        <v>22</v>
      </c>
      <c r="D80" s="1" t="s">
        <v>5</v>
      </c>
      <c r="E80" s="2">
        <v>40</v>
      </c>
    </row>
    <row r="81" spans="1:5" x14ac:dyDescent="0.25">
      <c r="A81" s="40">
        <v>42936</v>
      </c>
      <c r="B81" s="1" t="s">
        <v>70</v>
      </c>
      <c r="C81" s="1" t="s">
        <v>22</v>
      </c>
      <c r="D81" s="1" t="s">
        <v>5</v>
      </c>
      <c r="E81" s="2">
        <v>40</v>
      </c>
    </row>
    <row r="82" spans="1:5" x14ac:dyDescent="0.25">
      <c r="A82" s="40">
        <v>42967</v>
      </c>
      <c r="B82" s="1" t="s">
        <v>70</v>
      </c>
      <c r="C82" s="1" t="s">
        <v>22</v>
      </c>
      <c r="D82" s="1" t="s">
        <v>5</v>
      </c>
      <c r="E82" s="2">
        <v>40</v>
      </c>
    </row>
    <row r="83" spans="1:5" x14ac:dyDescent="0.25">
      <c r="A83" s="40">
        <v>42998</v>
      </c>
      <c r="B83" s="1" t="s">
        <v>70</v>
      </c>
      <c r="C83" s="1" t="s">
        <v>22</v>
      </c>
      <c r="D83" s="1" t="s">
        <v>5</v>
      </c>
      <c r="E83" s="2">
        <v>40</v>
      </c>
    </row>
    <row r="84" spans="1:5" x14ac:dyDescent="0.25">
      <c r="A84" s="40">
        <v>43028</v>
      </c>
      <c r="B84" s="1" t="s">
        <v>70</v>
      </c>
      <c r="C84" s="1" t="s">
        <v>22</v>
      </c>
      <c r="D84" s="1" t="s">
        <v>5</v>
      </c>
      <c r="E84" s="2">
        <v>40</v>
      </c>
    </row>
    <row r="85" spans="1:5" x14ac:dyDescent="0.25">
      <c r="A85" s="40">
        <v>43059</v>
      </c>
      <c r="B85" s="1" t="s">
        <v>70</v>
      </c>
      <c r="C85" s="1" t="s">
        <v>22</v>
      </c>
      <c r="D85" s="1" t="s">
        <v>5</v>
      </c>
      <c r="E85" s="2">
        <v>40</v>
      </c>
    </row>
    <row r="86" spans="1:5" x14ac:dyDescent="0.25">
      <c r="A86" s="40">
        <v>43089</v>
      </c>
      <c r="B86" s="1" t="s">
        <v>70</v>
      </c>
      <c r="C86" s="1" t="s">
        <v>22</v>
      </c>
      <c r="D86" s="1" t="s">
        <v>5</v>
      </c>
      <c r="E86" s="2">
        <v>40</v>
      </c>
    </row>
    <row r="87" spans="1:5" x14ac:dyDescent="0.25">
      <c r="A87" s="40">
        <v>42762</v>
      </c>
      <c r="B87" s="1" t="s">
        <v>71</v>
      </c>
      <c r="C87" s="1" t="s">
        <v>22</v>
      </c>
      <c r="D87" s="1" t="s">
        <v>5</v>
      </c>
      <c r="E87" s="2">
        <v>2</v>
      </c>
    </row>
    <row r="88" spans="1:5" x14ac:dyDescent="0.25">
      <c r="A88" s="40">
        <v>42793</v>
      </c>
      <c r="B88" s="1" t="s">
        <v>71</v>
      </c>
      <c r="C88" s="1" t="s">
        <v>22</v>
      </c>
      <c r="D88" s="1" t="s">
        <v>5</v>
      </c>
      <c r="E88" s="2">
        <v>2</v>
      </c>
    </row>
    <row r="89" spans="1:5" x14ac:dyDescent="0.25">
      <c r="A89" s="40">
        <v>42821</v>
      </c>
      <c r="B89" s="1" t="s">
        <v>71</v>
      </c>
      <c r="C89" s="1" t="s">
        <v>22</v>
      </c>
      <c r="D89" s="1" t="s">
        <v>5</v>
      </c>
      <c r="E89" s="2">
        <v>2</v>
      </c>
    </row>
    <row r="90" spans="1:5" x14ac:dyDescent="0.25">
      <c r="A90" s="40">
        <v>42852</v>
      </c>
      <c r="B90" s="1" t="s">
        <v>71</v>
      </c>
      <c r="C90" s="1" t="s">
        <v>22</v>
      </c>
      <c r="D90" s="1" t="s">
        <v>5</v>
      </c>
      <c r="E90" s="2">
        <v>2</v>
      </c>
    </row>
    <row r="91" spans="1:5" x14ac:dyDescent="0.25">
      <c r="A91" s="40">
        <v>42882</v>
      </c>
      <c r="B91" s="1" t="s">
        <v>71</v>
      </c>
      <c r="C91" s="1" t="s">
        <v>22</v>
      </c>
      <c r="D91" s="1" t="s">
        <v>5</v>
      </c>
      <c r="E91" s="2">
        <v>2</v>
      </c>
    </row>
    <row r="92" spans="1:5" x14ac:dyDescent="0.25">
      <c r="A92" s="40">
        <v>42913</v>
      </c>
      <c r="B92" s="1" t="s">
        <v>71</v>
      </c>
      <c r="C92" s="1" t="s">
        <v>22</v>
      </c>
      <c r="D92" s="1" t="s">
        <v>5</v>
      </c>
      <c r="E92" s="2">
        <v>2</v>
      </c>
    </row>
    <row r="93" spans="1:5" x14ac:dyDescent="0.25">
      <c r="A93" s="40">
        <v>42943</v>
      </c>
      <c r="B93" s="1" t="s">
        <v>71</v>
      </c>
      <c r="C93" s="1" t="s">
        <v>22</v>
      </c>
      <c r="D93" s="1" t="s">
        <v>5</v>
      </c>
      <c r="E93" s="2">
        <v>2</v>
      </c>
    </row>
    <row r="94" spans="1:5" x14ac:dyDescent="0.25">
      <c r="A94" s="40">
        <v>42974</v>
      </c>
      <c r="B94" s="1" t="s">
        <v>71</v>
      </c>
      <c r="C94" s="1" t="s">
        <v>22</v>
      </c>
      <c r="D94" s="1" t="s">
        <v>5</v>
      </c>
      <c r="E94" s="2">
        <v>2</v>
      </c>
    </row>
    <row r="95" spans="1:5" x14ac:dyDescent="0.25">
      <c r="A95" s="40">
        <v>43005</v>
      </c>
      <c r="B95" s="1" t="s">
        <v>71</v>
      </c>
      <c r="C95" s="1" t="s">
        <v>22</v>
      </c>
      <c r="D95" s="1" t="s">
        <v>5</v>
      </c>
      <c r="E95" s="2">
        <v>2</v>
      </c>
    </row>
    <row r="96" spans="1:5" x14ac:dyDescent="0.25">
      <c r="A96" s="40">
        <v>43035</v>
      </c>
      <c r="B96" s="1" t="s">
        <v>71</v>
      </c>
      <c r="C96" s="1" t="s">
        <v>22</v>
      </c>
      <c r="D96" s="1" t="s">
        <v>5</v>
      </c>
      <c r="E96" s="2">
        <v>2</v>
      </c>
    </row>
    <row r="97" spans="1:5" x14ac:dyDescent="0.25">
      <c r="A97" s="40">
        <v>43066</v>
      </c>
      <c r="B97" s="1" t="s">
        <v>71</v>
      </c>
      <c r="C97" s="1" t="s">
        <v>22</v>
      </c>
      <c r="D97" s="1" t="s">
        <v>5</v>
      </c>
      <c r="E97" s="2">
        <v>2</v>
      </c>
    </row>
    <row r="98" spans="1:5" x14ac:dyDescent="0.25">
      <c r="A98" s="40">
        <v>43096</v>
      </c>
      <c r="B98" s="1" t="s">
        <v>71</v>
      </c>
      <c r="C98" s="1" t="s">
        <v>22</v>
      </c>
      <c r="D98" s="1" t="s">
        <v>5</v>
      </c>
      <c r="E98" s="2">
        <v>2</v>
      </c>
    </row>
    <row r="99" spans="1:5" x14ac:dyDescent="0.25">
      <c r="A99" s="40">
        <v>42762</v>
      </c>
      <c r="B99" s="1" t="s">
        <v>72</v>
      </c>
      <c r="C99" s="1" t="s">
        <v>22</v>
      </c>
      <c r="D99" s="1" t="s">
        <v>5</v>
      </c>
      <c r="E99" s="2">
        <v>4.99</v>
      </c>
    </row>
    <row r="100" spans="1:5" x14ac:dyDescent="0.25">
      <c r="A100" s="40">
        <v>42793</v>
      </c>
      <c r="B100" s="1" t="s">
        <v>72</v>
      </c>
      <c r="C100" s="1" t="s">
        <v>22</v>
      </c>
      <c r="D100" s="1" t="s">
        <v>5</v>
      </c>
      <c r="E100" s="2">
        <v>4.99</v>
      </c>
    </row>
    <row r="101" spans="1:5" x14ac:dyDescent="0.25">
      <c r="A101" s="40">
        <v>42821</v>
      </c>
      <c r="B101" s="1" t="s">
        <v>72</v>
      </c>
      <c r="C101" s="1" t="s">
        <v>22</v>
      </c>
      <c r="D101" s="1" t="s">
        <v>5</v>
      </c>
      <c r="E101" s="2">
        <v>4.99</v>
      </c>
    </row>
    <row r="102" spans="1:5" x14ac:dyDescent="0.25">
      <c r="A102" s="40">
        <v>42852</v>
      </c>
      <c r="B102" s="1" t="s">
        <v>72</v>
      </c>
      <c r="C102" s="1" t="s">
        <v>22</v>
      </c>
      <c r="D102" s="1" t="s">
        <v>5</v>
      </c>
      <c r="E102" s="2">
        <v>4.99</v>
      </c>
    </row>
    <row r="103" spans="1:5" x14ac:dyDescent="0.25">
      <c r="A103" s="40">
        <v>42882</v>
      </c>
      <c r="B103" s="1" t="s">
        <v>72</v>
      </c>
      <c r="C103" s="1" t="s">
        <v>22</v>
      </c>
      <c r="D103" s="1" t="s">
        <v>5</v>
      </c>
      <c r="E103" s="2">
        <v>4.99</v>
      </c>
    </row>
    <row r="104" spans="1:5" x14ac:dyDescent="0.25">
      <c r="A104" s="40">
        <v>42913</v>
      </c>
      <c r="B104" s="1" t="s">
        <v>72</v>
      </c>
      <c r="C104" s="1" t="s">
        <v>22</v>
      </c>
      <c r="D104" s="1" t="s">
        <v>5</v>
      </c>
      <c r="E104" s="2">
        <v>4.99</v>
      </c>
    </row>
    <row r="105" spans="1:5" x14ac:dyDescent="0.25">
      <c r="A105" s="40">
        <v>42943</v>
      </c>
      <c r="B105" s="1" t="s">
        <v>72</v>
      </c>
      <c r="C105" s="1" t="s">
        <v>22</v>
      </c>
      <c r="D105" s="1" t="s">
        <v>5</v>
      </c>
      <c r="E105" s="2">
        <v>4.99</v>
      </c>
    </row>
    <row r="106" spans="1:5" x14ac:dyDescent="0.25">
      <c r="A106" s="40">
        <v>42974</v>
      </c>
      <c r="B106" s="1" t="s">
        <v>72</v>
      </c>
      <c r="C106" s="1" t="s">
        <v>22</v>
      </c>
      <c r="D106" s="1" t="s">
        <v>5</v>
      </c>
      <c r="E106" s="2">
        <v>4.99</v>
      </c>
    </row>
    <row r="107" spans="1:5" x14ac:dyDescent="0.25">
      <c r="A107" s="40">
        <v>43005</v>
      </c>
      <c r="B107" s="1" t="s">
        <v>72</v>
      </c>
      <c r="C107" s="1" t="s">
        <v>22</v>
      </c>
      <c r="D107" s="1" t="s">
        <v>5</v>
      </c>
      <c r="E107" s="2">
        <v>4.99</v>
      </c>
    </row>
    <row r="108" spans="1:5" x14ac:dyDescent="0.25">
      <c r="A108" s="40">
        <v>43035</v>
      </c>
      <c r="B108" s="1" t="s">
        <v>72</v>
      </c>
      <c r="C108" s="1" t="s">
        <v>22</v>
      </c>
      <c r="D108" s="1" t="s">
        <v>5</v>
      </c>
      <c r="E108" s="2">
        <v>4.99</v>
      </c>
    </row>
    <row r="109" spans="1:5" x14ac:dyDescent="0.25">
      <c r="A109" s="40">
        <v>43066</v>
      </c>
      <c r="B109" s="1" t="s">
        <v>72</v>
      </c>
      <c r="C109" s="1" t="s">
        <v>22</v>
      </c>
      <c r="D109" s="1" t="s">
        <v>5</v>
      </c>
      <c r="E109" s="2">
        <v>4.99</v>
      </c>
    </row>
    <row r="110" spans="1:5" x14ac:dyDescent="0.25">
      <c r="A110" s="40">
        <v>43096</v>
      </c>
      <c r="B110" s="1" t="s">
        <v>72</v>
      </c>
      <c r="C110" s="1" t="s">
        <v>22</v>
      </c>
      <c r="D110" s="1" t="s">
        <v>5</v>
      </c>
      <c r="E110" s="2">
        <v>4.99</v>
      </c>
    </row>
    <row r="111" spans="1:5" x14ac:dyDescent="0.25">
      <c r="A111" s="40">
        <v>42741</v>
      </c>
      <c r="B111" s="1" t="s">
        <v>74</v>
      </c>
      <c r="C111" s="1" t="s">
        <v>18</v>
      </c>
      <c r="D111" s="1" t="s">
        <v>5</v>
      </c>
      <c r="E111" s="2">
        <v>145.56</v>
      </c>
    </row>
    <row r="112" spans="1:5" x14ac:dyDescent="0.25">
      <c r="A112" s="40">
        <v>42772</v>
      </c>
      <c r="B112" s="1" t="s">
        <v>74</v>
      </c>
      <c r="C112" s="1" t="s">
        <v>18</v>
      </c>
      <c r="D112" s="1" t="s">
        <v>5</v>
      </c>
      <c r="E112" s="2">
        <v>145.56</v>
      </c>
    </row>
    <row r="113" spans="1:5" x14ac:dyDescent="0.25">
      <c r="A113" s="40">
        <v>42800</v>
      </c>
      <c r="B113" s="1" t="s">
        <v>74</v>
      </c>
      <c r="C113" s="1" t="s">
        <v>18</v>
      </c>
      <c r="D113" s="1" t="s">
        <v>5</v>
      </c>
      <c r="E113" s="2">
        <v>145.56</v>
      </c>
    </row>
    <row r="114" spans="1:5" x14ac:dyDescent="0.25">
      <c r="A114" s="40">
        <v>42831</v>
      </c>
      <c r="B114" s="1" t="s">
        <v>74</v>
      </c>
      <c r="C114" s="1" t="s">
        <v>18</v>
      </c>
      <c r="D114" s="1" t="s">
        <v>5</v>
      </c>
      <c r="E114" s="2">
        <v>145.56</v>
      </c>
    </row>
    <row r="115" spans="1:5" x14ac:dyDescent="0.25">
      <c r="A115" s="40">
        <v>42861</v>
      </c>
      <c r="B115" s="1" t="s">
        <v>74</v>
      </c>
      <c r="C115" s="1" t="s">
        <v>18</v>
      </c>
      <c r="D115" s="1" t="s">
        <v>5</v>
      </c>
      <c r="E115" s="2">
        <v>145.56</v>
      </c>
    </row>
    <row r="116" spans="1:5" x14ac:dyDescent="0.25">
      <c r="A116" s="40">
        <v>42892</v>
      </c>
      <c r="B116" s="1" t="s">
        <v>74</v>
      </c>
      <c r="C116" s="1" t="s">
        <v>18</v>
      </c>
      <c r="D116" s="1" t="s">
        <v>5</v>
      </c>
      <c r="E116" s="2">
        <v>145.56</v>
      </c>
    </row>
    <row r="117" spans="1:5" x14ac:dyDescent="0.25">
      <c r="A117" s="40">
        <v>42922</v>
      </c>
      <c r="B117" s="1" t="s">
        <v>74</v>
      </c>
      <c r="C117" s="1" t="s">
        <v>18</v>
      </c>
      <c r="D117" s="1" t="s">
        <v>5</v>
      </c>
      <c r="E117" s="2">
        <v>145.56</v>
      </c>
    </row>
    <row r="118" spans="1:5" x14ac:dyDescent="0.25">
      <c r="A118" s="40">
        <v>42953</v>
      </c>
      <c r="B118" s="1" t="s">
        <v>74</v>
      </c>
      <c r="C118" s="1" t="s">
        <v>18</v>
      </c>
      <c r="D118" s="1" t="s">
        <v>5</v>
      </c>
      <c r="E118" s="2">
        <v>145.56</v>
      </c>
    </row>
    <row r="119" spans="1:5" x14ac:dyDescent="0.25">
      <c r="A119" s="40">
        <v>42984</v>
      </c>
      <c r="B119" s="1" t="s">
        <v>74</v>
      </c>
      <c r="C119" s="1" t="s">
        <v>18</v>
      </c>
      <c r="D119" s="1" t="s">
        <v>5</v>
      </c>
      <c r="E119" s="2">
        <v>145.56</v>
      </c>
    </row>
    <row r="120" spans="1:5" x14ac:dyDescent="0.25">
      <c r="A120" s="40">
        <v>43014</v>
      </c>
      <c r="B120" s="1" t="s">
        <v>74</v>
      </c>
      <c r="C120" s="1" t="s">
        <v>18</v>
      </c>
      <c r="D120" s="1" t="s">
        <v>5</v>
      </c>
      <c r="E120" s="2">
        <v>145.56</v>
      </c>
    </row>
    <row r="121" spans="1:5" x14ac:dyDescent="0.25">
      <c r="A121" s="40">
        <v>43045</v>
      </c>
      <c r="B121" s="1" t="s">
        <v>74</v>
      </c>
      <c r="C121" s="1" t="s">
        <v>18</v>
      </c>
      <c r="D121" s="1" t="s">
        <v>5</v>
      </c>
      <c r="E121" s="2">
        <v>145.56</v>
      </c>
    </row>
    <row r="122" spans="1:5" x14ac:dyDescent="0.25">
      <c r="A122" s="40">
        <v>43075</v>
      </c>
      <c r="B122" s="1" t="s">
        <v>74</v>
      </c>
      <c r="C122" s="1" t="s">
        <v>18</v>
      </c>
      <c r="D122" s="1" t="s">
        <v>5</v>
      </c>
      <c r="E122" s="2">
        <v>145.56</v>
      </c>
    </row>
    <row r="123" spans="1:5" x14ac:dyDescent="0.25">
      <c r="A123" s="40">
        <v>42751</v>
      </c>
      <c r="B123" s="1" t="s">
        <v>51</v>
      </c>
      <c r="C123" s="1" t="s">
        <v>21</v>
      </c>
      <c r="D123" s="1" t="s">
        <v>5</v>
      </c>
      <c r="E123" s="2">
        <v>50</v>
      </c>
    </row>
    <row r="124" spans="1:5" x14ac:dyDescent="0.25">
      <c r="A124" s="40">
        <v>42782</v>
      </c>
      <c r="B124" s="1" t="s">
        <v>51</v>
      </c>
      <c r="C124" s="1" t="s">
        <v>21</v>
      </c>
      <c r="D124" s="1" t="s">
        <v>5</v>
      </c>
      <c r="E124" s="2">
        <v>50</v>
      </c>
    </row>
    <row r="125" spans="1:5" x14ac:dyDescent="0.25">
      <c r="A125" s="40">
        <v>42810</v>
      </c>
      <c r="B125" s="1" t="s">
        <v>51</v>
      </c>
      <c r="C125" s="1" t="s">
        <v>21</v>
      </c>
      <c r="D125" s="1" t="s">
        <v>5</v>
      </c>
      <c r="E125" s="2">
        <v>50</v>
      </c>
    </row>
    <row r="126" spans="1:5" x14ac:dyDescent="0.25">
      <c r="A126" s="40">
        <v>42841</v>
      </c>
      <c r="B126" s="1" t="s">
        <v>51</v>
      </c>
      <c r="C126" s="1" t="s">
        <v>21</v>
      </c>
      <c r="D126" s="1" t="s">
        <v>5</v>
      </c>
      <c r="E126" s="2">
        <v>50</v>
      </c>
    </row>
    <row r="127" spans="1:5" x14ac:dyDescent="0.25">
      <c r="A127" s="40">
        <v>42871</v>
      </c>
      <c r="B127" s="1" t="s">
        <v>51</v>
      </c>
      <c r="C127" s="1" t="s">
        <v>21</v>
      </c>
      <c r="D127" s="1" t="s">
        <v>5</v>
      </c>
      <c r="E127" s="2">
        <v>50</v>
      </c>
    </row>
    <row r="128" spans="1:5" x14ac:dyDescent="0.25">
      <c r="A128" s="40">
        <v>42902</v>
      </c>
      <c r="B128" s="1" t="s">
        <v>51</v>
      </c>
      <c r="C128" s="1" t="s">
        <v>21</v>
      </c>
      <c r="D128" s="1" t="s">
        <v>5</v>
      </c>
      <c r="E128" s="2">
        <v>50</v>
      </c>
    </row>
    <row r="129" spans="1:5" x14ac:dyDescent="0.25">
      <c r="A129" s="40">
        <v>42932</v>
      </c>
      <c r="B129" s="1" t="s">
        <v>51</v>
      </c>
      <c r="C129" s="1" t="s">
        <v>21</v>
      </c>
      <c r="D129" s="1" t="s">
        <v>5</v>
      </c>
      <c r="E129" s="2">
        <v>50</v>
      </c>
    </row>
    <row r="130" spans="1:5" x14ac:dyDescent="0.25">
      <c r="A130" s="40">
        <v>42963</v>
      </c>
      <c r="B130" s="1" t="s">
        <v>51</v>
      </c>
      <c r="C130" s="1" t="s">
        <v>21</v>
      </c>
      <c r="D130" s="1" t="s">
        <v>5</v>
      </c>
      <c r="E130" s="2">
        <v>50</v>
      </c>
    </row>
    <row r="131" spans="1:5" x14ac:dyDescent="0.25">
      <c r="A131" s="40">
        <v>42994</v>
      </c>
      <c r="B131" s="1" t="s">
        <v>51</v>
      </c>
      <c r="C131" s="1" t="s">
        <v>21</v>
      </c>
      <c r="D131" s="1" t="s">
        <v>5</v>
      </c>
      <c r="E131" s="2">
        <v>50</v>
      </c>
    </row>
    <row r="132" spans="1:5" x14ac:dyDescent="0.25">
      <c r="A132" s="40">
        <v>43024</v>
      </c>
      <c r="B132" s="1" t="s">
        <v>51</v>
      </c>
      <c r="C132" s="1" t="s">
        <v>21</v>
      </c>
      <c r="D132" s="1" t="s">
        <v>5</v>
      </c>
      <c r="E132" s="2">
        <v>50</v>
      </c>
    </row>
    <row r="133" spans="1:5" x14ac:dyDescent="0.25">
      <c r="A133" s="40">
        <v>43055</v>
      </c>
      <c r="B133" s="1" t="s">
        <v>51</v>
      </c>
      <c r="C133" s="1" t="s">
        <v>21</v>
      </c>
      <c r="D133" s="1" t="s">
        <v>5</v>
      </c>
      <c r="E133" s="2">
        <v>50</v>
      </c>
    </row>
    <row r="134" spans="1:5" x14ac:dyDescent="0.25">
      <c r="A134" s="40">
        <v>43085</v>
      </c>
      <c r="B134" s="1" t="s">
        <v>51</v>
      </c>
      <c r="C134" s="1" t="s">
        <v>21</v>
      </c>
      <c r="D134" s="1" t="s">
        <v>5</v>
      </c>
      <c r="E134" s="2">
        <v>50</v>
      </c>
    </row>
    <row r="135" spans="1:5" x14ac:dyDescent="0.25">
      <c r="A135" s="40">
        <v>42741</v>
      </c>
      <c r="B135" s="1" t="s">
        <v>73</v>
      </c>
      <c r="C135" s="1" t="s">
        <v>14</v>
      </c>
      <c r="D135" s="1" t="s">
        <v>5</v>
      </c>
      <c r="E135" s="2">
        <v>43.5</v>
      </c>
    </row>
    <row r="136" spans="1:5" x14ac:dyDescent="0.25">
      <c r="A136" s="40">
        <v>42772</v>
      </c>
      <c r="B136" s="1" t="s">
        <v>73</v>
      </c>
      <c r="C136" s="1" t="s">
        <v>14</v>
      </c>
      <c r="D136" s="1" t="s">
        <v>5</v>
      </c>
      <c r="E136" s="2">
        <v>43.5</v>
      </c>
    </row>
    <row r="137" spans="1:5" x14ac:dyDescent="0.25">
      <c r="A137" s="40">
        <v>42800</v>
      </c>
      <c r="B137" s="1" t="s">
        <v>73</v>
      </c>
      <c r="C137" s="1" t="s">
        <v>14</v>
      </c>
      <c r="D137" s="1" t="s">
        <v>5</v>
      </c>
      <c r="E137" s="2">
        <v>43.5</v>
      </c>
    </row>
    <row r="138" spans="1:5" x14ac:dyDescent="0.25">
      <c r="A138" s="40">
        <v>42831</v>
      </c>
      <c r="B138" s="1" t="s">
        <v>73</v>
      </c>
      <c r="C138" s="1" t="s">
        <v>14</v>
      </c>
      <c r="D138" s="1" t="s">
        <v>5</v>
      </c>
      <c r="E138" s="2">
        <v>43.5</v>
      </c>
    </row>
    <row r="139" spans="1:5" x14ac:dyDescent="0.25">
      <c r="A139" s="40">
        <v>42861</v>
      </c>
      <c r="B139" s="1" t="s">
        <v>73</v>
      </c>
      <c r="C139" s="1" t="s">
        <v>14</v>
      </c>
      <c r="D139" s="1" t="s">
        <v>5</v>
      </c>
      <c r="E139" s="2">
        <v>43.5</v>
      </c>
    </row>
    <row r="140" spans="1:5" x14ac:dyDescent="0.25">
      <c r="A140" s="40">
        <v>42892</v>
      </c>
      <c r="B140" s="1" t="s">
        <v>73</v>
      </c>
      <c r="C140" s="1" t="s">
        <v>14</v>
      </c>
      <c r="D140" s="1" t="s">
        <v>5</v>
      </c>
      <c r="E140" s="2">
        <v>43.5</v>
      </c>
    </row>
    <row r="141" spans="1:5" x14ac:dyDescent="0.25">
      <c r="A141" s="40">
        <v>42922</v>
      </c>
      <c r="B141" s="1" t="s">
        <v>73</v>
      </c>
      <c r="C141" s="1" t="s">
        <v>14</v>
      </c>
      <c r="D141" s="1" t="s">
        <v>5</v>
      </c>
      <c r="E141" s="2">
        <v>43.5</v>
      </c>
    </row>
    <row r="142" spans="1:5" x14ac:dyDescent="0.25">
      <c r="A142" s="40">
        <v>42953</v>
      </c>
      <c r="B142" s="1" t="s">
        <v>73</v>
      </c>
      <c r="C142" s="1" t="s">
        <v>14</v>
      </c>
      <c r="D142" s="1" t="s">
        <v>5</v>
      </c>
      <c r="E142" s="2">
        <v>43.5</v>
      </c>
    </row>
    <row r="143" spans="1:5" x14ac:dyDescent="0.25">
      <c r="A143" s="40">
        <v>42984</v>
      </c>
      <c r="B143" s="1" t="s">
        <v>73</v>
      </c>
      <c r="C143" s="1" t="s">
        <v>14</v>
      </c>
      <c r="D143" s="1" t="s">
        <v>5</v>
      </c>
      <c r="E143" s="2">
        <v>43.5</v>
      </c>
    </row>
    <row r="144" spans="1:5" x14ac:dyDescent="0.25">
      <c r="A144" s="40">
        <v>43014</v>
      </c>
      <c r="B144" s="1" t="s">
        <v>73</v>
      </c>
      <c r="C144" s="1" t="s">
        <v>14</v>
      </c>
      <c r="D144" s="1" t="s">
        <v>5</v>
      </c>
      <c r="E144" s="2">
        <v>43.5</v>
      </c>
    </row>
    <row r="145" spans="1:6" x14ac:dyDescent="0.25">
      <c r="A145" s="40">
        <v>43045</v>
      </c>
      <c r="B145" s="1" t="s">
        <v>73</v>
      </c>
      <c r="C145" s="1" t="s">
        <v>14</v>
      </c>
      <c r="D145" s="1" t="s">
        <v>5</v>
      </c>
      <c r="E145" s="2">
        <v>43.5</v>
      </c>
    </row>
    <row r="146" spans="1:6" x14ac:dyDescent="0.25">
      <c r="A146" s="40">
        <v>43075</v>
      </c>
      <c r="B146" s="1" t="s">
        <v>73</v>
      </c>
      <c r="C146" s="1" t="s">
        <v>14</v>
      </c>
      <c r="D146" s="1" t="s">
        <v>5</v>
      </c>
      <c r="E146" s="2">
        <v>43.5</v>
      </c>
    </row>
    <row r="147" spans="1:6" x14ac:dyDescent="0.25">
      <c r="A147" s="40">
        <v>42736</v>
      </c>
      <c r="B147" s="1" t="s">
        <v>23</v>
      </c>
      <c r="C147" s="1" t="s">
        <v>23</v>
      </c>
      <c r="D147" s="1" t="s">
        <v>4</v>
      </c>
      <c r="F147" s="2">
        <v>2000</v>
      </c>
    </row>
    <row r="148" spans="1:6" x14ac:dyDescent="0.25">
      <c r="A148" s="40">
        <v>42767</v>
      </c>
      <c r="B148" s="1" t="s">
        <v>23</v>
      </c>
      <c r="C148" s="1" t="s">
        <v>23</v>
      </c>
      <c r="D148" s="1" t="s">
        <v>4</v>
      </c>
      <c r="F148" s="2">
        <v>2000</v>
      </c>
    </row>
    <row r="149" spans="1:6" x14ac:dyDescent="0.25">
      <c r="A149" s="40">
        <v>42795</v>
      </c>
      <c r="B149" s="1" t="s">
        <v>23</v>
      </c>
      <c r="C149" s="1" t="s">
        <v>23</v>
      </c>
      <c r="D149" s="1" t="s">
        <v>4</v>
      </c>
      <c r="F149" s="2">
        <v>2000</v>
      </c>
    </row>
    <row r="150" spans="1:6" x14ac:dyDescent="0.25">
      <c r="A150" s="40">
        <v>42826</v>
      </c>
      <c r="B150" s="1" t="s">
        <v>23</v>
      </c>
      <c r="C150" s="1" t="s">
        <v>23</v>
      </c>
      <c r="D150" s="1" t="s">
        <v>4</v>
      </c>
      <c r="F150" s="2">
        <v>2000</v>
      </c>
    </row>
    <row r="151" spans="1:6" x14ac:dyDescent="0.25">
      <c r="A151" s="40">
        <v>42856</v>
      </c>
      <c r="B151" s="1" t="s">
        <v>23</v>
      </c>
      <c r="C151" s="1" t="s">
        <v>23</v>
      </c>
      <c r="D151" s="1" t="s">
        <v>4</v>
      </c>
      <c r="F151" s="2">
        <v>2000</v>
      </c>
    </row>
    <row r="152" spans="1:6" x14ac:dyDescent="0.25">
      <c r="A152" s="40">
        <v>42887</v>
      </c>
      <c r="B152" s="1" t="s">
        <v>23</v>
      </c>
      <c r="C152" s="1" t="s">
        <v>23</v>
      </c>
      <c r="D152" s="1" t="s">
        <v>4</v>
      </c>
      <c r="F152" s="2">
        <v>2000</v>
      </c>
    </row>
    <row r="153" spans="1:6" x14ac:dyDescent="0.25">
      <c r="A153" s="40">
        <v>42917</v>
      </c>
      <c r="B153" s="1" t="s">
        <v>23</v>
      </c>
      <c r="C153" s="1" t="s">
        <v>23</v>
      </c>
      <c r="D153" s="1" t="s">
        <v>4</v>
      </c>
      <c r="F153" s="2">
        <v>2000</v>
      </c>
    </row>
    <row r="154" spans="1:6" x14ac:dyDescent="0.25">
      <c r="A154" s="40">
        <v>42948</v>
      </c>
      <c r="B154" s="1" t="s">
        <v>23</v>
      </c>
      <c r="C154" s="1" t="s">
        <v>23</v>
      </c>
      <c r="D154" s="1" t="s">
        <v>4</v>
      </c>
      <c r="F154" s="2">
        <v>2000</v>
      </c>
    </row>
    <row r="155" spans="1:6" x14ac:dyDescent="0.25">
      <c r="A155" s="40">
        <v>42979</v>
      </c>
      <c r="B155" s="1" t="s">
        <v>23</v>
      </c>
      <c r="C155" s="1" t="s">
        <v>23</v>
      </c>
      <c r="D155" s="1" t="s">
        <v>4</v>
      </c>
      <c r="F155" s="2">
        <v>2000</v>
      </c>
    </row>
    <row r="156" spans="1:6" x14ac:dyDescent="0.25">
      <c r="A156" s="40">
        <v>43009</v>
      </c>
      <c r="B156" s="1" t="s">
        <v>23</v>
      </c>
      <c r="C156" s="1" t="s">
        <v>23</v>
      </c>
      <c r="D156" s="1" t="s">
        <v>4</v>
      </c>
      <c r="F156" s="2">
        <v>2000</v>
      </c>
    </row>
    <row r="157" spans="1:6" x14ac:dyDescent="0.25">
      <c r="A157" s="40">
        <v>43040</v>
      </c>
      <c r="B157" s="1" t="s">
        <v>23</v>
      </c>
      <c r="C157" s="1" t="s">
        <v>23</v>
      </c>
      <c r="D157" s="1" t="s">
        <v>4</v>
      </c>
      <c r="F157" s="2">
        <v>2000</v>
      </c>
    </row>
    <row r="158" spans="1:6" x14ac:dyDescent="0.25">
      <c r="A158" s="40">
        <v>43070</v>
      </c>
      <c r="B158" s="1" t="s">
        <v>23</v>
      </c>
      <c r="C158" s="1" t="s">
        <v>23</v>
      </c>
      <c r="D158" s="1" t="s">
        <v>4</v>
      </c>
      <c r="F158" s="2">
        <v>2000</v>
      </c>
    </row>
  </sheetData>
  <dataValidations count="2">
    <dataValidation type="list" allowBlank="1" showInputMessage="1" showErrorMessage="1" sqref="C2:C158">
      <formula1>Catg</formula1>
    </dataValidation>
    <dataValidation type="list" allowBlank="1" showInputMessage="1" showErrorMessage="1" sqref="D2:D158">
      <formula1>Mpmt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opLeftCell="C1" workbookViewId="0">
      <selection activeCell="P20" sqref="P20"/>
    </sheetView>
  </sheetViews>
  <sheetFormatPr baseColWidth="10" defaultRowHeight="15" x14ac:dyDescent="0.25"/>
  <cols>
    <col min="1" max="1" width="11.5703125" style="1" customWidth="1"/>
    <col min="2" max="16" width="11.42578125" style="1"/>
    <col min="17" max="17" width="13.42578125" style="1" customWidth="1"/>
    <col min="18" max="16384" width="11.42578125" style="1"/>
  </cols>
  <sheetData>
    <row r="1" spans="1:19" s="10" customFormat="1" ht="30.75" thickBot="1" x14ac:dyDescent="0.3">
      <c r="A1" s="10" t="s">
        <v>34</v>
      </c>
      <c r="B1" s="11" t="s">
        <v>35</v>
      </c>
      <c r="C1" s="12" t="s">
        <v>36</v>
      </c>
      <c r="D1" s="12" t="s">
        <v>37</v>
      </c>
      <c r="E1" s="12" t="s">
        <v>38</v>
      </c>
      <c r="F1" s="12" t="s">
        <v>39</v>
      </c>
      <c r="G1" s="12" t="s">
        <v>40</v>
      </c>
      <c r="H1" s="13" t="s">
        <v>41</v>
      </c>
      <c r="I1" s="13" t="s">
        <v>42</v>
      </c>
      <c r="J1" s="13" t="s">
        <v>43</v>
      </c>
      <c r="K1" s="14" t="s">
        <v>44</v>
      </c>
      <c r="L1" s="15" t="s">
        <v>45</v>
      </c>
      <c r="M1" s="16" t="s">
        <v>46</v>
      </c>
      <c r="N1" s="16" t="s">
        <v>47</v>
      </c>
      <c r="O1" s="16" t="s">
        <v>48</v>
      </c>
      <c r="P1" s="17" t="s">
        <v>49</v>
      </c>
      <c r="Q1" s="17" t="s">
        <v>50</v>
      </c>
      <c r="R1" s="18" t="s">
        <v>51</v>
      </c>
      <c r="S1" s="19" t="s">
        <v>52</v>
      </c>
    </row>
    <row r="2" spans="1:19" ht="15.75" thickBot="1" x14ac:dyDescent="0.3">
      <c r="A2" s="20" t="s">
        <v>53</v>
      </c>
      <c r="B2" s="21"/>
      <c r="C2" s="22"/>
      <c r="D2" s="22"/>
      <c r="E2" s="23">
        <v>40</v>
      </c>
      <c r="F2" s="23">
        <v>2</v>
      </c>
      <c r="G2" s="23">
        <v>4.99</v>
      </c>
      <c r="H2" s="23">
        <v>144</v>
      </c>
      <c r="I2" s="23">
        <v>57</v>
      </c>
      <c r="J2" s="23">
        <v>44</v>
      </c>
      <c r="K2" s="23">
        <v>43.5</v>
      </c>
      <c r="L2" s="23">
        <v>9.6</v>
      </c>
      <c r="M2" s="24">
        <v>24.58</v>
      </c>
      <c r="N2" s="24">
        <v>53.16</v>
      </c>
      <c r="O2" s="24">
        <v>67.400000000000006</v>
      </c>
      <c r="P2" s="23"/>
      <c r="Q2" s="23"/>
      <c r="R2" s="25"/>
      <c r="S2" s="26">
        <f t="shared" ref="S2:S13" si="0">SUM($B2:$R2)</f>
        <v>490.23</v>
      </c>
    </row>
    <row r="3" spans="1:19" ht="15.75" thickBot="1" x14ac:dyDescent="0.3">
      <c r="A3" s="27" t="s">
        <v>54</v>
      </c>
      <c r="B3" s="28">
        <v>56.64</v>
      </c>
      <c r="C3" s="24">
        <v>79.86</v>
      </c>
      <c r="D3" s="29"/>
      <c r="E3" s="24">
        <v>40</v>
      </c>
      <c r="F3" s="24">
        <v>2</v>
      </c>
      <c r="G3" s="24">
        <v>4.99</v>
      </c>
      <c r="H3" s="24">
        <v>144</v>
      </c>
      <c r="I3" s="24">
        <v>57</v>
      </c>
      <c r="J3" s="24">
        <v>44</v>
      </c>
      <c r="K3" s="24">
        <v>43.5</v>
      </c>
      <c r="L3" s="24">
        <v>9.6</v>
      </c>
      <c r="M3" s="24">
        <v>24.58</v>
      </c>
      <c r="N3" s="24">
        <v>53.16</v>
      </c>
      <c r="O3" s="24">
        <v>67.400000000000006</v>
      </c>
      <c r="P3" s="24"/>
      <c r="Q3" s="24"/>
      <c r="R3" s="30"/>
      <c r="S3" s="26">
        <f t="shared" si="0"/>
        <v>626.73</v>
      </c>
    </row>
    <row r="4" spans="1:19" ht="15.75" thickBot="1" x14ac:dyDescent="0.3">
      <c r="A4" s="27" t="s">
        <v>55</v>
      </c>
      <c r="B4" s="28">
        <v>56.64</v>
      </c>
      <c r="C4" s="24">
        <v>79.86</v>
      </c>
      <c r="D4" s="24">
        <v>48</v>
      </c>
      <c r="E4" s="24">
        <v>40</v>
      </c>
      <c r="F4" s="24">
        <v>2</v>
      </c>
      <c r="G4" s="24">
        <v>4.99</v>
      </c>
      <c r="H4" s="23">
        <v>144</v>
      </c>
      <c r="I4" s="24">
        <v>57</v>
      </c>
      <c r="J4" s="24">
        <v>44</v>
      </c>
      <c r="K4" s="24">
        <v>43.5</v>
      </c>
      <c r="L4" s="24">
        <v>9.6</v>
      </c>
      <c r="M4" s="24">
        <v>24.58</v>
      </c>
      <c r="N4" s="24">
        <v>53.16</v>
      </c>
      <c r="O4" s="24">
        <v>67.400000000000006</v>
      </c>
      <c r="P4" s="24"/>
      <c r="Q4" s="24"/>
      <c r="R4" s="30"/>
      <c r="S4" s="26">
        <f t="shared" si="0"/>
        <v>674.73</v>
      </c>
    </row>
    <row r="5" spans="1:19" ht="15.75" thickBot="1" x14ac:dyDescent="0.3">
      <c r="A5" s="27" t="s">
        <v>56</v>
      </c>
      <c r="B5" s="28">
        <v>56.64</v>
      </c>
      <c r="C5" s="24">
        <v>79.86</v>
      </c>
      <c r="D5" s="24">
        <v>48</v>
      </c>
      <c r="E5" s="24">
        <v>40</v>
      </c>
      <c r="F5" s="24">
        <v>2</v>
      </c>
      <c r="G5" s="24">
        <v>4.99</v>
      </c>
      <c r="H5" s="24">
        <v>144</v>
      </c>
      <c r="I5" s="24">
        <v>57</v>
      </c>
      <c r="J5" s="24">
        <v>44</v>
      </c>
      <c r="K5" s="24">
        <v>43.5</v>
      </c>
      <c r="L5" s="24">
        <v>9.6</v>
      </c>
      <c r="M5" s="24">
        <v>24.58</v>
      </c>
      <c r="N5" s="24">
        <v>53.16</v>
      </c>
      <c r="O5" s="24">
        <v>67.400000000000006</v>
      </c>
      <c r="P5" s="24"/>
      <c r="Q5" s="24"/>
      <c r="R5" s="30"/>
      <c r="S5" s="26">
        <f t="shared" si="0"/>
        <v>674.73</v>
      </c>
    </row>
    <row r="6" spans="1:19" ht="15.75" thickBot="1" x14ac:dyDescent="0.3">
      <c r="A6" s="27" t="s">
        <v>57</v>
      </c>
      <c r="B6" s="28">
        <v>56.64</v>
      </c>
      <c r="C6" s="24">
        <v>79.86</v>
      </c>
      <c r="D6" s="24">
        <v>48</v>
      </c>
      <c r="E6" s="24">
        <v>40</v>
      </c>
      <c r="F6" s="24">
        <v>2</v>
      </c>
      <c r="G6" s="24">
        <v>4.99</v>
      </c>
      <c r="H6" s="23">
        <v>144</v>
      </c>
      <c r="I6" s="24">
        <v>57</v>
      </c>
      <c r="J6" s="24">
        <v>44</v>
      </c>
      <c r="K6" s="24">
        <v>43.5</v>
      </c>
      <c r="L6" s="24">
        <v>9.6</v>
      </c>
      <c r="M6" s="24">
        <v>24.58</v>
      </c>
      <c r="N6" s="24">
        <v>53.16</v>
      </c>
      <c r="O6" s="24">
        <v>67.400000000000006</v>
      </c>
      <c r="P6" s="24"/>
      <c r="Q6" s="24"/>
      <c r="R6" s="30"/>
      <c r="S6" s="26">
        <f t="shared" si="0"/>
        <v>674.73</v>
      </c>
    </row>
    <row r="7" spans="1:19" ht="15.75" thickBot="1" x14ac:dyDescent="0.3">
      <c r="A7" s="27" t="s">
        <v>58</v>
      </c>
      <c r="B7" s="28">
        <v>56.64</v>
      </c>
      <c r="C7" s="24">
        <v>79.86</v>
      </c>
      <c r="D7" s="24">
        <v>48</v>
      </c>
      <c r="E7" s="24">
        <v>40</v>
      </c>
      <c r="F7" s="24">
        <v>2</v>
      </c>
      <c r="G7" s="24">
        <v>4.99</v>
      </c>
      <c r="H7" s="24">
        <v>144</v>
      </c>
      <c r="I7" s="24">
        <v>57</v>
      </c>
      <c r="J7" s="24">
        <v>44</v>
      </c>
      <c r="K7" s="24">
        <v>43.5</v>
      </c>
      <c r="L7" s="24">
        <v>9.6</v>
      </c>
      <c r="M7" s="24">
        <v>24.58</v>
      </c>
      <c r="N7" s="24">
        <v>53.16</v>
      </c>
      <c r="O7" s="24">
        <v>67.400000000000006</v>
      </c>
      <c r="P7" s="24"/>
      <c r="Q7" s="24"/>
      <c r="R7" s="30"/>
      <c r="S7" s="26">
        <f t="shared" si="0"/>
        <v>674.73</v>
      </c>
    </row>
    <row r="8" spans="1:19" ht="15.75" thickBot="1" x14ac:dyDescent="0.3">
      <c r="A8" s="27" t="s">
        <v>59</v>
      </c>
      <c r="B8" s="28">
        <v>56.64</v>
      </c>
      <c r="C8" s="24">
        <v>79.86</v>
      </c>
      <c r="D8" s="24">
        <v>48</v>
      </c>
      <c r="E8" s="24">
        <v>40</v>
      </c>
      <c r="F8" s="24">
        <v>2</v>
      </c>
      <c r="G8" s="24">
        <v>4.99</v>
      </c>
      <c r="H8" s="23">
        <v>144</v>
      </c>
      <c r="I8" s="24">
        <v>57</v>
      </c>
      <c r="J8" s="24">
        <v>44</v>
      </c>
      <c r="K8" s="24">
        <v>43.5</v>
      </c>
      <c r="L8" s="24">
        <v>9.6</v>
      </c>
      <c r="M8" s="24">
        <v>24.58</v>
      </c>
      <c r="N8" s="24">
        <v>53.16</v>
      </c>
      <c r="O8" s="24">
        <v>67.400000000000006</v>
      </c>
      <c r="P8" s="24"/>
      <c r="Q8" s="24"/>
      <c r="R8" s="30"/>
      <c r="S8" s="26">
        <f t="shared" si="0"/>
        <v>674.73</v>
      </c>
    </row>
    <row r="9" spans="1:19" ht="15.75" thickBot="1" x14ac:dyDescent="0.3">
      <c r="A9" s="27" t="s">
        <v>60</v>
      </c>
      <c r="B9" s="28">
        <v>56.64</v>
      </c>
      <c r="C9" s="24">
        <v>79.86</v>
      </c>
      <c r="D9" s="24">
        <v>48</v>
      </c>
      <c r="E9" s="24">
        <v>40</v>
      </c>
      <c r="F9" s="24">
        <v>2</v>
      </c>
      <c r="G9" s="24">
        <v>4.99</v>
      </c>
      <c r="H9" s="24">
        <v>144</v>
      </c>
      <c r="I9" s="24">
        <v>57</v>
      </c>
      <c r="J9" s="24">
        <v>44</v>
      </c>
      <c r="K9" s="24">
        <v>43.5</v>
      </c>
      <c r="L9" s="24">
        <v>9.6</v>
      </c>
      <c r="M9" s="24">
        <v>24.58</v>
      </c>
      <c r="N9" s="24">
        <v>53.16</v>
      </c>
      <c r="O9" s="24">
        <v>67.400000000000006</v>
      </c>
      <c r="P9" s="24"/>
      <c r="Q9" s="24"/>
      <c r="R9" s="30"/>
      <c r="S9" s="26">
        <f t="shared" si="0"/>
        <v>674.73</v>
      </c>
    </row>
    <row r="10" spans="1:19" ht="15.75" thickBot="1" x14ac:dyDescent="0.3">
      <c r="A10" s="27" t="s">
        <v>61</v>
      </c>
      <c r="B10" s="28">
        <v>56.64</v>
      </c>
      <c r="C10" s="24">
        <v>79.86</v>
      </c>
      <c r="D10" s="24">
        <v>48</v>
      </c>
      <c r="E10" s="24">
        <v>40</v>
      </c>
      <c r="F10" s="24">
        <v>2</v>
      </c>
      <c r="G10" s="24">
        <v>4.99</v>
      </c>
      <c r="H10" s="23">
        <v>144</v>
      </c>
      <c r="I10" s="24">
        <v>57</v>
      </c>
      <c r="J10" s="24">
        <v>44</v>
      </c>
      <c r="K10" s="24">
        <v>43.5</v>
      </c>
      <c r="L10" s="24">
        <v>9.6</v>
      </c>
      <c r="M10" s="24">
        <v>24.58</v>
      </c>
      <c r="N10" s="24">
        <v>53.16</v>
      </c>
      <c r="O10" s="24">
        <v>67.400000000000006</v>
      </c>
      <c r="P10" s="24"/>
      <c r="Q10" s="24"/>
      <c r="R10" s="30"/>
      <c r="S10" s="26">
        <f t="shared" si="0"/>
        <v>674.73</v>
      </c>
    </row>
    <row r="11" spans="1:19" ht="15.75" thickBot="1" x14ac:dyDescent="0.3">
      <c r="A11" s="27" t="s">
        <v>62</v>
      </c>
      <c r="B11" s="28">
        <v>56.64</v>
      </c>
      <c r="C11" s="24">
        <v>79.86</v>
      </c>
      <c r="D11" s="24">
        <v>48</v>
      </c>
      <c r="E11" s="24">
        <v>40</v>
      </c>
      <c r="F11" s="24">
        <v>2</v>
      </c>
      <c r="G11" s="24">
        <v>4.99</v>
      </c>
      <c r="H11" s="24">
        <v>144</v>
      </c>
      <c r="I11" s="24">
        <v>57</v>
      </c>
      <c r="J11" s="24">
        <v>44</v>
      </c>
      <c r="K11" s="24">
        <v>43.5</v>
      </c>
      <c r="L11" s="24">
        <v>9.6</v>
      </c>
      <c r="M11" s="24">
        <v>24.58</v>
      </c>
      <c r="N11" s="24">
        <v>53.16</v>
      </c>
      <c r="O11" s="24">
        <v>67.400000000000006</v>
      </c>
      <c r="P11" s="24"/>
      <c r="Q11" s="24"/>
      <c r="R11" s="30"/>
      <c r="S11" s="26">
        <f t="shared" si="0"/>
        <v>674.73</v>
      </c>
    </row>
    <row r="12" spans="1:19" ht="15.75" thickBot="1" x14ac:dyDescent="0.3">
      <c r="A12" s="27" t="s">
        <v>63</v>
      </c>
      <c r="B12" s="28">
        <v>56.64</v>
      </c>
      <c r="C12" s="24">
        <v>79.86</v>
      </c>
      <c r="D12" s="24">
        <v>48</v>
      </c>
      <c r="E12" s="24">
        <v>40</v>
      </c>
      <c r="F12" s="24">
        <v>2</v>
      </c>
      <c r="G12" s="24">
        <v>4.99</v>
      </c>
      <c r="H12" s="29"/>
      <c r="I12" s="29"/>
      <c r="J12" s="29"/>
      <c r="K12" s="24">
        <v>43.5</v>
      </c>
      <c r="L12" s="24">
        <v>9.6</v>
      </c>
      <c r="M12" s="29"/>
      <c r="N12" s="24">
        <v>53.16</v>
      </c>
      <c r="O12" s="24">
        <v>67.400000000000006</v>
      </c>
      <c r="P12" s="24"/>
      <c r="Q12" s="24"/>
      <c r="R12" s="30"/>
      <c r="S12" s="26">
        <f t="shared" si="0"/>
        <v>405.15</v>
      </c>
    </row>
    <row r="13" spans="1:19" ht="15.75" thickBot="1" x14ac:dyDescent="0.3">
      <c r="A13" s="31" t="s">
        <v>64</v>
      </c>
      <c r="B13" s="32">
        <v>56.64</v>
      </c>
      <c r="C13" s="33">
        <v>79.86</v>
      </c>
      <c r="D13" s="34"/>
      <c r="E13" s="24">
        <v>40</v>
      </c>
      <c r="F13" s="24">
        <v>2</v>
      </c>
      <c r="G13" s="24">
        <v>4.99</v>
      </c>
      <c r="H13" s="34"/>
      <c r="I13" s="34"/>
      <c r="J13" s="34"/>
      <c r="K13" s="33">
        <v>43.5</v>
      </c>
      <c r="L13" s="33">
        <v>9.6</v>
      </c>
      <c r="M13" s="34"/>
      <c r="N13" s="34"/>
      <c r="O13" s="34"/>
      <c r="P13" s="33"/>
      <c r="Q13" s="33"/>
      <c r="R13" s="35"/>
      <c r="S13" s="26">
        <f t="shared" si="0"/>
        <v>236.59</v>
      </c>
    </row>
    <row r="14" spans="1:19" ht="15.75" thickBot="1" x14ac:dyDescent="0.3">
      <c r="A14" s="36" t="s">
        <v>52</v>
      </c>
      <c r="B14" s="37">
        <f>SUM(B$2:B$13)</f>
        <v>623.04</v>
      </c>
      <c r="C14" s="37">
        <f t="shared" ref="C14:S14" si="1">SUM(C$2:C$13)</f>
        <v>878.46</v>
      </c>
      <c r="D14" s="37">
        <f t="shared" si="1"/>
        <v>432</v>
      </c>
      <c r="E14" s="37">
        <f t="shared" si="1"/>
        <v>480</v>
      </c>
      <c r="F14" s="37">
        <f t="shared" si="1"/>
        <v>24</v>
      </c>
      <c r="G14" s="37">
        <f t="shared" si="1"/>
        <v>59.880000000000017</v>
      </c>
      <c r="H14" s="37">
        <f t="shared" si="1"/>
        <v>1440</v>
      </c>
      <c r="I14" s="37">
        <f t="shared" si="1"/>
        <v>570</v>
      </c>
      <c r="J14" s="37">
        <f t="shared" si="1"/>
        <v>440</v>
      </c>
      <c r="K14" s="37">
        <f t="shared" si="1"/>
        <v>522</v>
      </c>
      <c r="L14" s="37">
        <f t="shared" si="1"/>
        <v>115.19999999999997</v>
      </c>
      <c r="M14" s="37">
        <f>SUM(M$2:M$13)</f>
        <v>245.79999999999995</v>
      </c>
      <c r="N14" s="37">
        <f>SUM(N$2:N$13)</f>
        <v>584.75999999999976</v>
      </c>
      <c r="O14" s="37">
        <f>SUM(O$2:O$13)</f>
        <v>741.39999999999986</v>
      </c>
      <c r="P14" s="37">
        <f t="shared" si="1"/>
        <v>0</v>
      </c>
      <c r="Q14" s="37">
        <f t="shared" si="1"/>
        <v>0</v>
      </c>
      <c r="R14" s="37">
        <f t="shared" si="1"/>
        <v>0</v>
      </c>
      <c r="S14" s="37">
        <f t="shared" si="1"/>
        <v>7156.5399999999991</v>
      </c>
    </row>
    <row r="19" spans="14:14" x14ac:dyDescent="0.25">
      <c r="N19" s="2">
        <f>SUM(M2:O2)</f>
        <v>145.13999999999999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23"/>
  <sheetViews>
    <sheetView showZeros="0" workbookViewId="0">
      <selection activeCell="J6" sqref="J6"/>
    </sheetView>
  </sheetViews>
  <sheetFormatPr baseColWidth="10" defaultRowHeight="15" x14ac:dyDescent="0.25"/>
  <cols>
    <col min="1" max="1" width="11.42578125" style="39"/>
    <col min="2" max="2" width="46.140625" style="1" customWidth="1"/>
    <col min="3" max="3" width="22.7109375" style="1" customWidth="1"/>
    <col min="4" max="4" width="19.5703125" style="1" customWidth="1"/>
    <col min="5" max="7" width="14.7109375" style="2" customWidth="1"/>
    <col min="8" max="8" width="18.5703125" style="1" customWidth="1"/>
    <col min="9" max="16384" width="11.42578125" style="1"/>
  </cols>
  <sheetData>
    <row r="1" spans="1:8" ht="30" x14ac:dyDescent="0.25">
      <c r="A1" s="39" t="s">
        <v>27</v>
      </c>
      <c r="B1" s="1" t="s">
        <v>28</v>
      </c>
      <c r="C1" s="1" t="s">
        <v>7</v>
      </c>
      <c r="D1" s="6" t="s">
        <v>29</v>
      </c>
      <c r="E1" s="2" t="s">
        <v>30</v>
      </c>
      <c r="F1" s="2" t="s">
        <v>19</v>
      </c>
      <c r="G1" s="2" t="s">
        <v>31</v>
      </c>
      <c r="H1" s="6" t="s">
        <v>75</v>
      </c>
    </row>
    <row r="2" spans="1:8" s="44" customFormat="1" x14ac:dyDescent="0.25">
      <c r="A2" s="41">
        <v>42736</v>
      </c>
      <c r="B2" s="42" t="s">
        <v>32</v>
      </c>
      <c r="C2" s="42"/>
      <c r="D2" s="42"/>
      <c r="E2" s="43"/>
      <c r="F2" s="43"/>
      <c r="G2" s="43">
        <v>150</v>
      </c>
      <c r="H2" s="43"/>
    </row>
    <row r="3" spans="1:8" x14ac:dyDescent="0.25">
      <c r="A3" s="39">
        <v>42736</v>
      </c>
      <c r="B3" s="1" t="s">
        <v>23</v>
      </c>
      <c r="C3" s="1" t="s">
        <v>23</v>
      </c>
      <c r="D3" s="1" t="s">
        <v>4</v>
      </c>
      <c r="F3" s="2">
        <v>2000</v>
      </c>
      <c r="G3" s="2">
        <f ca="1">SUM(-Tableau5[[#This Row],[Débit]],Tableau5[[#This Row],[Crédit]],OFFSET(Tableau5[[#This Row],[Solde]],-1,))</f>
        <v>2150</v>
      </c>
      <c r="H3" s="2" t="s">
        <v>76</v>
      </c>
    </row>
    <row r="4" spans="1:8" x14ac:dyDescent="0.25">
      <c r="A4" s="40">
        <v>42741</v>
      </c>
      <c r="B4" s="1" t="s">
        <v>74</v>
      </c>
      <c r="C4" s="1" t="s">
        <v>18</v>
      </c>
      <c r="D4" s="1" t="s">
        <v>5</v>
      </c>
      <c r="E4" s="2">
        <v>145.56</v>
      </c>
      <c r="G4" s="2">
        <f ca="1">SUM(-Tableau5[[#This Row],[Débit]],Tableau5[[#This Row],[Crédit]],OFFSET(Tableau5[[#This Row],[Solde]],-1,))</f>
        <v>2004.44</v>
      </c>
      <c r="H4" s="2" t="s">
        <v>76</v>
      </c>
    </row>
    <row r="5" spans="1:8" x14ac:dyDescent="0.25">
      <c r="A5" s="40">
        <v>42741</v>
      </c>
      <c r="B5" s="1" t="s">
        <v>73</v>
      </c>
      <c r="C5" s="1" t="s">
        <v>14</v>
      </c>
      <c r="D5" s="1" t="s">
        <v>5</v>
      </c>
      <c r="E5" s="2">
        <v>43.5</v>
      </c>
      <c r="G5" s="2">
        <f ca="1">SUM(-Tableau5[[#This Row],[Débit]],Tableau5[[#This Row],[Crédit]],OFFSET(Tableau5[[#This Row],[Solde]],-1,))</f>
        <v>1960.94</v>
      </c>
      <c r="H5" s="2" t="s">
        <v>76</v>
      </c>
    </row>
    <row r="6" spans="1:8" x14ac:dyDescent="0.25">
      <c r="A6" s="40">
        <v>42750</v>
      </c>
      <c r="B6" s="1" t="s">
        <v>65</v>
      </c>
      <c r="C6" s="1" t="s">
        <v>17</v>
      </c>
      <c r="D6" s="1" t="s">
        <v>5</v>
      </c>
      <c r="E6" s="2">
        <v>144</v>
      </c>
      <c r="G6" s="2">
        <f ca="1">SUM(-Tableau5[[#This Row],[Débit]],Tableau5[[#This Row],[Crédit]],OFFSET(Tableau5[[#This Row],[Solde]],-1,))</f>
        <v>1816.94</v>
      </c>
      <c r="H6" s="2" t="s">
        <v>76</v>
      </c>
    </row>
    <row r="7" spans="1:8" x14ac:dyDescent="0.25">
      <c r="A7" s="40">
        <v>42750</v>
      </c>
      <c r="B7" s="1" t="s">
        <v>67</v>
      </c>
      <c r="C7" s="1" t="s">
        <v>17</v>
      </c>
      <c r="D7" s="1" t="s">
        <v>5</v>
      </c>
      <c r="E7" s="2">
        <v>57</v>
      </c>
      <c r="G7" s="2">
        <f ca="1">SUM(-Tableau5[[#This Row],[Débit]],Tableau5[[#This Row],[Crédit]],OFFSET(Tableau5[[#This Row],[Solde]],-1,))</f>
        <v>1759.94</v>
      </c>
      <c r="H7" s="2" t="s">
        <v>76</v>
      </c>
    </row>
    <row r="8" spans="1:8" x14ac:dyDescent="0.25">
      <c r="A8" s="40">
        <v>42750</v>
      </c>
      <c r="B8" s="1" t="s">
        <v>68</v>
      </c>
      <c r="C8" s="1" t="s">
        <v>17</v>
      </c>
      <c r="D8" s="1" t="s">
        <v>5</v>
      </c>
      <c r="E8" s="38">
        <v>44</v>
      </c>
      <c r="G8" s="2">
        <f ca="1">SUM(-Tableau5[[#This Row],[Débit]],Tableau5[[#This Row],[Crédit]],OFFSET(Tableau5[[#This Row],[Solde]],-1,))</f>
        <v>1715.94</v>
      </c>
      <c r="H8" s="2" t="s">
        <v>76</v>
      </c>
    </row>
    <row r="9" spans="1:8" x14ac:dyDescent="0.25">
      <c r="A9" s="40">
        <v>42750</v>
      </c>
      <c r="B9" s="1" t="s">
        <v>69</v>
      </c>
      <c r="C9" s="1" t="s">
        <v>20</v>
      </c>
      <c r="D9" s="1" t="s">
        <v>5</v>
      </c>
      <c r="E9" s="2">
        <v>9.6</v>
      </c>
      <c r="G9" s="2">
        <f ca="1">SUM(-Tableau5[[#This Row],[Débit]],Tableau5[[#This Row],[Crédit]],OFFSET(Tableau5[[#This Row],[Solde]],-1,))</f>
        <v>1706.3400000000001</v>
      </c>
      <c r="H9" s="2" t="s">
        <v>76</v>
      </c>
    </row>
    <row r="10" spans="1:8" x14ac:dyDescent="0.25">
      <c r="A10" s="40">
        <v>42755</v>
      </c>
      <c r="B10" s="1" t="s">
        <v>70</v>
      </c>
      <c r="C10" s="1" t="s">
        <v>22</v>
      </c>
      <c r="D10" s="1" t="s">
        <v>5</v>
      </c>
      <c r="E10" s="2">
        <v>40</v>
      </c>
      <c r="G10" s="2">
        <f ca="1">SUM(-Tableau5[[#This Row],[Débit]],Tableau5[[#This Row],[Crédit]],OFFSET(Tableau5[[#This Row],[Solde]],-1,))</f>
        <v>1666.3400000000001</v>
      </c>
      <c r="H10" s="2" t="s">
        <v>76</v>
      </c>
    </row>
    <row r="11" spans="1:8" x14ac:dyDescent="0.25">
      <c r="A11" s="39">
        <v>42767</v>
      </c>
      <c r="B11" s="1" t="s">
        <v>23</v>
      </c>
      <c r="C11" s="1" t="s">
        <v>23</v>
      </c>
      <c r="D11" s="1" t="s">
        <v>4</v>
      </c>
      <c r="F11" s="2">
        <v>2000</v>
      </c>
      <c r="G11" s="2">
        <f ca="1">SUM(-Tableau5[[#This Row],[Débit]],Tableau5[[#This Row],[Crédit]],OFFSET(Tableau5[[#This Row],[Solde]],-1,))</f>
        <v>3666.34</v>
      </c>
      <c r="H11" s="2" t="s">
        <v>77</v>
      </c>
    </row>
    <row r="12" spans="1:8" x14ac:dyDescent="0.25">
      <c r="A12" s="40">
        <v>42772</v>
      </c>
      <c r="B12" s="1" t="s">
        <v>74</v>
      </c>
      <c r="C12" s="1" t="s">
        <v>18</v>
      </c>
      <c r="D12" s="1" t="s">
        <v>5</v>
      </c>
      <c r="E12" s="2">
        <v>145.56</v>
      </c>
      <c r="G12" s="2">
        <f ca="1">SUM(-Tableau5[[#This Row],[Débit]],Tableau5[[#This Row],[Crédit]],OFFSET(Tableau5[[#This Row],[Solde]],-1,))</f>
        <v>3520.78</v>
      </c>
      <c r="H12" s="2" t="s">
        <v>77</v>
      </c>
    </row>
    <row r="13" spans="1:8" x14ac:dyDescent="0.25">
      <c r="A13" s="40">
        <v>42772</v>
      </c>
      <c r="B13" s="1" t="s">
        <v>73</v>
      </c>
      <c r="C13" s="1" t="s">
        <v>14</v>
      </c>
      <c r="D13" s="1" t="s">
        <v>5</v>
      </c>
      <c r="E13" s="2">
        <v>43.5</v>
      </c>
      <c r="G13" s="2">
        <f ca="1">SUM(-Tableau5[[#This Row],[Débit]],Tableau5[[#This Row],[Crédit]],OFFSET(Tableau5[[#This Row],[Solde]],-1,))</f>
        <v>3477.28</v>
      </c>
      <c r="H13" s="2" t="s">
        <v>77</v>
      </c>
    </row>
    <row r="14" spans="1:8" x14ac:dyDescent="0.25">
      <c r="A14" s="40">
        <v>42781</v>
      </c>
      <c r="B14" s="1" t="s">
        <v>65</v>
      </c>
      <c r="C14" s="1" t="s">
        <v>17</v>
      </c>
      <c r="D14" s="1" t="s">
        <v>5</v>
      </c>
      <c r="E14" s="2">
        <v>144</v>
      </c>
      <c r="G14" s="2">
        <f ca="1">SUM(-Tableau5[[#This Row],[Débit]],Tableau5[[#This Row],[Crédit]],OFFSET(Tableau5[[#This Row],[Solde]],-1,))</f>
        <v>3333.28</v>
      </c>
      <c r="H14" s="2" t="s">
        <v>77</v>
      </c>
    </row>
    <row r="15" spans="1:8" x14ac:dyDescent="0.25">
      <c r="A15" s="40">
        <v>42781</v>
      </c>
      <c r="B15" s="1" t="s">
        <v>67</v>
      </c>
      <c r="C15" s="1" t="s">
        <v>17</v>
      </c>
      <c r="D15" s="1" t="s">
        <v>5</v>
      </c>
      <c r="E15" s="2">
        <v>57</v>
      </c>
      <c r="G15" s="2">
        <f ca="1">SUM(-Tableau5[[#This Row],[Débit]],Tableau5[[#This Row],[Crédit]],OFFSET(Tableau5[[#This Row],[Solde]],-1,))</f>
        <v>3276.28</v>
      </c>
      <c r="H15" s="2" t="s">
        <v>77</v>
      </c>
    </row>
    <row r="16" spans="1:8" x14ac:dyDescent="0.25">
      <c r="A16" s="40">
        <v>42781</v>
      </c>
      <c r="B16" s="1" t="s">
        <v>68</v>
      </c>
      <c r="C16" s="1" t="s">
        <v>17</v>
      </c>
      <c r="D16" s="1" t="s">
        <v>5</v>
      </c>
      <c r="E16" s="38">
        <v>44</v>
      </c>
      <c r="G16" s="2">
        <f ca="1">SUM(-Tableau5[[#This Row],[Débit]],Tableau5[[#This Row],[Crédit]],OFFSET(Tableau5[[#This Row],[Solde]],-1,))</f>
        <v>3232.28</v>
      </c>
      <c r="H16" s="2" t="s">
        <v>77</v>
      </c>
    </row>
    <row r="17" spans="1:8" x14ac:dyDescent="0.25">
      <c r="A17" s="40">
        <v>42781</v>
      </c>
      <c r="B17" s="1" t="s">
        <v>69</v>
      </c>
      <c r="C17" s="1" t="s">
        <v>20</v>
      </c>
      <c r="D17" s="1" t="s">
        <v>5</v>
      </c>
      <c r="E17" s="2">
        <v>9.6</v>
      </c>
      <c r="G17" s="2">
        <f ca="1">SUM(-Tableau5[[#This Row],[Débit]],Tableau5[[#This Row],[Crédit]],OFFSET(Tableau5[[#This Row],[Solde]],-1,))</f>
        <v>3222.6800000000003</v>
      </c>
      <c r="H17" s="2" t="s">
        <v>77</v>
      </c>
    </row>
    <row r="18" spans="1:8" x14ac:dyDescent="0.25">
      <c r="A18" s="40">
        <v>42786</v>
      </c>
      <c r="B18" s="1" t="s">
        <v>70</v>
      </c>
      <c r="C18" s="1" t="s">
        <v>22</v>
      </c>
      <c r="D18" s="1" t="s">
        <v>5</v>
      </c>
      <c r="E18" s="2">
        <v>40</v>
      </c>
      <c r="G18" s="2">
        <f ca="1">SUM(-Tableau5[[#This Row],[Débit]],Tableau5[[#This Row],[Crédit]],OFFSET(Tableau5[[#This Row],[Solde]],-1,))</f>
        <v>3182.6800000000003</v>
      </c>
      <c r="H18" s="2" t="s">
        <v>77</v>
      </c>
    </row>
    <row r="19" spans="1:8" x14ac:dyDescent="0.25">
      <c r="A19" s="40">
        <v>42787</v>
      </c>
      <c r="B19" s="1" t="s">
        <v>66</v>
      </c>
      <c r="C19" s="1" t="s">
        <v>22</v>
      </c>
      <c r="D19" s="1" t="s">
        <v>5</v>
      </c>
      <c r="E19" s="2">
        <v>79.86</v>
      </c>
      <c r="G19" s="2">
        <f ca="1">SUM(-Tableau5[[#This Row],[Débit]],Tableau5[[#This Row],[Crédit]],OFFSET(Tableau5[[#This Row],[Solde]],-1,))</f>
        <v>3102.82</v>
      </c>
      <c r="H19" s="2" t="s">
        <v>77</v>
      </c>
    </row>
    <row r="20" spans="1:8" x14ac:dyDescent="0.25">
      <c r="A20" s="40">
        <v>42788</v>
      </c>
      <c r="B20" s="1" t="s">
        <v>33</v>
      </c>
      <c r="C20" s="1" t="s">
        <v>22</v>
      </c>
      <c r="D20" s="1" t="s">
        <v>5</v>
      </c>
      <c r="E20" s="2">
        <v>56.64</v>
      </c>
      <c r="G20" s="2">
        <f ca="1">SUM(-Tableau5[[#This Row],[Débit]],Tableau5[[#This Row],[Crédit]],OFFSET(Tableau5[[#This Row],[Solde]],-1,))</f>
        <v>3046.1800000000003</v>
      </c>
      <c r="H20" s="2" t="s">
        <v>77</v>
      </c>
    </row>
    <row r="21" spans="1:8" x14ac:dyDescent="0.25">
      <c r="A21" s="39">
        <v>42795</v>
      </c>
      <c r="B21" s="1" t="s">
        <v>23</v>
      </c>
      <c r="C21" s="1" t="s">
        <v>23</v>
      </c>
      <c r="D21" s="1" t="s">
        <v>4</v>
      </c>
      <c r="F21" s="2">
        <v>2000</v>
      </c>
      <c r="G21" s="2">
        <f ca="1">SUM(-Tableau5[[#This Row],[Débit]],Tableau5[[#This Row],[Crédit]],OFFSET(Tableau5[[#This Row],[Solde]],-1,))</f>
        <v>5046.18</v>
      </c>
      <c r="H21" s="2" t="s">
        <v>78</v>
      </c>
    </row>
    <row r="22" spans="1:8" x14ac:dyDescent="0.25">
      <c r="A22" s="40">
        <v>42800</v>
      </c>
      <c r="B22" s="1" t="s">
        <v>74</v>
      </c>
      <c r="C22" s="1" t="s">
        <v>18</v>
      </c>
      <c r="D22" s="1" t="s">
        <v>5</v>
      </c>
      <c r="E22" s="2">
        <v>145.56</v>
      </c>
      <c r="G22" s="2">
        <f ca="1">SUM(-Tableau5[[#This Row],[Débit]],Tableau5[[#This Row],[Crédit]],OFFSET(Tableau5[[#This Row],[Solde]],-1,))</f>
        <v>4900.62</v>
      </c>
      <c r="H22" s="2" t="s">
        <v>78</v>
      </c>
    </row>
    <row r="23" spans="1:8" x14ac:dyDescent="0.25">
      <c r="A23" s="40">
        <v>42800</v>
      </c>
      <c r="B23" s="1" t="s">
        <v>73</v>
      </c>
      <c r="C23" s="1" t="s">
        <v>14</v>
      </c>
      <c r="D23" s="1" t="s">
        <v>5</v>
      </c>
      <c r="E23" s="2">
        <v>43.5</v>
      </c>
      <c r="G23" s="2">
        <f ca="1">SUM(-Tableau5[[#This Row],[Débit]],Tableau5[[#This Row],[Crédit]],OFFSET(Tableau5[[#This Row],[Solde]],-1,))</f>
        <v>4857.12</v>
      </c>
      <c r="H23" s="2" t="s">
        <v>78</v>
      </c>
    </row>
    <row r="24" spans="1:8" x14ac:dyDescent="0.25">
      <c r="A24" s="40">
        <v>42804</v>
      </c>
      <c r="B24" s="1" t="s">
        <v>37</v>
      </c>
      <c r="C24" s="1" t="s">
        <v>22</v>
      </c>
      <c r="D24" s="1" t="s">
        <v>5</v>
      </c>
      <c r="E24" s="2">
        <v>48</v>
      </c>
      <c r="G24" s="2">
        <f ca="1">SUM(-Tableau5[[#This Row],[Débit]],Tableau5[[#This Row],[Crédit]],OFFSET(Tableau5[[#This Row],[Solde]],-1,))</f>
        <v>4809.12</v>
      </c>
      <c r="H24" s="2" t="s">
        <v>78</v>
      </c>
    </row>
    <row r="25" spans="1:8" x14ac:dyDescent="0.25">
      <c r="A25" s="40">
        <v>42809</v>
      </c>
      <c r="B25" s="1" t="s">
        <v>65</v>
      </c>
      <c r="C25" s="1" t="s">
        <v>17</v>
      </c>
      <c r="D25" s="1" t="s">
        <v>5</v>
      </c>
      <c r="E25" s="2">
        <v>144</v>
      </c>
      <c r="G25" s="2">
        <f ca="1">SUM(-Tableau5[[#This Row],[Débit]],Tableau5[[#This Row],[Crédit]],OFFSET(Tableau5[[#This Row],[Solde]],-1,))</f>
        <v>4665.12</v>
      </c>
      <c r="H25" s="2" t="s">
        <v>78</v>
      </c>
    </row>
    <row r="26" spans="1:8" x14ac:dyDescent="0.25">
      <c r="A26" s="40">
        <v>42809</v>
      </c>
      <c r="B26" s="1" t="s">
        <v>67</v>
      </c>
      <c r="C26" s="1" t="s">
        <v>17</v>
      </c>
      <c r="D26" s="1" t="s">
        <v>5</v>
      </c>
      <c r="E26" s="2">
        <v>57</v>
      </c>
      <c r="G26" s="2">
        <f ca="1">SUM(-Tableau5[[#This Row],[Débit]],Tableau5[[#This Row],[Crédit]],OFFSET(Tableau5[[#This Row],[Solde]],-1,))</f>
        <v>4608.12</v>
      </c>
      <c r="H26" s="2" t="s">
        <v>78</v>
      </c>
    </row>
    <row r="27" spans="1:8" x14ac:dyDescent="0.25">
      <c r="A27" s="40">
        <v>42809</v>
      </c>
      <c r="B27" s="1" t="s">
        <v>68</v>
      </c>
      <c r="C27" s="1" t="s">
        <v>17</v>
      </c>
      <c r="D27" s="1" t="s">
        <v>5</v>
      </c>
      <c r="E27" s="38">
        <v>44</v>
      </c>
      <c r="G27" s="2">
        <f ca="1">SUM(-Tableau5[[#This Row],[Débit]],Tableau5[[#This Row],[Crédit]],OFFSET(Tableau5[[#This Row],[Solde]],-1,))</f>
        <v>4564.12</v>
      </c>
      <c r="H27" s="2" t="s">
        <v>78</v>
      </c>
    </row>
    <row r="28" spans="1:8" x14ac:dyDescent="0.25">
      <c r="A28" s="40">
        <v>42809</v>
      </c>
      <c r="B28" s="1" t="s">
        <v>69</v>
      </c>
      <c r="C28" s="1" t="s">
        <v>20</v>
      </c>
      <c r="D28" s="1" t="s">
        <v>5</v>
      </c>
      <c r="E28" s="2">
        <v>9.6</v>
      </c>
      <c r="G28" s="2">
        <f ca="1">SUM(-Tableau5[[#This Row],[Débit]],Tableau5[[#This Row],[Crédit]],OFFSET(Tableau5[[#This Row],[Solde]],-1,))</f>
        <v>4554.5199999999995</v>
      </c>
      <c r="H28" s="2" t="s">
        <v>78</v>
      </c>
    </row>
    <row r="29" spans="1:8" x14ac:dyDescent="0.25">
      <c r="A29" s="40">
        <v>42814</v>
      </c>
      <c r="B29" s="1" t="s">
        <v>70</v>
      </c>
      <c r="C29" s="1" t="s">
        <v>22</v>
      </c>
      <c r="D29" s="1" t="s">
        <v>5</v>
      </c>
      <c r="E29" s="2">
        <v>40</v>
      </c>
      <c r="G29" s="2">
        <f ca="1">SUM(-Tableau5[[#This Row],[Débit]],Tableau5[[#This Row],[Crédit]],OFFSET(Tableau5[[#This Row],[Solde]],-1,))</f>
        <v>4514.5199999999995</v>
      </c>
      <c r="H29" s="2" t="s">
        <v>78</v>
      </c>
    </row>
    <row r="30" spans="1:8" x14ac:dyDescent="0.25">
      <c r="A30" s="40">
        <v>42815</v>
      </c>
      <c r="B30" s="1" t="s">
        <v>66</v>
      </c>
      <c r="C30" s="1" t="s">
        <v>22</v>
      </c>
      <c r="D30" s="1" t="s">
        <v>5</v>
      </c>
      <c r="E30" s="2">
        <v>79.86</v>
      </c>
      <c r="G30" s="2">
        <f ca="1">SUM(-Tableau5[[#This Row],[Débit]],Tableau5[[#This Row],[Crédit]],OFFSET(Tableau5[[#This Row],[Solde]],-1,))</f>
        <v>4434.66</v>
      </c>
      <c r="H30" s="2" t="s">
        <v>78</v>
      </c>
    </row>
    <row r="31" spans="1:8" x14ac:dyDescent="0.25">
      <c r="A31" s="40">
        <v>42816</v>
      </c>
      <c r="B31" s="1" t="s">
        <v>33</v>
      </c>
      <c r="C31" s="1" t="s">
        <v>22</v>
      </c>
      <c r="D31" s="1" t="s">
        <v>5</v>
      </c>
      <c r="E31" s="2">
        <v>56.64</v>
      </c>
      <c r="G31" s="2">
        <f ca="1">SUM(-Tableau5[[#This Row],[Débit]],Tableau5[[#This Row],[Crédit]],OFFSET(Tableau5[[#This Row],[Solde]],-1,))</f>
        <v>4378.0199999999995</v>
      </c>
      <c r="H31" s="2" t="s">
        <v>78</v>
      </c>
    </row>
    <row r="32" spans="1:8" x14ac:dyDescent="0.25">
      <c r="A32" s="39">
        <v>42826</v>
      </c>
      <c r="B32" s="1" t="s">
        <v>23</v>
      </c>
      <c r="C32" s="1" t="s">
        <v>23</v>
      </c>
      <c r="D32" s="1" t="s">
        <v>4</v>
      </c>
      <c r="F32" s="2">
        <v>2000</v>
      </c>
      <c r="G32" s="2">
        <f ca="1">SUM(-Tableau5[[#This Row],[Débit]],Tableau5[[#This Row],[Crédit]],OFFSET(Tableau5[[#This Row],[Solde]],-1,))</f>
        <v>6378.0199999999995</v>
      </c>
      <c r="H32" s="2" t="s">
        <v>79</v>
      </c>
    </row>
    <row r="33" spans="1:8" x14ac:dyDescent="0.25">
      <c r="A33" s="40">
        <v>42831</v>
      </c>
      <c r="B33" s="1" t="s">
        <v>74</v>
      </c>
      <c r="C33" s="1" t="s">
        <v>18</v>
      </c>
      <c r="D33" s="1" t="s">
        <v>5</v>
      </c>
      <c r="E33" s="2">
        <v>145.56</v>
      </c>
      <c r="G33" s="2">
        <f ca="1">SUM(-Tableau5[[#This Row],[Débit]],Tableau5[[#This Row],[Crédit]],OFFSET(Tableau5[[#This Row],[Solde]],-1,))</f>
        <v>6232.4599999999991</v>
      </c>
      <c r="H33" s="2" t="s">
        <v>79</v>
      </c>
    </row>
    <row r="34" spans="1:8" x14ac:dyDescent="0.25">
      <c r="A34" s="40">
        <v>42831</v>
      </c>
      <c r="B34" s="1" t="s">
        <v>73</v>
      </c>
      <c r="C34" s="1" t="s">
        <v>14</v>
      </c>
      <c r="D34" s="1" t="s">
        <v>5</v>
      </c>
      <c r="E34" s="2">
        <v>43.5</v>
      </c>
      <c r="G34" s="2">
        <f ca="1">SUM(-Tableau5[[#This Row],[Débit]],Tableau5[[#This Row],[Crédit]],OFFSET(Tableau5[[#This Row],[Solde]],-1,))</f>
        <v>6188.9599999999991</v>
      </c>
      <c r="H34" s="2" t="s">
        <v>79</v>
      </c>
    </row>
    <row r="35" spans="1:8" x14ac:dyDescent="0.25">
      <c r="A35" s="40">
        <v>42835</v>
      </c>
      <c r="B35" s="1" t="s">
        <v>37</v>
      </c>
      <c r="C35" s="1" t="s">
        <v>22</v>
      </c>
      <c r="D35" s="1" t="s">
        <v>5</v>
      </c>
      <c r="E35" s="2">
        <v>48</v>
      </c>
      <c r="G35" s="2">
        <f ca="1">SUM(-Tableau5[[#This Row],[Débit]],Tableau5[[#This Row],[Crédit]],OFFSET(Tableau5[[#This Row],[Solde]],-1,))</f>
        <v>6140.9599999999991</v>
      </c>
      <c r="H35" s="2" t="s">
        <v>79</v>
      </c>
    </row>
    <row r="36" spans="1:8" x14ac:dyDescent="0.25">
      <c r="A36" s="40">
        <v>42840</v>
      </c>
      <c r="B36" s="1" t="s">
        <v>65</v>
      </c>
      <c r="C36" s="1" t="s">
        <v>17</v>
      </c>
      <c r="D36" s="1" t="s">
        <v>5</v>
      </c>
      <c r="E36" s="2">
        <v>144</v>
      </c>
      <c r="G36" s="2">
        <f ca="1">SUM(-Tableau5[[#This Row],[Débit]],Tableau5[[#This Row],[Crédit]],OFFSET(Tableau5[[#This Row],[Solde]],-1,))</f>
        <v>5996.9599999999991</v>
      </c>
      <c r="H36" s="2" t="s">
        <v>79</v>
      </c>
    </row>
    <row r="37" spans="1:8" x14ac:dyDescent="0.25">
      <c r="A37" s="40">
        <v>42840</v>
      </c>
      <c r="B37" s="1" t="s">
        <v>67</v>
      </c>
      <c r="C37" s="1" t="s">
        <v>17</v>
      </c>
      <c r="D37" s="1" t="s">
        <v>5</v>
      </c>
      <c r="E37" s="2">
        <v>57</v>
      </c>
      <c r="G37" s="2">
        <f ca="1">SUM(-Tableau5[[#This Row],[Débit]],Tableau5[[#This Row],[Crédit]],OFFSET(Tableau5[[#This Row],[Solde]],-1,))</f>
        <v>5939.9599999999991</v>
      </c>
      <c r="H37" s="2" t="s">
        <v>79</v>
      </c>
    </row>
    <row r="38" spans="1:8" x14ac:dyDescent="0.25">
      <c r="A38" s="40">
        <v>42840</v>
      </c>
      <c r="B38" s="1" t="s">
        <v>68</v>
      </c>
      <c r="C38" s="1" t="s">
        <v>17</v>
      </c>
      <c r="D38" s="1" t="s">
        <v>5</v>
      </c>
      <c r="E38" s="38">
        <v>44</v>
      </c>
      <c r="G38" s="2">
        <f ca="1">SUM(-Tableau5[[#This Row],[Débit]],Tableau5[[#This Row],[Crédit]],OFFSET(Tableau5[[#This Row],[Solde]],-1,))</f>
        <v>5895.9599999999991</v>
      </c>
      <c r="H38" s="2" t="s">
        <v>79</v>
      </c>
    </row>
    <row r="39" spans="1:8" x14ac:dyDescent="0.25">
      <c r="A39" s="40">
        <v>42840</v>
      </c>
      <c r="B39" s="1" t="s">
        <v>69</v>
      </c>
      <c r="C39" s="1" t="s">
        <v>20</v>
      </c>
      <c r="D39" s="1" t="s">
        <v>5</v>
      </c>
      <c r="E39" s="2">
        <v>9.6</v>
      </c>
      <c r="G39" s="2">
        <f ca="1">SUM(-Tableau5[[#This Row],[Débit]],Tableau5[[#This Row],[Crédit]],OFFSET(Tableau5[[#This Row],[Solde]],-1,))</f>
        <v>5886.3599999999988</v>
      </c>
      <c r="H39" s="2" t="s">
        <v>79</v>
      </c>
    </row>
    <row r="40" spans="1:8" x14ac:dyDescent="0.25">
      <c r="A40" s="40">
        <v>42845</v>
      </c>
      <c r="B40" s="1" t="s">
        <v>70</v>
      </c>
      <c r="C40" s="1" t="s">
        <v>22</v>
      </c>
      <c r="D40" s="1" t="s">
        <v>5</v>
      </c>
      <c r="E40" s="2">
        <v>40</v>
      </c>
      <c r="G40" s="2">
        <f ca="1">SUM(-Tableau5[[#This Row],[Débit]],Tableau5[[#This Row],[Crédit]],OFFSET(Tableau5[[#This Row],[Solde]],-1,))</f>
        <v>5846.3599999999988</v>
      </c>
      <c r="H40" s="2" t="s">
        <v>79</v>
      </c>
    </row>
    <row r="41" spans="1:8" x14ac:dyDescent="0.25">
      <c r="A41" s="40">
        <v>42846</v>
      </c>
      <c r="B41" s="1" t="s">
        <v>66</v>
      </c>
      <c r="C41" s="1" t="s">
        <v>22</v>
      </c>
      <c r="D41" s="1" t="s">
        <v>5</v>
      </c>
      <c r="E41" s="2">
        <v>79.86</v>
      </c>
      <c r="G41" s="2">
        <f ca="1">SUM(-Tableau5[[#This Row],[Débit]],Tableau5[[#This Row],[Crédit]],OFFSET(Tableau5[[#This Row],[Solde]],-1,))</f>
        <v>5766.4999999999991</v>
      </c>
      <c r="H41" s="2" t="s">
        <v>79</v>
      </c>
    </row>
    <row r="42" spans="1:8" x14ac:dyDescent="0.25">
      <c r="A42" s="40">
        <v>42847</v>
      </c>
      <c r="B42" s="1" t="s">
        <v>33</v>
      </c>
      <c r="C42" s="1" t="s">
        <v>22</v>
      </c>
      <c r="D42" s="1" t="s">
        <v>5</v>
      </c>
      <c r="E42" s="2">
        <v>56.64</v>
      </c>
      <c r="G42" s="2">
        <f ca="1">SUM(-Tableau5[[#This Row],[Débit]],Tableau5[[#This Row],[Crédit]],OFFSET(Tableau5[[#This Row],[Solde]],-1,))</f>
        <v>5709.8599999999988</v>
      </c>
      <c r="H42" s="2" t="s">
        <v>79</v>
      </c>
    </row>
    <row r="43" spans="1:8" x14ac:dyDescent="0.25">
      <c r="A43" s="39">
        <v>42856</v>
      </c>
      <c r="B43" s="1" t="s">
        <v>23</v>
      </c>
      <c r="C43" s="1" t="s">
        <v>23</v>
      </c>
      <c r="D43" s="1" t="s">
        <v>4</v>
      </c>
      <c r="F43" s="2">
        <v>2000</v>
      </c>
      <c r="G43" s="2">
        <f ca="1">SUM(-Tableau5[[#This Row],[Débit]],Tableau5[[#This Row],[Crédit]],OFFSET(Tableau5[[#This Row],[Solde]],-1,))</f>
        <v>7709.8599999999988</v>
      </c>
      <c r="H43" s="2" t="s">
        <v>80</v>
      </c>
    </row>
    <row r="44" spans="1:8" x14ac:dyDescent="0.25">
      <c r="A44" s="40">
        <v>42861</v>
      </c>
      <c r="B44" s="1" t="s">
        <v>74</v>
      </c>
      <c r="C44" s="1" t="s">
        <v>18</v>
      </c>
      <c r="D44" s="1" t="s">
        <v>5</v>
      </c>
      <c r="E44" s="2">
        <v>145.56</v>
      </c>
      <c r="G44" s="2">
        <f ca="1">SUM(-Tableau5[[#This Row],[Débit]],Tableau5[[#This Row],[Crédit]],OFFSET(Tableau5[[#This Row],[Solde]],-1,))</f>
        <v>7564.2999999999984</v>
      </c>
      <c r="H44" s="2" t="s">
        <v>80</v>
      </c>
    </row>
    <row r="45" spans="1:8" x14ac:dyDescent="0.25">
      <c r="A45" s="40">
        <v>42861</v>
      </c>
      <c r="B45" s="1" t="s">
        <v>73</v>
      </c>
      <c r="C45" s="1" t="s">
        <v>14</v>
      </c>
      <c r="D45" s="1" t="s">
        <v>5</v>
      </c>
      <c r="E45" s="2">
        <v>43.5</v>
      </c>
      <c r="G45" s="2">
        <f ca="1">SUM(-Tableau5[[#This Row],[Débit]],Tableau5[[#This Row],[Crédit]],OFFSET(Tableau5[[#This Row],[Solde]],-1,))</f>
        <v>7520.7999999999984</v>
      </c>
      <c r="H45" s="2" t="s">
        <v>80</v>
      </c>
    </row>
    <row r="46" spans="1:8" x14ac:dyDescent="0.25">
      <c r="A46" s="40">
        <v>42865</v>
      </c>
      <c r="B46" s="1" t="s">
        <v>37</v>
      </c>
      <c r="C46" s="1" t="s">
        <v>22</v>
      </c>
      <c r="D46" s="1" t="s">
        <v>5</v>
      </c>
      <c r="E46" s="2">
        <v>48</v>
      </c>
      <c r="G46" s="2">
        <f ca="1">SUM(-Tableau5[[#This Row],[Débit]],Tableau5[[#This Row],[Crédit]],OFFSET(Tableau5[[#This Row],[Solde]],-1,))</f>
        <v>7472.7999999999984</v>
      </c>
      <c r="H46" s="2" t="s">
        <v>80</v>
      </c>
    </row>
    <row r="47" spans="1:8" x14ac:dyDescent="0.25">
      <c r="A47" s="40">
        <v>42870</v>
      </c>
      <c r="B47" s="1" t="s">
        <v>65</v>
      </c>
      <c r="C47" s="1" t="s">
        <v>17</v>
      </c>
      <c r="D47" s="1" t="s">
        <v>5</v>
      </c>
      <c r="E47" s="2">
        <v>144</v>
      </c>
      <c r="G47" s="2">
        <f ca="1">SUM(-Tableau5[[#This Row],[Débit]],Tableau5[[#This Row],[Crédit]],OFFSET(Tableau5[[#This Row],[Solde]],-1,))</f>
        <v>7328.7999999999984</v>
      </c>
      <c r="H47" s="2" t="s">
        <v>80</v>
      </c>
    </row>
    <row r="48" spans="1:8" x14ac:dyDescent="0.25">
      <c r="A48" s="40">
        <v>42870</v>
      </c>
      <c r="B48" s="1" t="s">
        <v>67</v>
      </c>
      <c r="C48" s="1" t="s">
        <v>17</v>
      </c>
      <c r="D48" s="1" t="s">
        <v>5</v>
      </c>
      <c r="E48" s="2">
        <v>57</v>
      </c>
      <c r="G48" s="2">
        <f ca="1">SUM(-Tableau5[[#This Row],[Débit]],Tableau5[[#This Row],[Crédit]],OFFSET(Tableau5[[#This Row],[Solde]],-1,))</f>
        <v>7271.7999999999984</v>
      </c>
      <c r="H48" s="2" t="s">
        <v>80</v>
      </c>
    </row>
    <row r="49" spans="1:8" x14ac:dyDescent="0.25">
      <c r="A49" s="40">
        <v>42870</v>
      </c>
      <c r="B49" s="1" t="s">
        <v>68</v>
      </c>
      <c r="C49" s="1" t="s">
        <v>17</v>
      </c>
      <c r="D49" s="1" t="s">
        <v>5</v>
      </c>
      <c r="E49" s="38">
        <v>44</v>
      </c>
      <c r="G49" s="2">
        <f ca="1">SUM(-Tableau5[[#This Row],[Débit]],Tableau5[[#This Row],[Crédit]],OFFSET(Tableau5[[#This Row],[Solde]],-1,))</f>
        <v>7227.7999999999984</v>
      </c>
      <c r="H49" s="2" t="s">
        <v>80</v>
      </c>
    </row>
    <row r="50" spans="1:8" x14ac:dyDescent="0.25">
      <c r="A50" s="40">
        <v>42870</v>
      </c>
      <c r="B50" s="1" t="s">
        <v>69</v>
      </c>
      <c r="C50" s="1" t="s">
        <v>20</v>
      </c>
      <c r="D50" s="1" t="s">
        <v>5</v>
      </c>
      <c r="E50" s="2">
        <v>9.6</v>
      </c>
      <c r="G50" s="2">
        <f ca="1">SUM(-Tableau5[[#This Row],[Débit]],Tableau5[[#This Row],[Crédit]],OFFSET(Tableau5[[#This Row],[Solde]],-1,))</f>
        <v>7218.199999999998</v>
      </c>
      <c r="H50" s="2" t="s">
        <v>80</v>
      </c>
    </row>
    <row r="51" spans="1:8" x14ac:dyDescent="0.25">
      <c r="A51" s="40">
        <v>42875</v>
      </c>
      <c r="B51" s="1" t="s">
        <v>70</v>
      </c>
      <c r="C51" s="1" t="s">
        <v>22</v>
      </c>
      <c r="D51" s="1" t="s">
        <v>5</v>
      </c>
      <c r="E51" s="2">
        <v>40</v>
      </c>
      <c r="G51" s="2">
        <f ca="1">SUM(-Tableau5[[#This Row],[Débit]],Tableau5[[#This Row],[Crédit]],OFFSET(Tableau5[[#This Row],[Solde]],-1,))</f>
        <v>7178.199999999998</v>
      </c>
      <c r="H51" s="2" t="s">
        <v>80</v>
      </c>
    </row>
    <row r="52" spans="1:8" x14ac:dyDescent="0.25">
      <c r="A52" s="40">
        <v>42876</v>
      </c>
      <c r="B52" s="1" t="s">
        <v>66</v>
      </c>
      <c r="C52" s="1" t="s">
        <v>22</v>
      </c>
      <c r="D52" s="1" t="s">
        <v>5</v>
      </c>
      <c r="E52" s="2">
        <v>79.86</v>
      </c>
      <c r="G52" s="2">
        <f ca="1">SUM(-Tableau5[[#This Row],[Débit]],Tableau5[[#This Row],[Crédit]],OFFSET(Tableau5[[#This Row],[Solde]],-1,))</f>
        <v>7098.3399999999983</v>
      </c>
      <c r="H52" s="2" t="s">
        <v>80</v>
      </c>
    </row>
    <row r="53" spans="1:8" x14ac:dyDescent="0.25">
      <c r="A53" s="40">
        <v>42877</v>
      </c>
      <c r="B53" s="1" t="s">
        <v>33</v>
      </c>
      <c r="C53" s="1" t="s">
        <v>22</v>
      </c>
      <c r="D53" s="1" t="s">
        <v>5</v>
      </c>
      <c r="E53" s="2">
        <v>56.64</v>
      </c>
      <c r="G53" s="2">
        <f ca="1">SUM(-Tableau5[[#This Row],[Débit]],Tableau5[[#This Row],[Crédit]],OFFSET(Tableau5[[#This Row],[Solde]],-1,))</f>
        <v>7041.699999999998</v>
      </c>
      <c r="H53" s="2" t="s">
        <v>80</v>
      </c>
    </row>
    <row r="54" spans="1:8" x14ac:dyDescent="0.25">
      <c r="A54" s="39">
        <v>42887</v>
      </c>
      <c r="B54" s="1" t="s">
        <v>23</v>
      </c>
      <c r="C54" s="1" t="s">
        <v>23</v>
      </c>
      <c r="D54" s="1" t="s">
        <v>4</v>
      </c>
      <c r="F54" s="2">
        <v>2000</v>
      </c>
      <c r="G54" s="2">
        <f ca="1">SUM(-Tableau5[[#This Row],[Débit]],Tableau5[[#This Row],[Crédit]],OFFSET(Tableau5[[#This Row],[Solde]],-1,))</f>
        <v>9041.6999999999971</v>
      </c>
      <c r="H54" s="2" t="s">
        <v>81</v>
      </c>
    </row>
    <row r="55" spans="1:8" x14ac:dyDescent="0.25">
      <c r="A55" s="40">
        <v>42892</v>
      </c>
      <c r="B55" s="1" t="s">
        <v>74</v>
      </c>
      <c r="C55" s="1" t="s">
        <v>18</v>
      </c>
      <c r="D55" s="1" t="s">
        <v>5</v>
      </c>
      <c r="E55" s="2">
        <v>145.56</v>
      </c>
      <c r="G55" s="2">
        <f ca="1">SUM(-Tableau5[[#This Row],[Débit]],Tableau5[[#This Row],[Crédit]],OFFSET(Tableau5[[#This Row],[Solde]],-1,))</f>
        <v>8896.1399999999976</v>
      </c>
      <c r="H55" s="2" t="s">
        <v>81</v>
      </c>
    </row>
    <row r="56" spans="1:8" x14ac:dyDescent="0.25">
      <c r="A56" s="40">
        <v>42892</v>
      </c>
      <c r="B56" s="1" t="s">
        <v>73</v>
      </c>
      <c r="C56" s="1" t="s">
        <v>14</v>
      </c>
      <c r="D56" s="1" t="s">
        <v>5</v>
      </c>
      <c r="E56" s="2">
        <v>43.5</v>
      </c>
      <c r="G56" s="2">
        <f ca="1">SUM(-Tableau5[[#This Row],[Débit]],Tableau5[[#This Row],[Crédit]],OFFSET(Tableau5[[#This Row],[Solde]],-1,))</f>
        <v>8852.6399999999976</v>
      </c>
      <c r="H56" s="2" t="s">
        <v>81</v>
      </c>
    </row>
    <row r="57" spans="1:8" x14ac:dyDescent="0.25">
      <c r="A57" s="40">
        <v>42896</v>
      </c>
      <c r="B57" s="1" t="s">
        <v>37</v>
      </c>
      <c r="C57" s="1" t="s">
        <v>22</v>
      </c>
      <c r="D57" s="1" t="s">
        <v>5</v>
      </c>
      <c r="E57" s="2">
        <v>48</v>
      </c>
      <c r="G57" s="2">
        <f ca="1">SUM(-Tableau5[[#This Row],[Débit]],Tableau5[[#This Row],[Crédit]],OFFSET(Tableau5[[#This Row],[Solde]],-1,))</f>
        <v>8804.6399999999976</v>
      </c>
      <c r="H57" s="2" t="s">
        <v>81</v>
      </c>
    </row>
    <row r="58" spans="1:8" x14ac:dyDescent="0.25">
      <c r="A58" s="40">
        <v>42901</v>
      </c>
      <c r="B58" s="1" t="s">
        <v>65</v>
      </c>
      <c r="C58" s="1" t="s">
        <v>17</v>
      </c>
      <c r="D58" s="1" t="s">
        <v>5</v>
      </c>
      <c r="E58" s="2">
        <v>144</v>
      </c>
      <c r="G58" s="2">
        <f ca="1">SUM(-Tableau5[[#This Row],[Débit]],Tableau5[[#This Row],[Crédit]],OFFSET(Tableau5[[#This Row],[Solde]],-1,))</f>
        <v>8660.6399999999976</v>
      </c>
      <c r="H58" s="2" t="s">
        <v>81</v>
      </c>
    </row>
    <row r="59" spans="1:8" x14ac:dyDescent="0.25">
      <c r="A59" s="40">
        <v>42901</v>
      </c>
      <c r="B59" s="1" t="s">
        <v>67</v>
      </c>
      <c r="C59" s="1" t="s">
        <v>17</v>
      </c>
      <c r="D59" s="1" t="s">
        <v>5</v>
      </c>
      <c r="E59" s="2">
        <v>57</v>
      </c>
      <c r="G59" s="2">
        <f ca="1">SUM(-Tableau5[[#This Row],[Débit]],Tableau5[[#This Row],[Crédit]],OFFSET(Tableau5[[#This Row],[Solde]],-1,))</f>
        <v>8603.6399999999976</v>
      </c>
      <c r="H59" s="2" t="s">
        <v>81</v>
      </c>
    </row>
    <row r="60" spans="1:8" x14ac:dyDescent="0.25">
      <c r="A60" s="40">
        <v>42901</v>
      </c>
      <c r="B60" s="1" t="s">
        <v>68</v>
      </c>
      <c r="C60" s="1" t="s">
        <v>17</v>
      </c>
      <c r="D60" s="1" t="s">
        <v>5</v>
      </c>
      <c r="E60" s="38">
        <v>44</v>
      </c>
      <c r="G60" s="2">
        <f ca="1">SUM(-Tableau5[[#This Row],[Débit]],Tableau5[[#This Row],[Crédit]],OFFSET(Tableau5[[#This Row],[Solde]],-1,))</f>
        <v>8559.6399999999976</v>
      </c>
      <c r="H60" s="2" t="s">
        <v>81</v>
      </c>
    </row>
    <row r="61" spans="1:8" x14ac:dyDescent="0.25">
      <c r="A61" s="40">
        <v>42901</v>
      </c>
      <c r="B61" s="1" t="s">
        <v>69</v>
      </c>
      <c r="C61" s="1" t="s">
        <v>20</v>
      </c>
      <c r="D61" s="1" t="s">
        <v>5</v>
      </c>
      <c r="E61" s="2">
        <v>9.6</v>
      </c>
      <c r="G61" s="2">
        <f ca="1">SUM(-Tableau5[[#This Row],[Débit]],Tableau5[[#This Row],[Crédit]],OFFSET(Tableau5[[#This Row],[Solde]],-1,))</f>
        <v>8550.0399999999972</v>
      </c>
      <c r="H61" s="2" t="s">
        <v>81</v>
      </c>
    </row>
    <row r="62" spans="1:8" x14ac:dyDescent="0.25">
      <c r="A62" s="40">
        <v>42906</v>
      </c>
      <c r="B62" s="1" t="s">
        <v>70</v>
      </c>
      <c r="C62" s="1" t="s">
        <v>22</v>
      </c>
      <c r="D62" s="1" t="s">
        <v>5</v>
      </c>
      <c r="E62" s="2">
        <v>40</v>
      </c>
      <c r="G62" s="2">
        <f ca="1">SUM(-Tableau5[[#This Row],[Débit]],Tableau5[[#This Row],[Crédit]],OFFSET(Tableau5[[#This Row],[Solde]],-1,))</f>
        <v>8510.0399999999972</v>
      </c>
      <c r="H62" s="2" t="s">
        <v>81</v>
      </c>
    </row>
    <row r="63" spans="1:8" x14ac:dyDescent="0.25">
      <c r="A63" s="40">
        <v>42907</v>
      </c>
      <c r="B63" s="1" t="s">
        <v>66</v>
      </c>
      <c r="C63" s="1" t="s">
        <v>22</v>
      </c>
      <c r="D63" s="1" t="s">
        <v>5</v>
      </c>
      <c r="E63" s="2">
        <v>79.86</v>
      </c>
      <c r="G63" s="2">
        <f ca="1">SUM(-Tableau5[[#This Row],[Débit]],Tableau5[[#This Row],[Crédit]],OFFSET(Tableau5[[#This Row],[Solde]],-1,))</f>
        <v>8430.1799999999967</v>
      </c>
      <c r="H63" s="2" t="s">
        <v>81</v>
      </c>
    </row>
    <row r="64" spans="1:8" x14ac:dyDescent="0.25">
      <c r="A64" s="40">
        <v>42908</v>
      </c>
      <c r="B64" s="1" t="s">
        <v>33</v>
      </c>
      <c r="C64" s="1" t="s">
        <v>22</v>
      </c>
      <c r="D64" s="1" t="s">
        <v>5</v>
      </c>
      <c r="E64" s="2">
        <v>56.64</v>
      </c>
      <c r="G64" s="2">
        <f ca="1">SUM(-Tableau5[[#This Row],[Débit]],Tableau5[[#This Row],[Crédit]],OFFSET(Tableau5[[#This Row],[Solde]],-1,))</f>
        <v>8373.5399999999972</v>
      </c>
      <c r="H64" s="2" t="s">
        <v>81</v>
      </c>
    </row>
    <row r="65" spans="1:8" x14ac:dyDescent="0.25">
      <c r="A65" s="39">
        <v>42917</v>
      </c>
      <c r="B65" s="1" t="s">
        <v>23</v>
      </c>
      <c r="C65" s="1" t="s">
        <v>23</v>
      </c>
      <c r="D65" s="1" t="s">
        <v>4</v>
      </c>
      <c r="F65" s="2">
        <v>2000</v>
      </c>
      <c r="G65" s="2">
        <f ca="1">SUM(-Tableau5[[#This Row],[Débit]],Tableau5[[#This Row],[Crédit]],OFFSET(Tableau5[[#This Row],[Solde]],-1,))</f>
        <v>10373.539999999997</v>
      </c>
      <c r="H65" s="2" t="s">
        <v>82</v>
      </c>
    </row>
    <row r="66" spans="1:8" x14ac:dyDescent="0.25">
      <c r="A66" s="40">
        <v>42922</v>
      </c>
      <c r="B66" s="1" t="s">
        <v>74</v>
      </c>
      <c r="C66" s="1" t="s">
        <v>18</v>
      </c>
      <c r="D66" s="1" t="s">
        <v>5</v>
      </c>
      <c r="E66" s="2">
        <v>145.56</v>
      </c>
      <c r="G66" s="2">
        <f ca="1">SUM(-Tableau5[[#This Row],[Débit]],Tableau5[[#This Row],[Crédit]],OFFSET(Tableau5[[#This Row],[Solde]],-1,))</f>
        <v>10227.979999999998</v>
      </c>
      <c r="H66" s="2" t="s">
        <v>82</v>
      </c>
    </row>
    <row r="67" spans="1:8" x14ac:dyDescent="0.25">
      <c r="A67" s="40">
        <v>42922</v>
      </c>
      <c r="B67" s="1" t="s">
        <v>73</v>
      </c>
      <c r="C67" s="1" t="s">
        <v>14</v>
      </c>
      <c r="D67" s="1" t="s">
        <v>5</v>
      </c>
      <c r="E67" s="2">
        <v>43.5</v>
      </c>
      <c r="G67" s="2">
        <f ca="1">SUM(-Tableau5[[#This Row],[Débit]],Tableau5[[#This Row],[Crédit]],OFFSET(Tableau5[[#This Row],[Solde]],-1,))</f>
        <v>10184.479999999998</v>
      </c>
      <c r="H67" s="2" t="s">
        <v>82</v>
      </c>
    </row>
    <row r="68" spans="1:8" x14ac:dyDescent="0.25">
      <c r="A68" s="40">
        <v>42926</v>
      </c>
      <c r="B68" s="1" t="s">
        <v>37</v>
      </c>
      <c r="C68" s="1" t="s">
        <v>22</v>
      </c>
      <c r="D68" s="1" t="s">
        <v>5</v>
      </c>
      <c r="E68" s="2">
        <v>48</v>
      </c>
      <c r="G68" s="2">
        <f ca="1">SUM(-Tableau5[[#This Row],[Débit]],Tableau5[[#This Row],[Crédit]],OFFSET(Tableau5[[#This Row],[Solde]],-1,))</f>
        <v>10136.479999999998</v>
      </c>
      <c r="H68" s="2" t="s">
        <v>82</v>
      </c>
    </row>
    <row r="69" spans="1:8" x14ac:dyDescent="0.25">
      <c r="A69" s="40">
        <v>42931</v>
      </c>
      <c r="B69" s="1" t="s">
        <v>65</v>
      </c>
      <c r="C69" s="1" t="s">
        <v>17</v>
      </c>
      <c r="D69" s="1" t="s">
        <v>5</v>
      </c>
      <c r="E69" s="2">
        <v>144</v>
      </c>
      <c r="G69" s="2">
        <f ca="1">SUM(-Tableau5[[#This Row],[Débit]],Tableau5[[#This Row],[Crédit]],OFFSET(Tableau5[[#This Row],[Solde]],-1,))</f>
        <v>9992.4799999999977</v>
      </c>
      <c r="H69" s="2" t="s">
        <v>82</v>
      </c>
    </row>
    <row r="70" spans="1:8" x14ac:dyDescent="0.25">
      <c r="A70" s="40">
        <v>42931</v>
      </c>
      <c r="B70" s="1" t="s">
        <v>67</v>
      </c>
      <c r="C70" s="1" t="s">
        <v>17</v>
      </c>
      <c r="D70" s="1" t="s">
        <v>5</v>
      </c>
      <c r="E70" s="2">
        <v>57</v>
      </c>
      <c r="G70" s="2">
        <f ca="1">SUM(-Tableau5[[#This Row],[Débit]],Tableau5[[#This Row],[Crédit]],OFFSET(Tableau5[[#This Row],[Solde]],-1,))</f>
        <v>9935.4799999999977</v>
      </c>
      <c r="H70" s="2" t="s">
        <v>82</v>
      </c>
    </row>
    <row r="71" spans="1:8" x14ac:dyDescent="0.25">
      <c r="A71" s="40">
        <v>42931</v>
      </c>
      <c r="B71" s="1" t="s">
        <v>68</v>
      </c>
      <c r="C71" s="1" t="s">
        <v>17</v>
      </c>
      <c r="D71" s="1" t="s">
        <v>5</v>
      </c>
      <c r="E71" s="38">
        <v>44</v>
      </c>
      <c r="G71" s="2">
        <f ca="1">SUM(-Tableau5[[#This Row],[Débit]],Tableau5[[#This Row],[Crédit]],OFFSET(Tableau5[[#This Row],[Solde]],-1,))</f>
        <v>9891.4799999999977</v>
      </c>
      <c r="H71" s="2" t="s">
        <v>82</v>
      </c>
    </row>
    <row r="72" spans="1:8" x14ac:dyDescent="0.25">
      <c r="A72" s="40">
        <v>42931</v>
      </c>
      <c r="B72" s="1" t="s">
        <v>69</v>
      </c>
      <c r="C72" s="1" t="s">
        <v>20</v>
      </c>
      <c r="D72" s="1" t="s">
        <v>5</v>
      </c>
      <c r="E72" s="2">
        <v>9.6</v>
      </c>
      <c r="G72" s="2">
        <f ca="1">SUM(-Tableau5[[#This Row],[Débit]],Tableau5[[#This Row],[Crédit]],OFFSET(Tableau5[[#This Row],[Solde]],-1,))</f>
        <v>9881.8799999999974</v>
      </c>
      <c r="H72" s="2" t="s">
        <v>82</v>
      </c>
    </row>
    <row r="73" spans="1:8" x14ac:dyDescent="0.25">
      <c r="A73" s="40">
        <v>42936</v>
      </c>
      <c r="B73" s="1" t="s">
        <v>70</v>
      </c>
      <c r="C73" s="1" t="s">
        <v>22</v>
      </c>
      <c r="D73" s="1" t="s">
        <v>5</v>
      </c>
      <c r="E73" s="2">
        <v>40</v>
      </c>
      <c r="G73" s="2">
        <f ca="1">SUM(-Tableau5[[#This Row],[Débit]],Tableau5[[#This Row],[Crédit]],OFFSET(Tableau5[[#This Row],[Solde]],-1,))</f>
        <v>9841.8799999999974</v>
      </c>
      <c r="H73" s="2" t="s">
        <v>82</v>
      </c>
    </row>
    <row r="74" spans="1:8" x14ac:dyDescent="0.25">
      <c r="A74" s="40">
        <v>42937</v>
      </c>
      <c r="B74" s="1" t="s">
        <v>66</v>
      </c>
      <c r="C74" s="1" t="s">
        <v>22</v>
      </c>
      <c r="D74" s="1" t="s">
        <v>5</v>
      </c>
      <c r="E74" s="2">
        <v>79.86</v>
      </c>
      <c r="G74" s="2">
        <f ca="1">SUM(-Tableau5[[#This Row],[Débit]],Tableau5[[#This Row],[Crédit]],OFFSET(Tableau5[[#This Row],[Solde]],-1,))</f>
        <v>9762.0199999999968</v>
      </c>
      <c r="H74" s="2" t="s">
        <v>82</v>
      </c>
    </row>
    <row r="75" spans="1:8" x14ac:dyDescent="0.25">
      <c r="A75" s="40">
        <v>42938</v>
      </c>
      <c r="B75" s="1" t="s">
        <v>33</v>
      </c>
      <c r="C75" s="1" t="s">
        <v>22</v>
      </c>
      <c r="D75" s="1" t="s">
        <v>5</v>
      </c>
      <c r="E75" s="2">
        <v>56.64</v>
      </c>
      <c r="G75" s="2">
        <f ca="1">SUM(-Tableau5[[#This Row],[Débit]],Tableau5[[#This Row],[Crédit]],OFFSET(Tableau5[[#This Row],[Solde]],-1,))</f>
        <v>9705.3799999999974</v>
      </c>
      <c r="H75" s="2" t="s">
        <v>82</v>
      </c>
    </row>
    <row r="76" spans="1:8" x14ac:dyDescent="0.25">
      <c r="A76" s="39">
        <v>42948</v>
      </c>
      <c r="B76" s="1" t="s">
        <v>23</v>
      </c>
      <c r="C76" s="1" t="s">
        <v>23</v>
      </c>
      <c r="D76" s="1" t="s">
        <v>4</v>
      </c>
      <c r="F76" s="2">
        <v>2000</v>
      </c>
      <c r="G76" s="2">
        <f ca="1">SUM(-Tableau5[[#This Row],[Débit]],Tableau5[[#This Row],[Crédit]],OFFSET(Tableau5[[#This Row],[Solde]],-1,))</f>
        <v>11705.379999999997</v>
      </c>
      <c r="H76" s="2" t="s">
        <v>83</v>
      </c>
    </row>
    <row r="77" spans="1:8" x14ac:dyDescent="0.25">
      <c r="A77" s="40">
        <v>42953</v>
      </c>
      <c r="B77" s="1" t="s">
        <v>74</v>
      </c>
      <c r="C77" s="1" t="s">
        <v>18</v>
      </c>
      <c r="D77" s="1" t="s">
        <v>5</v>
      </c>
      <c r="E77" s="2">
        <v>145.56</v>
      </c>
      <c r="G77" s="2">
        <f ca="1">SUM(-Tableau5[[#This Row],[Débit]],Tableau5[[#This Row],[Crédit]],OFFSET(Tableau5[[#This Row],[Solde]],-1,))</f>
        <v>11559.819999999998</v>
      </c>
      <c r="H77" s="2" t="s">
        <v>83</v>
      </c>
    </row>
    <row r="78" spans="1:8" x14ac:dyDescent="0.25">
      <c r="A78" s="40">
        <v>42953</v>
      </c>
      <c r="B78" s="1" t="s">
        <v>73</v>
      </c>
      <c r="C78" s="1" t="s">
        <v>14</v>
      </c>
      <c r="D78" s="1" t="s">
        <v>5</v>
      </c>
      <c r="E78" s="2">
        <v>43.5</v>
      </c>
      <c r="G78" s="2">
        <f ca="1">SUM(-Tableau5[[#This Row],[Débit]],Tableau5[[#This Row],[Crédit]],OFFSET(Tableau5[[#This Row],[Solde]],-1,))</f>
        <v>11516.319999999998</v>
      </c>
      <c r="H78" s="2" t="s">
        <v>83</v>
      </c>
    </row>
    <row r="79" spans="1:8" x14ac:dyDescent="0.25">
      <c r="A79" s="40">
        <v>42957</v>
      </c>
      <c r="B79" s="1" t="s">
        <v>37</v>
      </c>
      <c r="C79" s="1" t="s">
        <v>22</v>
      </c>
      <c r="D79" s="1" t="s">
        <v>5</v>
      </c>
      <c r="E79" s="2">
        <v>48</v>
      </c>
      <c r="G79" s="2">
        <f ca="1">SUM(-Tableau5[[#This Row],[Débit]],Tableau5[[#This Row],[Crédit]],OFFSET(Tableau5[[#This Row],[Solde]],-1,))</f>
        <v>11468.319999999998</v>
      </c>
      <c r="H79" s="2" t="s">
        <v>83</v>
      </c>
    </row>
    <row r="80" spans="1:8" x14ac:dyDescent="0.25">
      <c r="A80" s="40">
        <v>42962</v>
      </c>
      <c r="B80" s="1" t="s">
        <v>65</v>
      </c>
      <c r="C80" s="1" t="s">
        <v>17</v>
      </c>
      <c r="D80" s="1" t="s">
        <v>5</v>
      </c>
      <c r="E80" s="2">
        <v>144</v>
      </c>
      <c r="G80" s="2">
        <f ca="1">SUM(-Tableau5[[#This Row],[Débit]],Tableau5[[#This Row],[Crédit]],OFFSET(Tableau5[[#This Row],[Solde]],-1,))</f>
        <v>11324.319999999998</v>
      </c>
      <c r="H80" s="2" t="s">
        <v>83</v>
      </c>
    </row>
    <row r="81" spans="1:8" x14ac:dyDescent="0.25">
      <c r="A81" s="40">
        <v>42962</v>
      </c>
      <c r="B81" s="1" t="s">
        <v>67</v>
      </c>
      <c r="C81" s="1" t="s">
        <v>17</v>
      </c>
      <c r="D81" s="1" t="s">
        <v>5</v>
      </c>
      <c r="E81" s="2">
        <v>57</v>
      </c>
      <c r="G81" s="2">
        <f ca="1">SUM(-Tableau5[[#This Row],[Débit]],Tableau5[[#This Row],[Crédit]],OFFSET(Tableau5[[#This Row],[Solde]],-1,))</f>
        <v>11267.319999999998</v>
      </c>
      <c r="H81" s="2" t="s">
        <v>83</v>
      </c>
    </row>
    <row r="82" spans="1:8" x14ac:dyDescent="0.25">
      <c r="A82" s="40">
        <v>42962</v>
      </c>
      <c r="B82" s="1" t="s">
        <v>68</v>
      </c>
      <c r="C82" s="1" t="s">
        <v>17</v>
      </c>
      <c r="D82" s="1" t="s">
        <v>5</v>
      </c>
      <c r="E82" s="38">
        <v>44</v>
      </c>
      <c r="G82" s="2">
        <f ca="1">SUM(-Tableau5[[#This Row],[Débit]],Tableau5[[#This Row],[Crédit]],OFFSET(Tableau5[[#This Row],[Solde]],-1,))</f>
        <v>11223.319999999998</v>
      </c>
      <c r="H82" s="2" t="s">
        <v>83</v>
      </c>
    </row>
    <row r="83" spans="1:8" x14ac:dyDescent="0.25">
      <c r="A83" s="40">
        <v>42962</v>
      </c>
      <c r="B83" s="1" t="s">
        <v>69</v>
      </c>
      <c r="C83" s="1" t="s">
        <v>20</v>
      </c>
      <c r="D83" s="1" t="s">
        <v>5</v>
      </c>
      <c r="E83" s="2">
        <v>9.6</v>
      </c>
      <c r="G83" s="2">
        <f ca="1">SUM(-Tableau5[[#This Row],[Débit]],Tableau5[[#This Row],[Crédit]],OFFSET(Tableau5[[#This Row],[Solde]],-1,))</f>
        <v>11213.719999999998</v>
      </c>
      <c r="H83" s="2" t="s">
        <v>83</v>
      </c>
    </row>
    <row r="84" spans="1:8" x14ac:dyDescent="0.25">
      <c r="A84" s="40">
        <v>42967</v>
      </c>
      <c r="B84" s="1" t="s">
        <v>70</v>
      </c>
      <c r="C84" s="1" t="s">
        <v>22</v>
      </c>
      <c r="D84" s="1" t="s">
        <v>5</v>
      </c>
      <c r="E84" s="2">
        <v>40</v>
      </c>
      <c r="G84" s="2">
        <f ca="1">SUM(-Tableau5[[#This Row],[Débit]],Tableau5[[#This Row],[Crédit]],OFFSET(Tableau5[[#This Row],[Solde]],-1,))</f>
        <v>11173.719999999998</v>
      </c>
      <c r="H84" s="2" t="s">
        <v>83</v>
      </c>
    </row>
    <row r="85" spans="1:8" x14ac:dyDescent="0.25">
      <c r="A85" s="40">
        <v>42968</v>
      </c>
      <c r="B85" s="1" t="s">
        <v>66</v>
      </c>
      <c r="C85" s="1" t="s">
        <v>22</v>
      </c>
      <c r="D85" s="1" t="s">
        <v>5</v>
      </c>
      <c r="E85" s="2">
        <v>79.86</v>
      </c>
      <c r="G85" s="2">
        <f ca="1">SUM(-Tableau5[[#This Row],[Débit]],Tableau5[[#This Row],[Crédit]],OFFSET(Tableau5[[#This Row],[Solde]],-1,))</f>
        <v>11093.859999999997</v>
      </c>
      <c r="H85" s="2" t="s">
        <v>83</v>
      </c>
    </row>
    <row r="86" spans="1:8" x14ac:dyDescent="0.25">
      <c r="A86" s="40">
        <v>42969</v>
      </c>
      <c r="B86" s="1" t="s">
        <v>33</v>
      </c>
      <c r="C86" s="1" t="s">
        <v>22</v>
      </c>
      <c r="D86" s="1" t="s">
        <v>5</v>
      </c>
      <c r="E86" s="2">
        <v>56.64</v>
      </c>
      <c r="G86" s="2">
        <f ca="1">SUM(-Tableau5[[#This Row],[Débit]],Tableau5[[#This Row],[Crédit]],OFFSET(Tableau5[[#This Row],[Solde]],-1,))</f>
        <v>11037.219999999998</v>
      </c>
      <c r="H86" s="2" t="s">
        <v>83</v>
      </c>
    </row>
    <row r="87" spans="1:8" x14ac:dyDescent="0.25">
      <c r="A87" s="39">
        <v>42979</v>
      </c>
      <c r="B87" s="1" t="s">
        <v>23</v>
      </c>
      <c r="C87" s="1" t="s">
        <v>23</v>
      </c>
      <c r="D87" s="1" t="s">
        <v>4</v>
      </c>
      <c r="F87" s="2">
        <v>2000</v>
      </c>
      <c r="G87" s="2">
        <f ca="1">SUM(-Tableau5[[#This Row],[Débit]],Tableau5[[#This Row],[Crédit]],OFFSET(Tableau5[[#This Row],[Solde]],-1,))</f>
        <v>13037.219999999998</v>
      </c>
      <c r="H87" s="2" t="s">
        <v>84</v>
      </c>
    </row>
    <row r="88" spans="1:8" x14ac:dyDescent="0.25">
      <c r="A88" s="40">
        <v>42984</v>
      </c>
      <c r="B88" s="1" t="s">
        <v>74</v>
      </c>
      <c r="C88" s="1" t="s">
        <v>18</v>
      </c>
      <c r="D88" s="1" t="s">
        <v>5</v>
      </c>
      <c r="E88" s="2">
        <v>145.56</v>
      </c>
      <c r="G88" s="2">
        <f ca="1">SUM(-Tableau5[[#This Row],[Débit]],Tableau5[[#This Row],[Crédit]],OFFSET(Tableau5[[#This Row],[Solde]],-1,))</f>
        <v>12891.659999999998</v>
      </c>
      <c r="H88" s="2" t="s">
        <v>84</v>
      </c>
    </row>
    <row r="89" spans="1:8" x14ac:dyDescent="0.25">
      <c r="A89" s="40">
        <v>42984</v>
      </c>
      <c r="B89" s="1" t="s">
        <v>73</v>
      </c>
      <c r="C89" s="1" t="s">
        <v>14</v>
      </c>
      <c r="D89" s="1" t="s">
        <v>5</v>
      </c>
      <c r="E89" s="2">
        <v>43.5</v>
      </c>
      <c r="G89" s="2">
        <f ca="1">SUM(-Tableau5[[#This Row],[Débit]],Tableau5[[#This Row],[Crédit]],OFFSET(Tableau5[[#This Row],[Solde]],-1,))</f>
        <v>12848.159999999998</v>
      </c>
      <c r="H89" s="2" t="s">
        <v>84</v>
      </c>
    </row>
    <row r="90" spans="1:8" x14ac:dyDescent="0.25">
      <c r="A90" s="40">
        <v>42988</v>
      </c>
      <c r="B90" s="1" t="s">
        <v>37</v>
      </c>
      <c r="C90" s="1" t="s">
        <v>22</v>
      </c>
      <c r="D90" s="1" t="s">
        <v>5</v>
      </c>
      <c r="E90" s="2">
        <v>48</v>
      </c>
      <c r="G90" s="2">
        <f ca="1">SUM(-Tableau5[[#This Row],[Débit]],Tableau5[[#This Row],[Crédit]],OFFSET(Tableau5[[#This Row],[Solde]],-1,))</f>
        <v>12800.159999999998</v>
      </c>
      <c r="H90" s="2" t="s">
        <v>84</v>
      </c>
    </row>
    <row r="91" spans="1:8" x14ac:dyDescent="0.25">
      <c r="A91" s="40">
        <v>42993</v>
      </c>
      <c r="B91" s="1" t="s">
        <v>65</v>
      </c>
      <c r="C91" s="1" t="s">
        <v>17</v>
      </c>
      <c r="D91" s="1" t="s">
        <v>5</v>
      </c>
      <c r="E91" s="2">
        <v>144</v>
      </c>
      <c r="G91" s="2">
        <f ca="1">SUM(-Tableau5[[#This Row],[Débit]],Tableau5[[#This Row],[Crédit]],OFFSET(Tableau5[[#This Row],[Solde]],-1,))</f>
        <v>12656.159999999998</v>
      </c>
      <c r="H91" s="2" t="s">
        <v>84</v>
      </c>
    </row>
    <row r="92" spans="1:8" x14ac:dyDescent="0.25">
      <c r="A92" s="40">
        <v>42993</v>
      </c>
      <c r="B92" s="1" t="s">
        <v>67</v>
      </c>
      <c r="C92" s="1" t="s">
        <v>17</v>
      </c>
      <c r="D92" s="1" t="s">
        <v>5</v>
      </c>
      <c r="E92" s="2">
        <v>57</v>
      </c>
      <c r="G92" s="2">
        <f ca="1">SUM(-Tableau5[[#This Row],[Débit]],Tableau5[[#This Row],[Crédit]],OFFSET(Tableau5[[#This Row],[Solde]],-1,))</f>
        <v>12599.159999999998</v>
      </c>
      <c r="H92" s="2" t="s">
        <v>84</v>
      </c>
    </row>
    <row r="93" spans="1:8" x14ac:dyDescent="0.25">
      <c r="A93" s="40">
        <v>42993</v>
      </c>
      <c r="B93" s="1" t="s">
        <v>68</v>
      </c>
      <c r="C93" s="1" t="s">
        <v>17</v>
      </c>
      <c r="D93" s="1" t="s">
        <v>5</v>
      </c>
      <c r="E93" s="38">
        <v>44</v>
      </c>
      <c r="G93" s="2">
        <f ca="1">SUM(-Tableau5[[#This Row],[Débit]],Tableau5[[#This Row],[Crédit]],OFFSET(Tableau5[[#This Row],[Solde]],-1,))</f>
        <v>12555.159999999998</v>
      </c>
      <c r="H93" s="2" t="s">
        <v>84</v>
      </c>
    </row>
    <row r="94" spans="1:8" x14ac:dyDescent="0.25">
      <c r="A94" s="40">
        <v>42993</v>
      </c>
      <c r="B94" s="1" t="s">
        <v>69</v>
      </c>
      <c r="C94" s="1" t="s">
        <v>20</v>
      </c>
      <c r="D94" s="1" t="s">
        <v>5</v>
      </c>
      <c r="E94" s="2">
        <v>9.6</v>
      </c>
      <c r="G94" s="2">
        <f ca="1">SUM(-Tableau5[[#This Row],[Débit]],Tableau5[[#This Row],[Crédit]],OFFSET(Tableau5[[#This Row],[Solde]],-1,))</f>
        <v>12545.559999999998</v>
      </c>
      <c r="H94" s="2" t="s">
        <v>84</v>
      </c>
    </row>
    <row r="95" spans="1:8" x14ac:dyDescent="0.25">
      <c r="A95" s="40">
        <v>42998</v>
      </c>
      <c r="B95" s="1" t="s">
        <v>70</v>
      </c>
      <c r="C95" s="1" t="s">
        <v>22</v>
      </c>
      <c r="D95" s="1" t="s">
        <v>5</v>
      </c>
      <c r="E95" s="2">
        <v>40</v>
      </c>
      <c r="G95" s="2">
        <f ca="1">SUM(-Tableau5[[#This Row],[Débit]],Tableau5[[#This Row],[Crédit]],OFFSET(Tableau5[[#This Row],[Solde]],-1,))</f>
        <v>12505.559999999998</v>
      </c>
      <c r="H95" s="2" t="s">
        <v>84</v>
      </c>
    </row>
    <row r="96" spans="1:8" x14ac:dyDescent="0.25">
      <c r="A96" s="40">
        <v>42999</v>
      </c>
      <c r="B96" s="1" t="s">
        <v>66</v>
      </c>
      <c r="C96" s="1" t="s">
        <v>22</v>
      </c>
      <c r="D96" s="1" t="s">
        <v>5</v>
      </c>
      <c r="E96" s="2">
        <v>79.86</v>
      </c>
      <c r="G96" s="2">
        <f ca="1">SUM(-Tableau5[[#This Row],[Débit]],Tableau5[[#This Row],[Crédit]],OFFSET(Tableau5[[#This Row],[Solde]],-1,))</f>
        <v>12425.699999999997</v>
      </c>
      <c r="H96" s="2" t="s">
        <v>84</v>
      </c>
    </row>
    <row r="97" spans="1:8" x14ac:dyDescent="0.25">
      <c r="A97" s="40">
        <v>43000</v>
      </c>
      <c r="B97" s="1" t="s">
        <v>33</v>
      </c>
      <c r="C97" s="1" t="s">
        <v>22</v>
      </c>
      <c r="D97" s="1" t="s">
        <v>5</v>
      </c>
      <c r="E97" s="2">
        <v>56.64</v>
      </c>
      <c r="G97" s="2">
        <f ca="1">SUM(-Tableau5[[#This Row],[Débit]],Tableau5[[#This Row],[Crédit]],OFFSET(Tableau5[[#This Row],[Solde]],-1,))</f>
        <v>12369.059999999998</v>
      </c>
      <c r="H97" s="2" t="s">
        <v>84</v>
      </c>
    </row>
    <row r="98" spans="1:8" x14ac:dyDescent="0.25">
      <c r="A98" s="39">
        <v>43009</v>
      </c>
      <c r="B98" s="1" t="s">
        <v>23</v>
      </c>
      <c r="C98" s="1" t="s">
        <v>23</v>
      </c>
      <c r="D98" s="1" t="s">
        <v>4</v>
      </c>
      <c r="F98" s="2">
        <v>2000</v>
      </c>
      <c r="G98" s="2">
        <f ca="1">SUM(-Tableau5[[#This Row],[Débit]],Tableau5[[#This Row],[Crédit]],OFFSET(Tableau5[[#This Row],[Solde]],-1,))</f>
        <v>14369.059999999998</v>
      </c>
      <c r="H98" s="2" t="s">
        <v>85</v>
      </c>
    </row>
    <row r="99" spans="1:8" x14ac:dyDescent="0.25">
      <c r="A99" s="40">
        <v>43014</v>
      </c>
      <c r="B99" s="1" t="s">
        <v>74</v>
      </c>
      <c r="C99" s="1" t="s">
        <v>18</v>
      </c>
      <c r="D99" s="1" t="s">
        <v>5</v>
      </c>
      <c r="E99" s="2">
        <v>145.56</v>
      </c>
      <c r="G99" s="2">
        <f ca="1">SUM(-Tableau5[[#This Row],[Débit]],Tableau5[[#This Row],[Crédit]],OFFSET(Tableau5[[#This Row],[Solde]],-1,))</f>
        <v>14223.499999999998</v>
      </c>
      <c r="H99" s="2" t="s">
        <v>85</v>
      </c>
    </row>
    <row r="100" spans="1:8" x14ac:dyDescent="0.25">
      <c r="A100" s="40">
        <v>43014</v>
      </c>
      <c r="B100" s="1" t="s">
        <v>73</v>
      </c>
      <c r="C100" s="1" t="s">
        <v>14</v>
      </c>
      <c r="D100" s="1" t="s">
        <v>5</v>
      </c>
      <c r="E100" s="2">
        <v>43.5</v>
      </c>
      <c r="G100" s="2">
        <f ca="1">SUM(-Tableau5[[#This Row],[Débit]],Tableau5[[#This Row],[Crédit]],OFFSET(Tableau5[[#This Row],[Solde]],-1,))</f>
        <v>14179.999999999998</v>
      </c>
      <c r="H100" s="2" t="s">
        <v>85</v>
      </c>
    </row>
    <row r="101" spans="1:8" x14ac:dyDescent="0.25">
      <c r="A101" s="40">
        <v>43018</v>
      </c>
      <c r="B101" s="1" t="s">
        <v>37</v>
      </c>
      <c r="C101" s="1" t="s">
        <v>22</v>
      </c>
      <c r="D101" s="1" t="s">
        <v>5</v>
      </c>
      <c r="E101" s="2">
        <v>48</v>
      </c>
      <c r="G101" s="2">
        <f ca="1">SUM(-Tableau5[[#This Row],[Débit]],Tableau5[[#This Row],[Crédit]],OFFSET(Tableau5[[#This Row],[Solde]],-1,))</f>
        <v>14131.999999999998</v>
      </c>
      <c r="H101" s="2" t="s">
        <v>85</v>
      </c>
    </row>
    <row r="102" spans="1:8" x14ac:dyDescent="0.25">
      <c r="A102" s="40">
        <v>43023</v>
      </c>
      <c r="B102" s="1" t="s">
        <v>65</v>
      </c>
      <c r="C102" s="1" t="s">
        <v>17</v>
      </c>
      <c r="D102" s="1" t="s">
        <v>5</v>
      </c>
      <c r="E102" s="2">
        <v>144</v>
      </c>
      <c r="G102" s="2">
        <f ca="1">SUM(-Tableau5[[#This Row],[Débit]],Tableau5[[#This Row],[Crédit]],OFFSET(Tableau5[[#This Row],[Solde]],-1,))</f>
        <v>13987.999999999998</v>
      </c>
      <c r="H102" s="2" t="s">
        <v>85</v>
      </c>
    </row>
    <row r="103" spans="1:8" x14ac:dyDescent="0.25">
      <c r="A103" s="40">
        <v>43023</v>
      </c>
      <c r="B103" s="1" t="s">
        <v>67</v>
      </c>
      <c r="C103" s="1" t="s">
        <v>17</v>
      </c>
      <c r="D103" s="1" t="s">
        <v>5</v>
      </c>
      <c r="E103" s="2">
        <v>57</v>
      </c>
      <c r="G103" s="2">
        <f ca="1">SUM(-Tableau5[[#This Row],[Débit]],Tableau5[[#This Row],[Crédit]],OFFSET(Tableau5[[#This Row],[Solde]],-1,))</f>
        <v>13930.999999999998</v>
      </c>
      <c r="H103" s="2" t="s">
        <v>85</v>
      </c>
    </row>
    <row r="104" spans="1:8" x14ac:dyDescent="0.25">
      <c r="A104" s="40">
        <v>43023</v>
      </c>
      <c r="B104" s="1" t="s">
        <v>68</v>
      </c>
      <c r="C104" s="1" t="s">
        <v>17</v>
      </c>
      <c r="D104" s="1" t="s">
        <v>5</v>
      </c>
      <c r="E104" s="38">
        <v>44</v>
      </c>
      <c r="G104" s="2">
        <f ca="1">SUM(-Tableau5[[#This Row],[Débit]],Tableau5[[#This Row],[Crédit]],OFFSET(Tableau5[[#This Row],[Solde]],-1,))</f>
        <v>13886.999999999998</v>
      </c>
      <c r="H104" s="2" t="s">
        <v>85</v>
      </c>
    </row>
    <row r="105" spans="1:8" x14ac:dyDescent="0.25">
      <c r="A105" s="40">
        <v>43023</v>
      </c>
      <c r="B105" s="1" t="s">
        <v>69</v>
      </c>
      <c r="C105" s="1" t="s">
        <v>20</v>
      </c>
      <c r="D105" s="1" t="s">
        <v>5</v>
      </c>
      <c r="E105" s="2">
        <v>9.6</v>
      </c>
      <c r="G105" s="2">
        <f ca="1">SUM(-Tableau5[[#This Row],[Débit]],Tableau5[[#This Row],[Crédit]],OFFSET(Tableau5[[#This Row],[Solde]],-1,))</f>
        <v>13877.399999999998</v>
      </c>
      <c r="H105" s="2" t="s">
        <v>85</v>
      </c>
    </row>
    <row r="106" spans="1:8" x14ac:dyDescent="0.25">
      <c r="A106" s="40">
        <v>43028</v>
      </c>
      <c r="B106" s="1" t="s">
        <v>70</v>
      </c>
      <c r="C106" s="1" t="s">
        <v>22</v>
      </c>
      <c r="D106" s="1" t="s">
        <v>5</v>
      </c>
      <c r="E106" s="2">
        <v>40</v>
      </c>
      <c r="G106" s="2">
        <f ca="1">SUM(-Tableau5[[#This Row],[Débit]],Tableau5[[#This Row],[Crédit]],OFFSET(Tableau5[[#This Row],[Solde]],-1,))</f>
        <v>13837.399999999998</v>
      </c>
      <c r="H106" s="2" t="s">
        <v>85</v>
      </c>
    </row>
    <row r="107" spans="1:8" x14ac:dyDescent="0.25">
      <c r="A107" s="40">
        <v>43029</v>
      </c>
      <c r="B107" s="1" t="s">
        <v>66</v>
      </c>
      <c r="C107" s="1" t="s">
        <v>22</v>
      </c>
      <c r="D107" s="1" t="s">
        <v>5</v>
      </c>
      <c r="E107" s="2">
        <v>79.86</v>
      </c>
      <c r="G107" s="2">
        <f ca="1">SUM(-Tableau5[[#This Row],[Débit]],Tableau5[[#This Row],[Crédit]],OFFSET(Tableau5[[#This Row],[Solde]],-1,))</f>
        <v>13757.539999999997</v>
      </c>
      <c r="H107" s="2" t="s">
        <v>85</v>
      </c>
    </row>
    <row r="108" spans="1:8" x14ac:dyDescent="0.25">
      <c r="A108" s="40">
        <v>43030</v>
      </c>
      <c r="B108" s="1" t="s">
        <v>33</v>
      </c>
      <c r="C108" s="1" t="s">
        <v>22</v>
      </c>
      <c r="D108" s="1" t="s">
        <v>5</v>
      </c>
      <c r="E108" s="2">
        <v>56.64</v>
      </c>
      <c r="G108" s="2">
        <f ca="1">SUM(-Tableau5[[#This Row],[Débit]],Tableau5[[#This Row],[Crédit]],OFFSET(Tableau5[[#This Row],[Solde]],-1,))</f>
        <v>13700.899999999998</v>
      </c>
      <c r="H108" s="2" t="s">
        <v>85</v>
      </c>
    </row>
    <row r="109" spans="1:8" x14ac:dyDescent="0.25">
      <c r="A109" s="39">
        <v>43040</v>
      </c>
      <c r="B109" s="1" t="s">
        <v>23</v>
      </c>
      <c r="C109" s="1" t="s">
        <v>23</v>
      </c>
      <c r="D109" s="1" t="s">
        <v>4</v>
      </c>
      <c r="F109" s="2">
        <v>2000</v>
      </c>
      <c r="G109" s="2">
        <f ca="1">SUM(-Tableau5[[#This Row],[Débit]],Tableau5[[#This Row],[Crédit]],OFFSET(Tableau5[[#This Row],[Solde]],-1,))</f>
        <v>15700.899999999998</v>
      </c>
      <c r="H109" s="2" t="s">
        <v>86</v>
      </c>
    </row>
    <row r="110" spans="1:8" x14ac:dyDescent="0.25">
      <c r="A110" s="40">
        <v>43045</v>
      </c>
      <c r="B110" s="1" t="s">
        <v>74</v>
      </c>
      <c r="C110" s="1" t="s">
        <v>18</v>
      </c>
      <c r="D110" s="1" t="s">
        <v>5</v>
      </c>
      <c r="E110" s="2">
        <v>145.56</v>
      </c>
      <c r="G110" s="2">
        <f ca="1">SUM(-Tableau5[[#This Row],[Débit]],Tableau5[[#This Row],[Crédit]],OFFSET(Tableau5[[#This Row],[Solde]],-1,))</f>
        <v>15555.339999999998</v>
      </c>
      <c r="H110" s="2" t="s">
        <v>86</v>
      </c>
    </row>
    <row r="111" spans="1:8" x14ac:dyDescent="0.25">
      <c r="A111" s="40">
        <v>43045</v>
      </c>
      <c r="B111" s="1" t="s">
        <v>73</v>
      </c>
      <c r="C111" s="1" t="s">
        <v>14</v>
      </c>
      <c r="D111" s="1" t="s">
        <v>5</v>
      </c>
      <c r="E111" s="2">
        <v>43.5</v>
      </c>
      <c r="G111" s="2">
        <f ca="1">SUM(-Tableau5[[#This Row],[Débit]],Tableau5[[#This Row],[Crédit]],OFFSET(Tableau5[[#This Row],[Solde]],-1,))</f>
        <v>15511.839999999998</v>
      </c>
      <c r="H111" s="2" t="s">
        <v>86</v>
      </c>
    </row>
    <row r="112" spans="1:8" x14ac:dyDescent="0.25">
      <c r="A112" s="40">
        <v>43049</v>
      </c>
      <c r="B112" s="1" t="s">
        <v>37</v>
      </c>
      <c r="C112" s="1" t="s">
        <v>22</v>
      </c>
      <c r="D112" s="1" t="s">
        <v>5</v>
      </c>
      <c r="E112" s="2">
        <v>48</v>
      </c>
      <c r="G112" s="2">
        <f ca="1">SUM(-Tableau5[[#This Row],[Débit]],Tableau5[[#This Row],[Crédit]],OFFSET(Tableau5[[#This Row],[Solde]],-1,))</f>
        <v>15463.839999999998</v>
      </c>
      <c r="H112" s="2" t="s">
        <v>86</v>
      </c>
    </row>
    <row r="113" spans="1:8" x14ac:dyDescent="0.25">
      <c r="A113" s="40">
        <v>43054</v>
      </c>
      <c r="B113" s="1" t="s">
        <v>69</v>
      </c>
      <c r="C113" s="1" t="s">
        <v>20</v>
      </c>
      <c r="D113" s="1" t="s">
        <v>5</v>
      </c>
      <c r="E113" s="2">
        <v>9.6</v>
      </c>
      <c r="G113" s="2">
        <f ca="1">SUM(-Tableau5[[#This Row],[Débit]],Tableau5[[#This Row],[Crédit]],OFFSET(Tableau5[[#This Row],[Solde]],-1,))</f>
        <v>15454.239999999998</v>
      </c>
      <c r="H113" s="2" t="s">
        <v>86</v>
      </c>
    </row>
    <row r="114" spans="1:8" x14ac:dyDescent="0.25">
      <c r="A114" s="40">
        <v>43059</v>
      </c>
      <c r="B114" s="1" t="s">
        <v>70</v>
      </c>
      <c r="C114" s="1" t="s">
        <v>22</v>
      </c>
      <c r="D114" s="1" t="s">
        <v>5</v>
      </c>
      <c r="E114" s="2">
        <v>40</v>
      </c>
      <c r="G114" s="2">
        <f ca="1">SUM(-Tableau5[[#This Row],[Débit]],Tableau5[[#This Row],[Crédit]],OFFSET(Tableau5[[#This Row],[Solde]],-1,))</f>
        <v>15414.239999999998</v>
      </c>
      <c r="H114" s="2" t="s">
        <v>86</v>
      </c>
    </row>
    <row r="115" spans="1:8" x14ac:dyDescent="0.25">
      <c r="A115" s="40">
        <v>43060</v>
      </c>
      <c r="B115" s="1" t="s">
        <v>66</v>
      </c>
      <c r="C115" s="1" t="s">
        <v>22</v>
      </c>
      <c r="D115" s="1" t="s">
        <v>5</v>
      </c>
      <c r="E115" s="2">
        <v>79.86</v>
      </c>
      <c r="G115" s="2">
        <f ca="1">SUM(-Tableau5[[#This Row],[Débit]],Tableau5[[#This Row],[Crédit]],OFFSET(Tableau5[[#This Row],[Solde]],-1,))</f>
        <v>15334.379999999997</v>
      </c>
      <c r="H115" s="2" t="s">
        <v>86</v>
      </c>
    </row>
    <row r="116" spans="1:8" x14ac:dyDescent="0.25">
      <c r="A116" s="40">
        <v>43061</v>
      </c>
      <c r="B116" s="1" t="s">
        <v>33</v>
      </c>
      <c r="C116" s="1" t="s">
        <v>22</v>
      </c>
      <c r="D116" s="1" t="s">
        <v>5</v>
      </c>
      <c r="E116" s="2">
        <v>56.64</v>
      </c>
      <c r="G116" s="2">
        <f ca="1">SUM(-Tableau5[[#This Row],[Débit]],Tableau5[[#This Row],[Crédit]],OFFSET(Tableau5[[#This Row],[Solde]],-1,))</f>
        <v>15277.739999999998</v>
      </c>
      <c r="H116" s="2" t="s">
        <v>86</v>
      </c>
    </row>
    <row r="117" spans="1:8" x14ac:dyDescent="0.25">
      <c r="A117" s="39">
        <v>43070</v>
      </c>
      <c r="B117" s="1" t="s">
        <v>23</v>
      </c>
      <c r="C117" s="1" t="s">
        <v>23</v>
      </c>
      <c r="D117" s="1" t="s">
        <v>4</v>
      </c>
      <c r="F117" s="2">
        <v>2000</v>
      </c>
      <c r="G117" s="2">
        <f ca="1">SUM(-Tableau5[[#This Row],[Débit]],Tableau5[[#This Row],[Crédit]],OFFSET(Tableau5[[#This Row],[Solde]],-1,))</f>
        <v>17277.739999999998</v>
      </c>
      <c r="H117" s="2" t="s">
        <v>87</v>
      </c>
    </row>
    <row r="118" spans="1:8" x14ac:dyDescent="0.25">
      <c r="A118" s="40">
        <v>43075</v>
      </c>
      <c r="B118" s="1" t="s">
        <v>74</v>
      </c>
      <c r="C118" s="1" t="s">
        <v>18</v>
      </c>
      <c r="D118" s="1" t="s">
        <v>5</v>
      </c>
      <c r="E118" s="2">
        <v>145.56</v>
      </c>
      <c r="G118" s="2">
        <f ca="1">SUM(-Tableau5[[#This Row],[Débit]],Tableau5[[#This Row],[Crédit]],OFFSET(Tableau5[[#This Row],[Solde]],-1,))</f>
        <v>17132.179999999997</v>
      </c>
      <c r="H118" s="2" t="s">
        <v>87</v>
      </c>
    </row>
    <row r="119" spans="1:8" x14ac:dyDescent="0.25">
      <c r="A119" s="40">
        <v>43075</v>
      </c>
      <c r="B119" s="1" t="s">
        <v>73</v>
      </c>
      <c r="C119" s="1" t="s">
        <v>14</v>
      </c>
      <c r="D119" s="1" t="s">
        <v>5</v>
      </c>
      <c r="E119" s="2">
        <v>43.5</v>
      </c>
      <c r="G119" s="2">
        <f ca="1">SUM(-Tableau5[[#This Row],[Débit]],Tableau5[[#This Row],[Crédit]],OFFSET(Tableau5[[#This Row],[Solde]],-1,))</f>
        <v>17088.679999999997</v>
      </c>
      <c r="H119" s="2" t="s">
        <v>87</v>
      </c>
    </row>
    <row r="120" spans="1:8" x14ac:dyDescent="0.25">
      <c r="A120" s="40">
        <v>43084</v>
      </c>
      <c r="B120" s="1" t="s">
        <v>69</v>
      </c>
      <c r="C120" s="1" t="s">
        <v>20</v>
      </c>
      <c r="D120" s="1" t="s">
        <v>5</v>
      </c>
      <c r="E120" s="2">
        <v>9.6</v>
      </c>
      <c r="G120" s="2">
        <f ca="1">SUM(-Tableau5[[#This Row],[Débit]],Tableau5[[#This Row],[Crédit]],OFFSET(Tableau5[[#This Row],[Solde]],-1,))</f>
        <v>17079.079999999998</v>
      </c>
      <c r="H120" s="2" t="s">
        <v>87</v>
      </c>
    </row>
    <row r="121" spans="1:8" x14ac:dyDescent="0.25">
      <c r="A121" s="40">
        <v>43089</v>
      </c>
      <c r="B121" s="1" t="s">
        <v>70</v>
      </c>
      <c r="C121" s="1" t="s">
        <v>22</v>
      </c>
      <c r="D121" s="1" t="s">
        <v>5</v>
      </c>
      <c r="E121" s="2">
        <v>40</v>
      </c>
      <c r="G121" s="2">
        <f ca="1">SUM(-Tableau5[[#This Row],[Débit]],Tableau5[[#This Row],[Crédit]],OFFSET(Tableau5[[#This Row],[Solde]],-1,))</f>
        <v>17039.079999999998</v>
      </c>
      <c r="H121" s="2" t="s">
        <v>87</v>
      </c>
    </row>
    <row r="122" spans="1:8" x14ac:dyDescent="0.25">
      <c r="A122" s="40">
        <v>43090</v>
      </c>
      <c r="B122" s="1" t="s">
        <v>66</v>
      </c>
      <c r="C122" s="1" t="s">
        <v>22</v>
      </c>
      <c r="D122" s="1" t="s">
        <v>5</v>
      </c>
      <c r="E122" s="2">
        <v>79.86</v>
      </c>
      <c r="G122" s="2">
        <f ca="1">SUM(-Tableau5[[#This Row],[Débit]],Tableau5[[#This Row],[Crédit]],OFFSET(Tableau5[[#This Row],[Solde]],-1,))</f>
        <v>16959.219999999998</v>
      </c>
      <c r="H122" s="2" t="s">
        <v>87</v>
      </c>
    </row>
    <row r="123" spans="1:8" x14ac:dyDescent="0.25">
      <c r="A123" s="40">
        <v>43091</v>
      </c>
      <c r="B123" s="1" t="s">
        <v>33</v>
      </c>
      <c r="C123" s="1" t="s">
        <v>22</v>
      </c>
      <c r="D123" s="1" t="s">
        <v>5</v>
      </c>
      <c r="E123" s="2">
        <v>56.64</v>
      </c>
      <c r="G123" s="2">
        <f ca="1">SUM(-Tableau5[[#This Row],[Débit]],Tableau5[[#This Row],[Crédit]],OFFSET(Tableau5[[#This Row],[Solde]],-1,))</f>
        <v>16902.579999999998</v>
      </c>
      <c r="H123" s="2" t="s">
        <v>87</v>
      </c>
    </row>
  </sheetData>
  <dataValidations count="2">
    <dataValidation type="list" allowBlank="1" showInputMessage="1" showErrorMessage="1" sqref="D3:D123">
      <formula1>Mpmt</formula1>
    </dataValidation>
    <dataValidation type="list" allowBlank="1" showInputMessage="1" showErrorMessage="1" sqref="C3:C123">
      <formula1>Catg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tabSelected="1" workbookViewId="0">
      <selection activeCell="F15" sqref="F15"/>
    </sheetView>
  </sheetViews>
  <sheetFormatPr baseColWidth="10" defaultRowHeight="15" x14ac:dyDescent="0.25"/>
  <cols>
    <col min="1" max="1" width="26.7109375" bestFit="1" customWidth="1"/>
    <col min="2" max="2" width="15.7109375" bestFit="1" customWidth="1"/>
    <col min="3" max="3" width="16.42578125" bestFit="1" customWidth="1"/>
    <col min="4" max="4" width="16.85546875" bestFit="1" customWidth="1"/>
    <col min="5" max="316" width="26.7109375" bestFit="1" customWidth="1"/>
    <col min="317" max="317" width="21.42578125" bestFit="1" customWidth="1"/>
    <col min="318" max="318" width="22" bestFit="1" customWidth="1"/>
  </cols>
  <sheetData>
    <row r="1" spans="1:3" x14ac:dyDescent="0.25">
      <c r="A1" s="45" t="s">
        <v>75</v>
      </c>
      <c r="B1" t="s">
        <v>76</v>
      </c>
    </row>
    <row r="3" spans="1:3" x14ac:dyDescent="0.25">
      <c r="A3" s="45" t="s">
        <v>88</v>
      </c>
      <c r="B3" t="s">
        <v>90</v>
      </c>
      <c r="C3" t="s">
        <v>91</v>
      </c>
    </row>
    <row r="4" spans="1:3" x14ac:dyDescent="0.25">
      <c r="A4" s="46" t="s">
        <v>74</v>
      </c>
      <c r="B4" s="47">
        <v>145.56</v>
      </c>
      <c r="C4" s="47"/>
    </row>
    <row r="5" spans="1:3" x14ac:dyDescent="0.25">
      <c r="A5" s="46" t="s">
        <v>73</v>
      </c>
      <c r="B5" s="47">
        <v>43.5</v>
      </c>
      <c r="C5" s="47"/>
    </row>
    <row r="6" spans="1:3" x14ac:dyDescent="0.25">
      <c r="A6" s="46" t="s">
        <v>69</v>
      </c>
      <c r="B6" s="47">
        <v>9.6</v>
      </c>
      <c r="C6" s="47"/>
    </row>
    <row r="7" spans="1:3" x14ac:dyDescent="0.25">
      <c r="A7" s="46" t="s">
        <v>71</v>
      </c>
      <c r="B7" s="47">
        <v>2</v>
      </c>
      <c r="C7" s="47"/>
    </row>
    <row r="8" spans="1:3" x14ac:dyDescent="0.25">
      <c r="A8" s="46" t="s">
        <v>65</v>
      </c>
      <c r="B8" s="47">
        <v>144</v>
      </c>
      <c r="C8" s="47"/>
    </row>
    <row r="9" spans="1:3" x14ac:dyDescent="0.25">
      <c r="A9" s="46" t="s">
        <v>70</v>
      </c>
      <c r="B9" s="47">
        <v>40</v>
      </c>
      <c r="C9" s="47"/>
    </row>
    <row r="10" spans="1:3" x14ac:dyDescent="0.25">
      <c r="A10" s="46" t="s">
        <v>51</v>
      </c>
      <c r="B10" s="47">
        <v>50</v>
      </c>
      <c r="C10" s="47"/>
    </row>
    <row r="11" spans="1:3" x14ac:dyDescent="0.25">
      <c r="A11" s="46" t="s">
        <v>23</v>
      </c>
      <c r="B11" s="47"/>
      <c r="C11" s="47">
        <v>2000</v>
      </c>
    </row>
    <row r="12" spans="1:3" x14ac:dyDescent="0.25">
      <c r="A12" s="46" t="s">
        <v>72</v>
      </c>
      <c r="B12" s="47">
        <v>4.99</v>
      </c>
      <c r="C12" s="47"/>
    </row>
    <row r="13" spans="1:3" x14ac:dyDescent="0.25">
      <c r="A13" s="46" t="s">
        <v>67</v>
      </c>
      <c r="B13" s="47">
        <v>57</v>
      </c>
      <c r="C13" s="47"/>
    </row>
    <row r="14" spans="1:3" x14ac:dyDescent="0.25">
      <c r="A14" s="46" t="s">
        <v>68</v>
      </c>
      <c r="B14" s="47">
        <v>44</v>
      </c>
      <c r="C14" s="47"/>
    </row>
    <row r="15" spans="1:3" x14ac:dyDescent="0.25">
      <c r="A15" s="46" t="s">
        <v>89</v>
      </c>
      <c r="B15" s="47">
        <v>540.65</v>
      </c>
      <c r="C15" s="47">
        <v>2000</v>
      </c>
    </row>
    <row r="20" spans="1:2" ht="15.75" thickBot="1" x14ac:dyDescent="0.3"/>
    <row r="21" spans="1:2" x14ac:dyDescent="0.25">
      <c r="A21" s="49" t="s">
        <v>92</v>
      </c>
      <c r="B21" s="50">
        <f>'Suivi compte'!$G$2</f>
        <v>150</v>
      </c>
    </row>
    <row r="22" spans="1:2" x14ac:dyDescent="0.25">
      <c r="A22" s="51" t="s">
        <v>93</v>
      </c>
      <c r="B22" s="52">
        <f>GETPIVOTDATA("Somme de Crédit",$A$3)-GETPIVOTDATA("Somme de Débit",$A$3)+$B$21</f>
        <v>1609.35</v>
      </c>
    </row>
    <row r="23" spans="1:2" ht="15.75" thickBot="1" x14ac:dyDescent="0.3">
      <c r="A23" s="53" t="s">
        <v>94</v>
      </c>
      <c r="B23" s="56">
        <v>1424.85</v>
      </c>
    </row>
    <row r="24" spans="1:2" ht="15.75" thickBot="1" x14ac:dyDescent="0.3">
      <c r="A24" s="54" t="s">
        <v>95</v>
      </c>
      <c r="B24" s="55">
        <f>$B$23-$B$22</f>
        <v>-184.5</v>
      </c>
    </row>
    <row r="25" spans="1:2" x14ac:dyDescent="0.25">
      <c r="A25" s="48"/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Paramètres</vt:lpstr>
      <vt:lpstr>Prélèvements </vt:lpstr>
      <vt:lpstr>Prlvts</vt:lpstr>
      <vt:lpstr>Suivi compte</vt:lpstr>
      <vt:lpstr>TCD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2017-03-24T11:41:33Z</dcterms:created>
  <dcterms:modified xsi:type="dcterms:W3CDTF">2017-04-05T15:12:04Z</dcterms:modified>
</cp:coreProperties>
</file>