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Feuil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3" i="1" l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2" i="1"/>
  <c r="H2" i="1"/>
  <c r="G170" i="1" l="1" a="1"/>
  <c r="G170" i="1" s="1"/>
  <c r="G2" i="1" a="1"/>
  <c r="G2" i="1" s="1"/>
  <c r="G3" i="1" l="1" a="1"/>
  <c r="G3" i="1" s="1"/>
  <c r="G4" i="1" s="1" a="1"/>
  <c r="G4" i="1" s="1"/>
  <c r="G5" i="1" l="1" a="1"/>
  <c r="G5" i="1" s="1"/>
  <c r="G6" i="1" s="1" a="1"/>
  <c r="G6" i="1" s="1"/>
  <c r="H4" i="1"/>
  <c r="H3" i="1"/>
  <c r="G7" i="1" l="1" a="1"/>
  <c r="G7" i="1" s="1"/>
  <c r="H5" i="1"/>
  <c r="G8" i="1" l="1" a="1"/>
  <c r="G8" i="1" s="1"/>
  <c r="H6" i="1"/>
  <c r="G9" i="1" l="1" a="1"/>
  <c r="G9" i="1" s="1"/>
  <c r="H7" i="1"/>
  <c r="G10" i="1" l="1" a="1"/>
  <c r="G10" i="1" s="1"/>
  <c r="H8" i="1"/>
  <c r="G11" i="1" l="1" a="1"/>
  <c r="G11" i="1" s="1"/>
  <c r="H10" i="1"/>
  <c r="H9" i="1"/>
  <c r="G12" i="1" l="1" a="1"/>
  <c r="G12" i="1" s="1"/>
  <c r="H11" i="1"/>
  <c r="G13" i="1" l="1" a="1"/>
  <c r="G13" i="1" s="1"/>
  <c r="G14" i="1" s="1" a="1"/>
  <c r="G14" i="1" s="1"/>
  <c r="G15" i="1" s="1" a="1"/>
  <c r="G15" i="1" s="1"/>
  <c r="G16" i="1" s="1" a="1"/>
  <c r="G16" i="1" s="1"/>
  <c r="G17" i="1" s="1" a="1"/>
  <c r="G17" i="1" s="1"/>
  <c r="G18" i="1" s="1" a="1"/>
  <c r="G18" i="1" s="1"/>
  <c r="G19" i="1" s="1" a="1"/>
  <c r="G19" i="1" s="1"/>
  <c r="G20" i="1" s="1" a="1"/>
  <c r="G20" i="1" s="1"/>
  <c r="G21" i="1" s="1" a="1"/>
  <c r="G21" i="1" s="1"/>
  <c r="G22" i="1" s="1" a="1"/>
  <c r="G22" i="1" s="1"/>
  <c r="G23" i="1" s="1" a="1"/>
  <c r="G23" i="1" s="1"/>
  <c r="G24" i="1" s="1" a="1"/>
  <c r="G24" i="1" s="1"/>
  <c r="G25" i="1" s="1" a="1"/>
  <c r="G25" i="1" s="1"/>
  <c r="G26" i="1" s="1" a="1"/>
  <c r="G26" i="1" s="1"/>
  <c r="G27" i="1" s="1" a="1"/>
  <c r="G27" i="1" s="1"/>
  <c r="G28" i="1" s="1" a="1"/>
  <c r="G28" i="1" s="1"/>
  <c r="G29" i="1" s="1" a="1"/>
  <c r="G29" i="1" s="1"/>
  <c r="G30" i="1" s="1" a="1"/>
  <c r="G30" i="1" s="1"/>
  <c r="G31" i="1" s="1" a="1"/>
  <c r="G31" i="1" s="1"/>
  <c r="G32" i="1" s="1" a="1"/>
  <c r="G32" i="1" s="1"/>
  <c r="G33" i="1" s="1" a="1"/>
  <c r="G33" i="1" s="1"/>
  <c r="G34" i="1" s="1" a="1"/>
  <c r="G34" i="1" s="1"/>
  <c r="G35" i="1" s="1" a="1"/>
  <c r="G35" i="1" s="1"/>
  <c r="G36" i="1" s="1" a="1"/>
  <c r="G36" i="1" s="1"/>
  <c r="G37" i="1" s="1" a="1"/>
  <c r="G37" i="1" s="1"/>
  <c r="G38" i="1" s="1" a="1"/>
  <c r="G38" i="1" s="1"/>
  <c r="G39" i="1" s="1" a="1"/>
  <c r="G39" i="1" s="1"/>
  <c r="G40" i="1" s="1" a="1"/>
  <c r="G40" i="1" s="1"/>
  <c r="G41" i="1" s="1" a="1"/>
  <c r="G41" i="1" s="1"/>
  <c r="G42" i="1" s="1" a="1"/>
  <c r="G42" i="1" s="1"/>
  <c r="G43" i="1" s="1" a="1"/>
  <c r="G43" i="1" s="1"/>
  <c r="G44" i="1" s="1" a="1"/>
  <c r="G44" i="1" s="1"/>
  <c r="G45" i="1" s="1" a="1"/>
  <c r="G45" i="1" s="1"/>
  <c r="G46" i="1" s="1" a="1"/>
  <c r="G46" i="1" s="1"/>
  <c r="G47" i="1" s="1" a="1"/>
  <c r="G47" i="1" s="1"/>
  <c r="G48" i="1" s="1" a="1"/>
  <c r="G48" i="1" s="1"/>
  <c r="G49" i="1" s="1" a="1"/>
  <c r="G49" i="1" s="1"/>
  <c r="G50" i="1" s="1" a="1"/>
  <c r="G50" i="1" s="1"/>
  <c r="G51" i="1" s="1" a="1"/>
  <c r="G51" i="1" s="1"/>
  <c r="G52" i="1" s="1" a="1"/>
  <c r="G52" i="1" s="1"/>
  <c r="G53" i="1" s="1" a="1"/>
  <c r="G53" i="1" s="1"/>
  <c r="G54" i="1" s="1" a="1"/>
  <c r="G54" i="1" s="1"/>
  <c r="G55" i="1" s="1" a="1"/>
  <c r="G55" i="1" s="1"/>
  <c r="G56" i="1" s="1" a="1"/>
  <c r="G56" i="1" s="1"/>
  <c r="G57" i="1" s="1" a="1"/>
  <c r="G57" i="1" s="1"/>
  <c r="G58" i="1" s="1" a="1"/>
  <c r="G58" i="1" s="1"/>
  <c r="G59" i="1" s="1" a="1"/>
  <c r="G59" i="1" s="1"/>
  <c r="G60" i="1" s="1" a="1"/>
  <c r="G60" i="1" s="1"/>
  <c r="G61" i="1" s="1" a="1"/>
  <c r="G61" i="1" s="1"/>
  <c r="G62" i="1" s="1" a="1"/>
  <c r="G62" i="1" s="1"/>
  <c r="G63" i="1" s="1" a="1"/>
  <c r="G63" i="1" s="1"/>
  <c r="G64" i="1" s="1" a="1"/>
  <c r="G64" i="1" s="1"/>
  <c r="G65" i="1" s="1" a="1"/>
  <c r="G65" i="1" s="1"/>
  <c r="G66" i="1" s="1" a="1"/>
  <c r="G66" i="1" s="1"/>
  <c r="G67" i="1" s="1" a="1"/>
  <c r="G67" i="1" s="1"/>
  <c r="G68" i="1" s="1" a="1"/>
  <c r="G68" i="1" s="1"/>
  <c r="G69" i="1" s="1" a="1"/>
  <c r="G69" i="1" s="1"/>
  <c r="G70" i="1" s="1" a="1"/>
  <c r="G70" i="1" s="1"/>
  <c r="G71" i="1" s="1" a="1"/>
  <c r="G71" i="1" s="1"/>
  <c r="G72" i="1" s="1" a="1"/>
  <c r="G72" i="1" s="1"/>
  <c r="G73" i="1" s="1" a="1"/>
  <c r="G73" i="1" s="1"/>
  <c r="G74" i="1" s="1" a="1"/>
  <c r="G74" i="1" s="1"/>
  <c r="G75" i="1" s="1" a="1"/>
  <c r="G75" i="1" s="1"/>
  <c r="G76" i="1" s="1" a="1"/>
  <c r="G76" i="1" s="1"/>
  <c r="G77" i="1" s="1" a="1"/>
  <c r="G77" i="1" s="1"/>
  <c r="G78" i="1" s="1" a="1"/>
  <c r="G78" i="1" s="1"/>
  <c r="G79" i="1" s="1" a="1"/>
  <c r="G79" i="1" s="1"/>
  <c r="G80" i="1" s="1" a="1"/>
  <c r="G80" i="1" s="1"/>
  <c r="G81" i="1" s="1" a="1"/>
  <c r="G81" i="1" s="1"/>
  <c r="G82" i="1" s="1" a="1"/>
  <c r="G82" i="1" s="1"/>
  <c r="G83" i="1" s="1" a="1"/>
  <c r="G83" i="1" s="1"/>
  <c r="G84" i="1" s="1" a="1"/>
  <c r="G84" i="1" s="1"/>
  <c r="G85" i="1" s="1" a="1"/>
  <c r="G85" i="1" s="1"/>
  <c r="G86" i="1" s="1" a="1"/>
  <c r="G86" i="1" s="1"/>
  <c r="G87" i="1" s="1" a="1"/>
  <c r="G87" i="1" s="1"/>
  <c r="G88" i="1" s="1" a="1"/>
  <c r="G88" i="1" s="1"/>
  <c r="G89" i="1" s="1" a="1"/>
  <c r="G89" i="1" s="1"/>
  <c r="G90" i="1" s="1" a="1"/>
  <c r="G90" i="1" s="1"/>
  <c r="G91" i="1" s="1" a="1"/>
  <c r="G91" i="1" s="1"/>
  <c r="G92" i="1" s="1" a="1"/>
  <c r="G92" i="1" s="1"/>
  <c r="G93" i="1" s="1" a="1"/>
  <c r="G93" i="1" s="1"/>
  <c r="G94" i="1" s="1" a="1"/>
  <c r="G94" i="1" s="1"/>
  <c r="G95" i="1" s="1" a="1"/>
  <c r="G95" i="1" s="1"/>
  <c r="G96" i="1" s="1" a="1"/>
  <c r="G96" i="1" s="1"/>
  <c r="G97" i="1" s="1" a="1"/>
  <c r="G97" i="1" s="1"/>
  <c r="G98" i="1" s="1" a="1"/>
  <c r="G98" i="1" s="1"/>
  <c r="G99" i="1" s="1" a="1"/>
  <c r="G99" i="1" s="1"/>
  <c r="G100" i="1" s="1" a="1"/>
  <c r="G100" i="1" s="1"/>
  <c r="G101" i="1" s="1" a="1"/>
  <c r="G101" i="1" s="1"/>
  <c r="G102" i="1" s="1" a="1"/>
  <c r="G102" i="1" s="1"/>
  <c r="G103" i="1" s="1" a="1"/>
  <c r="G103" i="1" s="1"/>
  <c r="G104" i="1" s="1" a="1"/>
  <c r="G104" i="1" s="1"/>
  <c r="G105" i="1" s="1" a="1"/>
  <c r="G105" i="1" s="1"/>
  <c r="G106" i="1" s="1" a="1"/>
  <c r="G106" i="1" s="1"/>
  <c r="G107" i="1" s="1" a="1"/>
  <c r="G107" i="1" s="1"/>
  <c r="G108" i="1" s="1" a="1"/>
  <c r="G108" i="1" s="1"/>
  <c r="G109" i="1" s="1" a="1"/>
  <c r="G109" i="1" s="1"/>
  <c r="G110" i="1" s="1" a="1"/>
  <c r="G110" i="1" s="1"/>
  <c r="G111" i="1" s="1" a="1"/>
  <c r="G111" i="1" s="1"/>
  <c r="G112" i="1" s="1" a="1"/>
  <c r="G112" i="1" s="1"/>
  <c r="G113" i="1" s="1" a="1"/>
  <c r="G113" i="1" s="1"/>
  <c r="G114" i="1" s="1" a="1"/>
  <c r="G114" i="1" s="1"/>
  <c r="G115" i="1" s="1" a="1"/>
  <c r="G115" i="1" s="1"/>
  <c r="G116" i="1" s="1" a="1"/>
  <c r="G116" i="1" s="1"/>
  <c r="G117" i="1" s="1" a="1"/>
  <c r="G117" i="1" s="1"/>
  <c r="G118" i="1" s="1" a="1"/>
  <c r="G118" i="1" s="1"/>
  <c r="G119" i="1" s="1" a="1"/>
  <c r="G119" i="1" s="1"/>
  <c r="G120" i="1" s="1" a="1"/>
  <c r="G120" i="1" s="1"/>
  <c r="G121" i="1" s="1" a="1"/>
  <c r="G121" i="1" s="1"/>
  <c r="G122" i="1" s="1" a="1"/>
  <c r="G122" i="1" s="1"/>
  <c r="G123" i="1" s="1" a="1"/>
  <c r="G123" i="1" s="1"/>
  <c r="G124" i="1" s="1" a="1"/>
  <c r="G124" i="1" s="1"/>
  <c r="G125" i="1" s="1" a="1"/>
  <c r="G125" i="1" s="1"/>
  <c r="G126" i="1" s="1" a="1"/>
  <c r="G126" i="1" s="1"/>
  <c r="G127" i="1" s="1" a="1"/>
  <c r="G127" i="1" s="1"/>
  <c r="G128" i="1" s="1" a="1"/>
  <c r="G128" i="1" s="1"/>
  <c r="G129" i="1" s="1" a="1"/>
  <c r="G129" i="1" s="1"/>
  <c r="G130" i="1" s="1" a="1"/>
  <c r="G130" i="1" s="1"/>
  <c r="G131" i="1" s="1" a="1"/>
  <c r="G131" i="1" s="1"/>
  <c r="G132" i="1" s="1" a="1"/>
  <c r="G132" i="1" s="1"/>
  <c r="G133" i="1" s="1" a="1"/>
  <c r="G133" i="1" s="1"/>
  <c r="G134" i="1" s="1" a="1"/>
  <c r="G134" i="1" s="1"/>
  <c r="G135" i="1" s="1" a="1"/>
  <c r="G135" i="1" s="1"/>
  <c r="G136" i="1" s="1" a="1"/>
  <c r="G136" i="1" s="1"/>
  <c r="G137" i="1" s="1" a="1"/>
  <c r="G137" i="1" s="1"/>
  <c r="G138" i="1" s="1" a="1"/>
  <c r="G138" i="1" s="1"/>
  <c r="G139" i="1" s="1" a="1"/>
  <c r="G139" i="1" s="1"/>
  <c r="G140" i="1" s="1" a="1"/>
  <c r="G140" i="1" s="1"/>
  <c r="G141" i="1" s="1" a="1"/>
  <c r="G141" i="1" s="1"/>
  <c r="G142" i="1" s="1" a="1"/>
  <c r="G142" i="1" s="1"/>
  <c r="G143" i="1" s="1" a="1"/>
  <c r="G143" i="1" s="1"/>
  <c r="G144" i="1" s="1" a="1"/>
  <c r="G144" i="1" s="1"/>
  <c r="G145" i="1" s="1" a="1"/>
  <c r="G145" i="1" s="1"/>
  <c r="G146" i="1" s="1" a="1"/>
  <c r="G146" i="1" s="1"/>
  <c r="G147" i="1" s="1" a="1"/>
  <c r="G147" i="1" s="1"/>
  <c r="G148" i="1" s="1" a="1"/>
  <c r="G148" i="1" s="1"/>
  <c r="G149" i="1" s="1" a="1"/>
  <c r="G149" i="1" s="1"/>
  <c r="G150" i="1" s="1" a="1"/>
  <c r="G150" i="1" s="1"/>
  <c r="G151" i="1" s="1" a="1"/>
  <c r="G151" i="1" s="1"/>
  <c r="G152" i="1" s="1" a="1"/>
  <c r="G152" i="1" s="1"/>
  <c r="G153" i="1" s="1" a="1"/>
  <c r="G153" i="1" s="1"/>
  <c r="G154" i="1" s="1" a="1"/>
  <c r="G154" i="1" s="1"/>
  <c r="G155" i="1" s="1" a="1"/>
  <c r="G155" i="1" s="1"/>
  <c r="G156" i="1" s="1" a="1"/>
  <c r="G156" i="1" s="1"/>
  <c r="G157" i="1" s="1" a="1"/>
  <c r="G157" i="1" s="1"/>
  <c r="G158" i="1" s="1" a="1"/>
  <c r="G158" i="1" s="1"/>
  <c r="G159" i="1" s="1" a="1"/>
  <c r="G159" i="1" s="1"/>
  <c r="G160" i="1" s="1" a="1"/>
  <c r="G160" i="1" s="1"/>
  <c r="G161" i="1" s="1" a="1"/>
  <c r="G161" i="1" s="1"/>
  <c r="G162" i="1" s="1" a="1"/>
  <c r="G162" i="1" s="1"/>
  <c r="G163" i="1" s="1" a="1"/>
  <c r="G163" i="1" s="1"/>
  <c r="G164" i="1" s="1" a="1"/>
  <c r="G164" i="1" s="1"/>
  <c r="G165" i="1" s="1" a="1"/>
  <c r="G165" i="1" s="1"/>
  <c r="G166" i="1" s="1" a="1"/>
  <c r="G166" i="1" s="1"/>
  <c r="G167" i="1" s="1" a="1"/>
  <c r="G167" i="1" s="1"/>
  <c r="G168" i="1" s="1" a="1"/>
  <c r="G168" i="1" s="1"/>
  <c r="H12" i="1"/>
  <c r="H13" i="1" l="1"/>
  <c r="H14" i="1" l="1"/>
  <c r="H15" i="1" l="1"/>
  <c r="H16" i="1" l="1"/>
  <c r="H17" i="1" l="1"/>
  <c r="H18" i="1" l="1"/>
  <c r="H19" i="1" l="1"/>
  <c r="H20" i="1" l="1"/>
  <c r="H21" i="1" l="1"/>
  <c r="H22" i="1" l="1"/>
  <c r="H23" i="1" l="1"/>
  <c r="H24" i="1" l="1"/>
  <c r="H25" i="1" l="1"/>
  <c r="H26" i="1" l="1"/>
  <c r="H27" i="1" l="1"/>
  <c r="H28" i="1" l="1"/>
  <c r="H29" i="1" l="1"/>
  <c r="H30" i="1" l="1"/>
  <c r="H31" i="1" l="1"/>
  <c r="H32" i="1" l="1"/>
  <c r="H33" i="1" l="1"/>
  <c r="H34" i="1" l="1"/>
  <c r="H35" i="1" l="1"/>
  <c r="H36" i="1" l="1"/>
  <c r="H37" i="1" l="1"/>
  <c r="H38" i="1" l="1"/>
  <c r="H39" i="1" l="1"/>
  <c r="H40" i="1" l="1"/>
  <c r="H41" i="1" l="1"/>
  <c r="H42" i="1" l="1"/>
  <c r="H43" i="1" l="1"/>
  <c r="H44" i="1" l="1"/>
  <c r="H45" i="1" l="1"/>
  <c r="H46" i="1" l="1"/>
  <c r="H47" i="1" l="1"/>
  <c r="H48" i="1" l="1"/>
  <c r="H49" i="1" l="1"/>
  <c r="H50" i="1" l="1"/>
  <c r="H51" i="1" l="1"/>
  <c r="H52" i="1" l="1"/>
  <c r="H53" i="1" l="1"/>
  <c r="H54" i="1" l="1"/>
  <c r="H55" i="1" l="1"/>
  <c r="H56" i="1" l="1"/>
  <c r="H57" i="1" l="1"/>
  <c r="H58" i="1" l="1"/>
  <c r="H59" i="1" l="1"/>
  <c r="H60" i="1" l="1"/>
  <c r="H61" i="1" l="1"/>
  <c r="H62" i="1" l="1"/>
  <c r="H63" i="1" l="1"/>
  <c r="H64" i="1" l="1"/>
  <c r="H65" i="1" l="1"/>
  <c r="H66" i="1" l="1"/>
  <c r="H67" i="1" l="1"/>
  <c r="H68" i="1" l="1"/>
  <c r="H69" i="1" l="1"/>
  <c r="H70" i="1" l="1"/>
  <c r="H71" i="1" l="1"/>
  <c r="H72" i="1" l="1"/>
  <c r="H73" i="1" l="1"/>
  <c r="H74" i="1" l="1"/>
  <c r="H75" i="1" l="1"/>
  <c r="H76" i="1" l="1"/>
  <c r="H77" i="1" l="1"/>
  <c r="H78" i="1" l="1"/>
  <c r="H79" i="1" l="1"/>
  <c r="H80" i="1" l="1"/>
  <c r="H81" i="1" l="1"/>
  <c r="H82" i="1" l="1"/>
  <c r="H83" i="1" l="1"/>
  <c r="H84" i="1" l="1"/>
  <c r="H85" i="1" l="1"/>
  <c r="H86" i="1" l="1"/>
  <c r="H87" i="1" l="1"/>
  <c r="H88" i="1" l="1"/>
  <c r="H89" i="1" l="1"/>
  <c r="H90" i="1" l="1"/>
  <c r="H91" i="1" l="1"/>
  <c r="H92" i="1" l="1"/>
  <c r="H93" i="1" l="1"/>
  <c r="H94" i="1" l="1"/>
  <c r="H95" i="1" l="1"/>
  <c r="H96" i="1" l="1"/>
  <c r="H97" i="1" l="1"/>
  <c r="H98" i="1" l="1"/>
  <c r="H99" i="1" l="1"/>
  <c r="H100" i="1" l="1"/>
  <c r="H101" i="1" l="1"/>
  <c r="H102" i="1" l="1"/>
  <c r="H103" i="1" l="1"/>
  <c r="H104" i="1" l="1"/>
  <c r="H105" i="1" l="1"/>
  <c r="H106" i="1" l="1"/>
  <c r="H107" i="1" l="1"/>
  <c r="H108" i="1" l="1"/>
  <c r="H109" i="1" l="1"/>
  <c r="H110" i="1" l="1"/>
  <c r="H111" i="1" l="1"/>
  <c r="H112" i="1" l="1"/>
  <c r="H113" i="1" l="1"/>
  <c r="H114" i="1" l="1"/>
  <c r="H115" i="1" l="1"/>
  <c r="H116" i="1" l="1"/>
  <c r="H117" i="1" l="1"/>
  <c r="H118" i="1" l="1"/>
  <c r="H119" i="1" l="1"/>
  <c r="H120" i="1" l="1"/>
  <c r="H121" i="1" l="1"/>
  <c r="H122" i="1" l="1"/>
  <c r="H123" i="1" l="1"/>
  <c r="H124" i="1" l="1"/>
  <c r="H125" i="1" l="1"/>
  <c r="H126" i="1" l="1"/>
  <c r="H127" i="1" l="1"/>
  <c r="H128" i="1" l="1"/>
  <c r="H129" i="1" l="1"/>
  <c r="H130" i="1" l="1"/>
  <c r="H131" i="1" l="1"/>
  <c r="H132" i="1" l="1"/>
  <c r="H133" i="1" l="1"/>
  <c r="H134" i="1" l="1"/>
  <c r="H135" i="1" l="1"/>
  <c r="H136" i="1" l="1"/>
  <c r="H137" i="1" l="1"/>
  <c r="H138" i="1" l="1"/>
  <c r="H139" i="1" l="1"/>
  <c r="H140" i="1" l="1"/>
  <c r="H141" i="1" l="1"/>
  <c r="H142" i="1" l="1"/>
  <c r="H143" i="1" l="1"/>
  <c r="H144" i="1" l="1"/>
  <c r="H145" i="1" l="1"/>
  <c r="H146" i="1" l="1"/>
  <c r="H147" i="1" l="1"/>
  <c r="H148" i="1" l="1"/>
  <c r="H149" i="1" l="1"/>
  <c r="H150" i="1" l="1"/>
  <c r="H151" i="1" l="1"/>
  <c r="H152" i="1" l="1"/>
  <c r="H153" i="1" l="1"/>
  <c r="H154" i="1" l="1"/>
  <c r="H155" i="1" l="1"/>
  <c r="H156" i="1" l="1"/>
  <c r="H157" i="1" l="1"/>
  <c r="H158" i="1" l="1"/>
  <c r="H159" i="1" l="1"/>
  <c r="H160" i="1" l="1"/>
  <c r="H161" i="1" l="1"/>
  <c r="H162" i="1" l="1"/>
  <c r="H163" i="1" l="1"/>
  <c r="H164" i="1" l="1"/>
  <c r="H165" i="1" l="1"/>
  <c r="H166" i="1" l="1"/>
  <c r="H167" i="1" l="1"/>
  <c r="H168" i="1" l="1"/>
  <c r="J2" i="1" l="1"/>
  <c r="J1" i="1"/>
  <c r="G171" i="1" a="1"/>
  <c r="G171" i="1" s="1"/>
  <c r="G172" i="1" s="1" a="1"/>
  <c r="G172" i="1" s="1"/>
  <c r="G173" i="1" l="1" a="1"/>
  <c r="G173" i="1" s="1"/>
  <c r="G174" i="1" s="1" a="1"/>
  <c r="G174" i="1" s="1"/>
  <c r="G175" i="1" l="1" a="1"/>
  <c r="G175" i="1" s="1"/>
  <c r="G176" i="1" s="1" a="1"/>
  <c r="G176" i="1" s="1"/>
  <c r="G177" i="1" l="1" a="1"/>
  <c r="G177" i="1" s="1"/>
  <c r="G178" i="1" l="1" a="1"/>
  <c r="G178" i="1" s="1"/>
  <c r="G179" i="1" s="1" a="1"/>
  <c r="G179" i="1" s="1"/>
  <c r="G180" i="1" l="1" a="1"/>
  <c r="G180" i="1" s="1"/>
  <c r="G181" i="1" l="1" a="1"/>
  <c r="G181" i="1" s="1"/>
  <c r="G182" i="1" s="1" a="1"/>
  <c r="G182" i="1" s="1"/>
  <c r="G183" i="1" l="1" a="1"/>
  <c r="G183" i="1" s="1"/>
  <c r="G184" i="1" l="1" a="1"/>
  <c r="G184" i="1" s="1"/>
  <c r="G185" i="1" l="1" a="1"/>
  <c r="G185" i="1" s="1"/>
  <c r="G186" i="1" l="1" a="1"/>
  <c r="G186" i="1" s="1"/>
  <c r="G187" i="1" s="1" a="1"/>
  <c r="G187" i="1" s="1"/>
  <c r="G188" i="1" s="1" a="1"/>
  <c r="G188" i="1" s="1"/>
  <c r="G189" i="1" s="1" a="1"/>
  <c r="G189" i="1" s="1"/>
  <c r="G190" i="1" s="1" a="1"/>
  <c r="G190" i="1" s="1"/>
  <c r="G191" i="1" l="1" a="1"/>
  <c r="G191" i="1" s="1"/>
  <c r="G192" i="1" s="1" a="1"/>
  <c r="G192" i="1" s="1"/>
  <c r="G193" i="1" s="1" a="1"/>
  <c r="G193" i="1" s="1"/>
  <c r="G194" i="1" s="1" a="1"/>
  <c r="G194" i="1" s="1"/>
  <c r="G195" i="1" s="1" a="1"/>
  <c r="G195" i="1" s="1"/>
  <c r="G196" i="1" l="1" a="1"/>
  <c r="G196" i="1" s="1"/>
  <c r="G197" i="1" s="1" a="1"/>
  <c r="G197" i="1" s="1"/>
  <c r="G198" i="1" s="1" a="1"/>
  <c r="G198" i="1" s="1"/>
  <c r="G199" i="1" s="1" a="1"/>
  <c r="G199" i="1" s="1"/>
  <c r="G200" i="1" l="1" a="1"/>
  <c r="G200" i="1" s="1"/>
  <c r="G201" i="1" l="1" a="1"/>
  <c r="G201" i="1" s="1"/>
  <c r="G202" i="1" s="1" a="1"/>
  <c r="G202" i="1" s="1"/>
  <c r="G203" i="1" l="1" a="1"/>
  <c r="G203" i="1" s="1"/>
  <c r="G204" i="1" s="1" a="1"/>
  <c r="G204" i="1" s="1"/>
  <c r="G205" i="1" s="1" a="1"/>
  <c r="G205" i="1" s="1"/>
  <c r="G206" i="1" s="1" a="1"/>
  <c r="G206" i="1" s="1"/>
  <c r="G207" i="1" s="1" a="1"/>
  <c r="G207" i="1" s="1"/>
  <c r="G208" i="1" l="1" a="1"/>
  <c r="G208" i="1" s="1"/>
  <c r="G209" i="1" l="1" a="1"/>
  <c r="G209" i="1" s="1"/>
  <c r="G210" i="1" s="1" a="1"/>
  <c r="G210" i="1" s="1"/>
  <c r="G211" i="1" s="1" a="1"/>
  <c r="G211" i="1" s="1"/>
  <c r="G212" i="1" s="1" a="1"/>
  <c r="G212" i="1" s="1"/>
  <c r="G213" i="1" s="1" a="1"/>
  <c r="G213" i="1" s="1"/>
  <c r="G214" i="1" s="1" a="1"/>
  <c r="G214" i="1" s="1"/>
  <c r="G215" i="1" s="1" a="1"/>
  <c r="G215" i="1" s="1"/>
  <c r="G216" i="1" s="1" a="1"/>
  <c r="G216" i="1" s="1"/>
  <c r="G217" i="1" s="1" a="1"/>
  <c r="G217" i="1" s="1"/>
  <c r="G218" i="1" s="1" a="1"/>
  <c r="G218" i="1" s="1"/>
  <c r="G219" i="1" s="1" a="1"/>
  <c r="G219" i="1" s="1"/>
  <c r="G220" i="1" s="1" a="1"/>
  <c r="G220" i="1" s="1"/>
  <c r="G221" i="1" s="1" a="1"/>
  <c r="G221" i="1" s="1"/>
  <c r="G222" i="1" s="1" a="1"/>
  <c r="G222" i="1" s="1"/>
  <c r="G223" i="1" s="1" a="1"/>
  <c r="G223" i="1" s="1"/>
  <c r="G224" i="1" s="1" a="1"/>
  <c r="G224" i="1" s="1"/>
  <c r="G225" i="1" s="1" a="1"/>
  <c r="G225" i="1" s="1"/>
  <c r="G226" i="1" s="1" a="1"/>
  <c r="G226" i="1" s="1"/>
  <c r="G227" i="1" s="1" a="1"/>
  <c r="G227" i="1" s="1"/>
  <c r="G228" i="1" s="1" a="1"/>
  <c r="G228" i="1" s="1"/>
  <c r="G229" i="1" s="1" a="1"/>
  <c r="G229" i="1" s="1"/>
  <c r="G230" i="1" s="1" a="1"/>
  <c r="G230" i="1" s="1"/>
  <c r="G231" i="1" s="1" a="1"/>
  <c r="G231" i="1" s="1"/>
  <c r="G232" i="1" s="1" a="1"/>
  <c r="G232" i="1" s="1"/>
  <c r="G233" i="1" s="1" a="1"/>
  <c r="G233" i="1" s="1"/>
  <c r="G234" i="1" s="1" a="1"/>
  <c r="G234" i="1" s="1"/>
  <c r="G235" i="1" s="1" a="1"/>
  <c r="G235" i="1" s="1"/>
  <c r="G236" i="1" s="1" a="1"/>
  <c r="G236" i="1" s="1"/>
  <c r="G237" i="1" s="1" a="1"/>
  <c r="G237" i="1" s="1"/>
  <c r="G238" i="1" s="1" a="1"/>
  <c r="G238" i="1" s="1"/>
  <c r="G239" i="1" s="1" a="1"/>
  <c r="G239" i="1" s="1"/>
  <c r="G240" i="1" s="1" a="1"/>
  <c r="G240" i="1" s="1"/>
  <c r="G241" i="1" s="1" a="1"/>
  <c r="G241" i="1" s="1"/>
  <c r="G242" i="1" s="1" a="1"/>
  <c r="G242" i="1" s="1"/>
  <c r="G243" i="1" s="1" a="1"/>
  <c r="G243" i="1" s="1"/>
  <c r="G244" i="1" s="1" a="1"/>
  <c r="G244" i="1" s="1"/>
  <c r="G245" i="1" s="1" a="1"/>
  <c r="G245" i="1" s="1"/>
  <c r="G246" i="1" s="1" a="1"/>
  <c r="G246" i="1" s="1"/>
  <c r="G247" i="1" s="1" a="1"/>
  <c r="G247" i="1" s="1"/>
  <c r="G248" i="1" s="1" a="1"/>
  <c r="G248" i="1" s="1"/>
  <c r="G249" i="1" s="1" a="1"/>
  <c r="G249" i="1" s="1"/>
  <c r="G250" i="1" s="1" a="1"/>
  <c r="G250" i="1" s="1"/>
  <c r="G251" i="1" s="1" a="1"/>
  <c r="G251" i="1" s="1"/>
  <c r="G252" i="1" s="1" a="1"/>
  <c r="G252" i="1" s="1"/>
  <c r="G253" i="1" s="1" a="1"/>
  <c r="G253" i="1" s="1"/>
  <c r="G254" i="1" s="1" a="1"/>
  <c r="G254" i="1" s="1"/>
  <c r="G255" i="1" s="1" a="1"/>
  <c r="G255" i="1" s="1"/>
  <c r="G256" i="1" s="1" a="1"/>
  <c r="G256" i="1" s="1"/>
  <c r="G257" i="1" s="1" a="1"/>
  <c r="G257" i="1" s="1"/>
  <c r="G258" i="1" s="1" a="1"/>
  <c r="G258" i="1" s="1"/>
  <c r="G259" i="1" s="1" a="1"/>
  <c r="G259" i="1" s="1"/>
  <c r="G260" i="1" s="1" a="1"/>
  <c r="G260" i="1" s="1"/>
  <c r="G261" i="1" s="1" a="1"/>
  <c r="G261" i="1" s="1"/>
  <c r="G262" i="1" s="1" a="1"/>
  <c r="G262" i="1" s="1"/>
  <c r="G263" i="1" s="1" a="1"/>
  <c r="G263" i="1" s="1"/>
  <c r="G264" i="1" s="1" a="1"/>
  <c r="G264" i="1" s="1"/>
  <c r="G265" i="1" s="1" a="1"/>
  <c r="G265" i="1" s="1"/>
  <c r="G266" i="1" s="1" a="1"/>
  <c r="G266" i="1" s="1"/>
  <c r="G267" i="1" s="1" a="1"/>
  <c r="G267" i="1" s="1"/>
  <c r="G268" i="1" s="1" a="1"/>
  <c r="G268" i="1" s="1"/>
  <c r="G269" i="1" s="1" a="1"/>
  <c r="G269" i="1" s="1"/>
  <c r="G270" i="1" s="1" a="1"/>
  <c r="G270" i="1" s="1"/>
  <c r="G271" i="1" s="1" a="1"/>
  <c r="G271" i="1" s="1"/>
  <c r="G272" i="1" s="1" a="1"/>
  <c r="G272" i="1" s="1"/>
  <c r="G273" i="1" s="1" a="1"/>
  <c r="G273" i="1" s="1"/>
  <c r="G274" i="1" s="1" a="1"/>
  <c r="G274" i="1" s="1"/>
  <c r="G275" i="1" s="1" a="1"/>
  <c r="G275" i="1" s="1"/>
  <c r="G276" i="1" s="1" a="1"/>
  <c r="G276" i="1" s="1"/>
</calcChain>
</file>

<file path=xl/sharedStrings.xml><?xml version="1.0" encoding="utf-8"?>
<sst xmlns="http://schemas.openxmlformats.org/spreadsheetml/2006/main" count="195" uniqueCount="174">
  <si>
    <t>arrivee</t>
  </si>
  <si>
    <t>depart</t>
  </si>
  <si>
    <t>210217X</t>
  </si>
  <si>
    <t>207896Z</t>
  </si>
  <si>
    <t>51096Q</t>
  </si>
  <si>
    <t>205394E</t>
  </si>
  <si>
    <t>186087U</t>
  </si>
  <si>
    <t>195235N</t>
  </si>
  <si>
    <t>204988P</t>
  </si>
  <si>
    <t>157927L</t>
  </si>
  <si>
    <t>191444S</t>
  </si>
  <si>
    <t>209255B</t>
  </si>
  <si>
    <t>191518X</t>
  </si>
  <si>
    <t>204507R</t>
  </si>
  <si>
    <t>15483E</t>
  </si>
  <si>
    <t>185352V</t>
  </si>
  <si>
    <t>51069L</t>
  </si>
  <si>
    <t>62272N</t>
  </si>
  <si>
    <t>201200W</t>
  </si>
  <si>
    <t>186946C</t>
  </si>
  <si>
    <t>207168H</t>
  </si>
  <si>
    <t>204535W</t>
  </si>
  <si>
    <t>14829U</t>
  </si>
  <si>
    <t>117234D</t>
  </si>
  <si>
    <t>185990P</t>
  </si>
  <si>
    <t>193231K</t>
  </si>
  <si>
    <t>190507Y</t>
  </si>
  <si>
    <t>185821E</t>
  </si>
  <si>
    <t>160947T</t>
  </si>
  <si>
    <t>179242D</t>
  </si>
  <si>
    <t>180055N</t>
  </si>
  <si>
    <t>208876Q</t>
  </si>
  <si>
    <t>190494K</t>
  </si>
  <si>
    <t>167877A</t>
  </si>
  <si>
    <t>192719C</t>
  </si>
  <si>
    <t>195708B</t>
  </si>
  <si>
    <t>72224E</t>
  </si>
  <si>
    <t>51140N</t>
  </si>
  <si>
    <t>182701P</t>
  </si>
  <si>
    <t>186578C</t>
  </si>
  <si>
    <t>190754S</t>
  </si>
  <si>
    <t>205299B</t>
  </si>
  <si>
    <t>195959Z</t>
  </si>
  <si>
    <t>14408M</t>
  </si>
  <si>
    <t>165403M</t>
  </si>
  <si>
    <t>168416M</t>
  </si>
  <si>
    <t>186384S</t>
  </si>
  <si>
    <t>50105N</t>
  </si>
  <si>
    <t>52092X</t>
  </si>
  <si>
    <t>205547W</t>
  </si>
  <si>
    <t>195963D</t>
  </si>
  <si>
    <t>172163K</t>
  </si>
  <si>
    <t>175761V</t>
  </si>
  <si>
    <t>57833N</t>
  </si>
  <si>
    <t>186075F</t>
  </si>
  <si>
    <t>208481L</t>
  </si>
  <si>
    <t>180337U</t>
  </si>
  <si>
    <t>163361S</t>
  </si>
  <si>
    <t>200764X</t>
  </si>
  <si>
    <t>59833M</t>
  </si>
  <si>
    <t>194536C</t>
  </si>
  <si>
    <t>56225Q</t>
  </si>
  <si>
    <t>187677X</t>
  </si>
  <si>
    <t>131978E</t>
  </si>
  <si>
    <t>50955M</t>
  </si>
  <si>
    <t>184654M</t>
  </si>
  <si>
    <t>57060X</t>
  </si>
  <si>
    <t>200851S</t>
  </si>
  <si>
    <t>164902S</t>
  </si>
  <si>
    <t>50958Q</t>
  </si>
  <si>
    <t>11053Q</t>
  </si>
  <si>
    <t>204590F</t>
  </si>
  <si>
    <t>194738X</t>
  </si>
  <si>
    <t>53861V</t>
  </si>
  <si>
    <t>54082L</t>
  </si>
  <si>
    <t>50956N</t>
  </si>
  <si>
    <t>134763G</t>
  </si>
  <si>
    <t>173086N</t>
  </si>
  <si>
    <t>183684G</t>
  </si>
  <si>
    <t>194355F</t>
  </si>
  <si>
    <t>194777Q</t>
  </si>
  <si>
    <t>149150V</t>
  </si>
  <si>
    <t>170335X</t>
  </si>
  <si>
    <t>199726U</t>
  </si>
  <si>
    <t>185367M</t>
  </si>
  <si>
    <t>192340R</t>
  </si>
  <si>
    <t>170334W</t>
  </si>
  <si>
    <t>185993S</t>
  </si>
  <si>
    <t>198602X</t>
  </si>
  <si>
    <t>178412B</t>
  </si>
  <si>
    <t>54296T</t>
  </si>
  <si>
    <t>206799G</t>
  </si>
  <si>
    <t>207170L</t>
  </si>
  <si>
    <t>188007F</t>
  </si>
  <si>
    <t>59716K</t>
  </si>
  <si>
    <t>187699W</t>
  </si>
  <si>
    <t>175762W</t>
  </si>
  <si>
    <t>182962X</t>
  </si>
  <si>
    <t>203921D</t>
  </si>
  <si>
    <t>193893D</t>
  </si>
  <si>
    <t>14560B</t>
  </si>
  <si>
    <t>197671L</t>
  </si>
  <si>
    <t>17076M</t>
  </si>
  <si>
    <t>18478L</t>
  </si>
  <si>
    <t>71331K</t>
  </si>
  <si>
    <t>182901F</t>
  </si>
  <si>
    <t>195996Q</t>
  </si>
  <si>
    <t>13149T</t>
  </si>
  <si>
    <t>186613R</t>
  </si>
  <si>
    <t>208251L</t>
  </si>
  <si>
    <t>207682S</t>
  </si>
  <si>
    <t>148529V</t>
  </si>
  <si>
    <t>69863P</t>
  </si>
  <si>
    <t>181243D</t>
  </si>
  <si>
    <t>101457E</t>
  </si>
  <si>
    <t>121545Q</t>
  </si>
  <si>
    <t>158697X</t>
  </si>
  <si>
    <t>61287S</t>
  </si>
  <si>
    <t>189671Q</t>
  </si>
  <si>
    <t>50912Q</t>
  </si>
  <si>
    <t>206300Q</t>
  </si>
  <si>
    <t>50943Y</t>
  </si>
  <si>
    <t>50847U</t>
  </si>
  <si>
    <t>182793P</t>
  </si>
  <si>
    <t>195703W</t>
  </si>
  <si>
    <t>199154X</t>
  </si>
  <si>
    <t>202173D</t>
  </si>
  <si>
    <t>206973W</t>
  </si>
  <si>
    <t>146821P</t>
  </si>
  <si>
    <t>175023T</t>
  </si>
  <si>
    <t>50795N</t>
  </si>
  <si>
    <t>50896X</t>
  </si>
  <si>
    <t>208250K</t>
  </si>
  <si>
    <t>190258C</t>
  </si>
  <si>
    <t>56321U</t>
  </si>
  <si>
    <t>56273S</t>
  </si>
  <si>
    <t>56926B</t>
  </si>
  <si>
    <t>203357R</t>
  </si>
  <si>
    <t>14558Z</t>
  </si>
  <si>
    <t>50879D</t>
  </si>
  <si>
    <t>60074Y</t>
  </si>
  <si>
    <t>14548P</t>
  </si>
  <si>
    <t>50546S</t>
  </si>
  <si>
    <t>50866Q</t>
  </si>
  <si>
    <t>188204V</t>
  </si>
  <si>
    <t>50869T</t>
  </si>
  <si>
    <t>56298U</t>
  </si>
  <si>
    <t>50860H</t>
  </si>
  <si>
    <t>193891B</t>
  </si>
  <si>
    <t>199383W</t>
  </si>
  <si>
    <t>182131U</t>
  </si>
  <si>
    <t>209586M</t>
  </si>
  <si>
    <t>206744X</t>
  </si>
  <si>
    <t>194896U</t>
  </si>
  <si>
    <t>200188W</t>
  </si>
  <si>
    <t>119467F</t>
  </si>
  <si>
    <t>177525N</t>
  </si>
  <si>
    <t>169680L</t>
  </si>
  <si>
    <t>181356B</t>
  </si>
  <si>
    <t>71149M</t>
  </si>
  <si>
    <t>59513P</t>
  </si>
  <si>
    <t>50090W</t>
  </si>
  <si>
    <t>50100G</t>
  </si>
  <si>
    <t>169241H</t>
  </si>
  <si>
    <t>59478A</t>
  </si>
  <si>
    <t>184347C</t>
  </si>
  <si>
    <t>112313E</t>
  </si>
  <si>
    <t>198113R</t>
  </si>
  <si>
    <t>205387X</t>
  </si>
  <si>
    <t xml:space="preserve">identifiant </t>
  </si>
  <si>
    <t>eur/jour</t>
  </si>
  <si>
    <t>ID</t>
  </si>
  <si>
    <t>Somme</t>
  </si>
  <si>
    <t>somme si sans tenir compte de la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</si>
</sst>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Calibri"/>
      <family val="2"/>
      <scheme val="minor"/>
    </font>
    <font>
      <sz val="9"/>
      <name val="Arial Nova"/>
      <family val="2"/>
    </font>
    <font>
      <sz val="9"/>
      <color theme="1"/>
      <name val="Arial Nova"/>
      <family val="2"/>
    </font>
    <font>
      <sz val="9"/>
      <color theme="1"/>
      <name val="Arial"/>
      <family val="2"/>
    </font>
    <font>
      <b/>
      <sz val="9"/>
      <name val="Arial Nova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14" fontId="1" fillId="2" borderId="0" xfId="0" applyNumberFormat="1" applyFont="1" applyFill="1" applyAlignment="1">
      <alignment horizontal="center"/>
    </xf>
    <xf numFmtId="14" fontId="2" fillId="2" borderId="0" xfId="0" applyNumberFormat="1" applyFont="1" applyFill="1" applyAlignment="1">
      <alignment horizontal="center"/>
    </xf>
    <xf numFmtId="14" fontId="2" fillId="3" borderId="0" xfId="0" applyNumberFormat="1" applyFont="1" applyFill="1" applyAlignment="1">
      <alignment horizontal="center"/>
    </xf>
    <xf numFmtId="14" fontId="2" fillId="4" borderId="0" xfId="0" applyNumberFormat="1" applyFont="1" applyFill="1" applyAlignment="1">
      <alignment horizontal="center"/>
    </xf>
    <xf numFmtId="0" fontId="1" fillId="2" borderId="0" xfId="0" applyFont="1" applyFill="1" applyAlignment="1">
      <alignment horizontal="center" vertical="center" wrapText="1"/>
    </xf>
    <xf numFmtId="0" fontId="3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14" fontId="4" fillId="5" borderId="0" xfId="0" applyNumberFormat="1" applyFont="1" applyFill="1" applyAlignment="1">
      <alignment horizontal="center"/>
    </xf>
    <xf numFmtId="0" fontId="4" fillId="2" borderId="0" xfId="0" applyFont="1" applyFill="1" applyAlignment="1">
      <alignment horizontal="center" wrapText="1"/>
    </xf>
    <xf numFmtId="14" fontId="4" fillId="6" borderId="0" xfId="0" applyNumberFormat="1" applyFont="1" applyFill="1" applyAlignment="1">
      <alignment horizontal="center"/>
    </xf>
    <xf numFmtId="0" fontId="0" fillId="6" borderId="0" xfId="0" applyFill="1"/>
    <xf numFmtId="0" fontId="0" fillId="3" borderId="0" xfId="0" applyFill="1"/>
  </cellXfs>
  <cellStyles count="1">
    <cellStyle name="Normal" xfId="0" builtinId="0"/>
  </cellStyles>
  <dxfs count="26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ova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ova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ova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 Nova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1" indent="0" justifyLastLine="0" shrinkToFit="0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rgb="FFFF0000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  <dxf>
      <font>
        <b/>
        <i val="0"/>
      </font>
    </dxf>
    <dxf>
      <fill>
        <patternFill>
          <bgColor theme="7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rgb="FFFFFF9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openxmlformats.org/officeDocument/2006/relationships/customXml" Target="../customXml/item4.xml"/></Relationships>
</file>

<file path=xl/tables/table1.xml><?xml version="1.0" encoding="utf-8"?>
<table xmlns="http://schemas.openxmlformats.org/spreadsheetml/2006/main" id="1" name="Tableau1" displayName="Tableau1" ref="A1:D239" totalsRowShown="0" headerRowDxfId="5">
  <autoFilter ref="A1:D239"/>
  <tableColumns count="4">
    <tableColumn id="1" name="arrivee" dataDxfId="4"/>
    <tableColumn id="2" name="depart" dataDxfId="3"/>
    <tableColumn id="3" name="identifiant " dataDxfId="2"/>
    <tableColumn id="4" name="eur/jour" dataDxfId="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G1:H168" totalsRowShown="0">
  <autoFilter ref="G1:H168"/>
  <tableColumns count="2">
    <tableColumn id="1" name="ID" dataDxfId="0">
      <calculatedColumnFormula array="1">IFERROR(INDEX($C$2:$C$239,MIN(IF($C$2:$C$239&lt;&gt;"",IF(COUNTIF(G$1:G1,$C$2:$C$239)=0,ROW($C$2:$C$239)-1,9^9)))),"")</calculatedColumnFormula>
    </tableColumn>
    <tableColumn id="2" name="Somme">
      <calculatedColumnFormula>SUMIFS(Tableau1[eur/jour],Tableau1[[identifiant ]],$G2,Tableau1[arrivee],"&lt;" &amp; $F$1,Tableau1[depart],"&gt;" &amp; $F$1)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07"/>
  <sheetViews>
    <sheetView tabSelected="1" workbookViewId="0">
      <selection activeCell="J9" sqref="J9"/>
    </sheetView>
  </sheetViews>
  <sheetFormatPr baseColWidth="10" defaultRowHeight="15"/>
  <cols>
    <col min="3" max="3" width="11.5703125" customWidth="1"/>
    <col min="4" max="4" width="11.42578125" style="8"/>
    <col min="7" max="7" width="11.42578125" style="8"/>
  </cols>
  <sheetData>
    <row r="1" spans="1:14">
      <c r="A1" s="10" t="s">
        <v>0</v>
      </c>
      <c r="B1" s="10" t="s">
        <v>1</v>
      </c>
      <c r="C1" s="10" t="s">
        <v>169</v>
      </c>
      <c r="D1" s="10" t="s">
        <v>170</v>
      </c>
      <c r="F1" s="9">
        <v>43957</v>
      </c>
      <c r="G1" s="11" t="s">
        <v>171</v>
      </c>
      <c r="H1" s="12" t="s">
        <v>172</v>
      </c>
      <c r="J1" s="13">
        <f>COUNTIF(H2:H168,"&gt;0")</f>
        <v>146</v>
      </c>
      <c r="L1" s="13" t="s">
        <v>173</v>
      </c>
      <c r="M1" s="13"/>
      <c r="N1" s="13"/>
    </row>
    <row r="2" spans="1:14">
      <c r="A2" s="1">
        <v>43831</v>
      </c>
      <c r="B2" s="1">
        <v>44012</v>
      </c>
      <c r="C2" s="5" t="s">
        <v>6</v>
      </c>
      <c r="D2" s="8">
        <v>200</v>
      </c>
      <c r="G2" s="8" t="str">
        <f t="array" ref="G2">IFERROR(INDEX($C$2:$C$239,MIN(IF($C$2:$C$239&lt;&gt;"",IF(COUNTIF(G$1:G1,$C$2:$C$239)=0,ROW($C$2:$C$239)-1,9^9)))),"")</f>
        <v>186087U</v>
      </c>
      <c r="H2">
        <f>SUMIFS(Tableau1[eur/jour],Tableau1[[identifiant ]],$G2,Tableau1[arrivee],"&lt;" &amp; $F$1,Tableau1[depart],"&gt;" &amp; $F$1)</f>
        <v>800</v>
      </c>
      <c r="J2" s="13">
        <f>SUM(Tableau2[Somme])</f>
        <v>65600</v>
      </c>
      <c r="L2">
        <f>SUMIF(Tableau1[[identifiant ]],Tableau2[[#This Row],[ID]],Tableau1[eur/jour])</f>
        <v>1000</v>
      </c>
    </row>
    <row r="3" spans="1:14">
      <c r="A3" s="1">
        <v>43831</v>
      </c>
      <c r="B3" s="1">
        <v>43898</v>
      </c>
      <c r="C3" s="5" t="s">
        <v>6</v>
      </c>
      <c r="D3" s="8">
        <v>200</v>
      </c>
      <c r="G3" s="8" t="str">
        <f t="array" ref="G3">IFERROR(INDEX($C$2:$C$239,MIN(IF($C$2:$C$239&lt;&gt;"",IF(COUNTIF(G$1:G2,$C$2:$C$239)=0,ROW($C$2:$C$239)-1,9^9)))),"")</f>
        <v>210217X</v>
      </c>
      <c r="H3">
        <f>SUMIFS(Tableau1[eur/jour],Tableau1[[identifiant ]],$G3,Tableau1[arrivee],"&lt;" &amp; $F$1,Tableau1[depart],"&gt;" &amp; $F$1)</f>
        <v>600</v>
      </c>
      <c r="L3">
        <f>SUMIF(Tableau1[[identifiant ]],Tableau2[[#This Row],[ID]],Tableau1[eur/jour])</f>
        <v>600</v>
      </c>
    </row>
    <row r="4" spans="1:14">
      <c r="A4" s="1">
        <v>43831</v>
      </c>
      <c r="B4" s="1">
        <v>44002</v>
      </c>
      <c r="C4" s="5"/>
      <c r="D4" s="8">
        <v>200</v>
      </c>
      <c r="G4" s="8" t="str">
        <f t="array" ref="G4">IFERROR(INDEX($C$2:$C$239,MIN(IF($C$2:$C$239&lt;&gt;"",IF(COUNTIF(G$1:G3,$C$2:$C$239)=0,ROW($C$2:$C$239)-1,9^9)))),"")</f>
        <v>207896Z</v>
      </c>
      <c r="H4">
        <f>SUMIFS(Tableau1[eur/jour],Tableau1[[identifiant ]],$G4,Tableau1[arrivee],"&lt;" &amp; $F$1,Tableau1[depart],"&gt;" &amp; $F$1)</f>
        <v>200</v>
      </c>
      <c r="L4">
        <f>SUMIF(Tableau1[[identifiant ]],Tableau2[[#This Row],[ID]],Tableau1[eur/jour])</f>
        <v>200</v>
      </c>
    </row>
    <row r="5" spans="1:14">
      <c r="A5" s="1">
        <v>43831</v>
      </c>
      <c r="B5" s="1">
        <v>44196</v>
      </c>
      <c r="C5" s="5" t="s">
        <v>2</v>
      </c>
      <c r="D5" s="8">
        <v>200</v>
      </c>
      <c r="G5" s="8" t="str">
        <f t="array" ref="G5">IFERROR(INDEX($C$2:$C$239,MIN(IF($C$2:$C$239&lt;&gt;"",IF(COUNTIF(G$1:G4,$C$2:$C$239)=0,ROW($C$2:$C$239)-1,9^9)))),"")</f>
        <v>51096Q</v>
      </c>
      <c r="H5">
        <f>SUMIFS(Tableau1[eur/jour],Tableau1[[identifiant ]],$G5,Tableau1[arrivee],"&lt;" &amp; $F$1,Tableau1[depart],"&gt;" &amp; $F$1)</f>
        <v>200</v>
      </c>
      <c r="L5">
        <f>SUMIF(Tableau1[[identifiant ]],Tableau2[[#This Row],[ID]],Tableau1[eur/jour])</f>
        <v>200</v>
      </c>
    </row>
    <row r="6" spans="1:14">
      <c r="A6" s="1">
        <v>43831</v>
      </c>
      <c r="B6" s="1">
        <v>44002</v>
      </c>
      <c r="C6" s="5"/>
      <c r="D6" s="8">
        <v>200</v>
      </c>
      <c r="G6" s="8" t="str">
        <f t="array" ref="G6">IFERROR(INDEX($C$2:$C$239,MIN(IF($C$2:$C$239&lt;&gt;"",IF(COUNTIF(G$1:G5,$C$2:$C$239)=0,ROW($C$2:$C$239)-1,9^9)))),"")</f>
        <v>205394E</v>
      </c>
      <c r="H6">
        <f>SUMIFS(Tableau1[eur/jour],Tableau1[[identifiant ]],$G6,Tableau1[arrivee],"&lt;" &amp; $F$1,Tableau1[depart],"&gt;" &amp; $F$1)</f>
        <v>200</v>
      </c>
      <c r="L6">
        <f>SUMIF(Tableau1[[identifiant ]],Tableau2[[#This Row],[ID]],Tableau1[eur/jour])</f>
        <v>200</v>
      </c>
    </row>
    <row r="7" spans="1:14">
      <c r="A7" s="1">
        <v>43831</v>
      </c>
      <c r="B7" s="1">
        <v>44196</v>
      </c>
      <c r="C7" s="5" t="s">
        <v>2</v>
      </c>
      <c r="D7" s="8">
        <v>200</v>
      </c>
      <c r="G7" s="8" t="str">
        <f t="array" ref="G7">IFERROR(INDEX($C$2:$C$239,MIN(IF($C$2:$C$239&lt;&gt;"",IF(COUNTIF(G$1:G6,$C$2:$C$239)=0,ROW($C$2:$C$239)-1,9^9)))),"")</f>
        <v>195235N</v>
      </c>
      <c r="H7">
        <f>SUMIFS(Tableau1[eur/jour],Tableau1[[identifiant ]],$G7,Tableau1[arrivee],"&lt;" &amp; $F$1,Tableau1[depart],"&gt;" &amp; $F$1)</f>
        <v>200</v>
      </c>
      <c r="L7">
        <f>SUMIF(Tableau1[[identifiant ]],Tableau2[[#This Row],[ID]],Tableau1[eur/jour])</f>
        <v>200</v>
      </c>
    </row>
    <row r="8" spans="1:14">
      <c r="A8" s="1">
        <v>43831</v>
      </c>
      <c r="B8" s="1">
        <v>44196</v>
      </c>
      <c r="C8" s="5" t="s">
        <v>6</v>
      </c>
      <c r="D8" s="8">
        <v>200</v>
      </c>
      <c r="G8" s="8" t="str">
        <f t="array" ref="G8">IFERROR(INDEX($C$2:$C$239,MIN(IF($C$2:$C$239&lt;&gt;"",IF(COUNTIF(G$1:G7,$C$2:$C$239)=0,ROW($C$2:$C$239)-1,9^9)))),"")</f>
        <v>204988P</v>
      </c>
      <c r="H8">
        <f>SUMIFS(Tableau1[eur/jour],Tableau1[[identifiant ]],$G8,Tableau1[arrivee],"&lt;" &amp; $F$1,Tableau1[depart],"&gt;" &amp; $F$1)</f>
        <v>0</v>
      </c>
      <c r="L8">
        <f>SUMIF(Tableau1[[identifiant ]],Tableau2[[#This Row],[ID]],Tableau1[eur/jour])</f>
        <v>200</v>
      </c>
    </row>
    <row r="9" spans="1:14">
      <c r="A9" s="2">
        <v>43831</v>
      </c>
      <c r="B9" s="2">
        <v>44196</v>
      </c>
      <c r="C9" s="5" t="s">
        <v>6</v>
      </c>
      <c r="D9" s="8">
        <v>200</v>
      </c>
      <c r="G9" s="8" t="str">
        <f t="array" ref="G9">IFERROR(INDEX($C$2:$C$239,MIN(IF($C$2:$C$239&lt;&gt;"",IF(COUNTIF(G$1:G8,$C$2:$C$239)=0,ROW($C$2:$C$239)-1,9^9)))),"")</f>
        <v>157927L</v>
      </c>
      <c r="H9">
        <f>SUMIFS(Tableau1[eur/jour],Tableau1[[identifiant ]],$G9,Tableau1[arrivee],"&lt;" &amp; $F$1,Tableau1[depart],"&gt;" &amp; $F$1)</f>
        <v>200</v>
      </c>
      <c r="L9">
        <f>SUMIF(Tableau1[[identifiant ]],Tableau2[[#This Row],[ID]],Tableau1[eur/jour])</f>
        <v>200</v>
      </c>
    </row>
    <row r="10" spans="1:14">
      <c r="A10" s="1">
        <v>43952</v>
      </c>
      <c r="B10" s="1">
        <v>44196</v>
      </c>
      <c r="C10" s="5" t="s">
        <v>2</v>
      </c>
      <c r="D10" s="8">
        <v>200</v>
      </c>
      <c r="G10" s="8" t="str">
        <f t="array" ref="G10">IFERROR(INDEX($C$2:$C$239,MIN(IF($C$2:$C$239&lt;&gt;"",IF(COUNTIF(G$1:G9,$C$2:$C$239)=0,ROW($C$2:$C$239)-1,9^9)))),"")</f>
        <v>191444S</v>
      </c>
      <c r="H10">
        <f>SUMIFS(Tableau1[eur/jour],Tableau1[[identifiant ]],$G10,Tableau1[arrivee],"&lt;" &amp; $F$1,Tableau1[depart],"&gt;" &amp; $F$1)</f>
        <v>200</v>
      </c>
      <c r="L10">
        <f>SUMIF(Tableau1[[identifiant ]],Tableau2[[#This Row],[ID]],Tableau1[eur/jour])</f>
        <v>200</v>
      </c>
    </row>
    <row r="11" spans="1:14">
      <c r="A11" s="1">
        <v>43850</v>
      </c>
      <c r="B11" s="1">
        <v>44196</v>
      </c>
      <c r="C11" s="5" t="s">
        <v>3</v>
      </c>
      <c r="D11" s="8">
        <v>200</v>
      </c>
      <c r="G11" s="8" t="str">
        <f t="array" ref="G11">IFERROR(INDEX($C$2:$C$239,MIN(IF($C$2:$C$239&lt;&gt;"",IF(COUNTIF(G$1:G10,$C$2:$C$239)=0,ROW($C$2:$C$239)-1,9^9)))),"")</f>
        <v>209255B</v>
      </c>
      <c r="H11">
        <f>SUMIFS(Tableau1[eur/jour],Tableau1[[identifiant ]],$G11,Tableau1[arrivee],"&lt;" &amp; $F$1,Tableau1[depart],"&gt;" &amp; $F$1)</f>
        <v>200</v>
      </c>
      <c r="L11">
        <f>SUMIF(Tableau1[[identifiant ]],Tableau2[[#This Row],[ID]],Tableau1[eur/jour])</f>
        <v>200</v>
      </c>
    </row>
    <row r="12" spans="1:14">
      <c r="A12" s="1">
        <v>43831</v>
      </c>
      <c r="B12" s="1">
        <v>44196</v>
      </c>
      <c r="C12" s="5" t="s">
        <v>4</v>
      </c>
      <c r="D12" s="8">
        <v>200</v>
      </c>
      <c r="G12" s="8" t="str">
        <f t="array" ref="G12">IFERROR(INDEX($C$2:$C$239,MIN(IF($C$2:$C$239&lt;&gt;"",IF(COUNTIF(G$1:G11,$C$2:$C$239)=0,ROW($C$2:$C$239)-1,9^9)))),"")</f>
        <v>191518X</v>
      </c>
      <c r="H12">
        <f>SUMIFS(Tableau1[eur/jour],Tableau1[[identifiant ]],$G12,Tableau1[arrivee],"&lt;" &amp; $F$1,Tableau1[depart],"&gt;" &amp; $F$1)</f>
        <v>0</v>
      </c>
      <c r="L12">
        <f>SUMIF(Tableau1[[identifiant ]],Tableau2[[#This Row],[ID]],Tableau1[eur/jour])</f>
        <v>200</v>
      </c>
    </row>
    <row r="13" spans="1:14">
      <c r="A13" s="1">
        <v>43862</v>
      </c>
      <c r="B13" s="1">
        <v>43983</v>
      </c>
      <c r="C13" s="5" t="s">
        <v>5</v>
      </c>
      <c r="D13" s="8">
        <v>200</v>
      </c>
      <c r="G13" s="8" t="str">
        <f t="array" ref="G13">IFERROR(INDEX($C$2:$C$239,MIN(IF($C$2:$C$239&lt;&gt;"",IF(COUNTIF(G$1:G12,$C$2:$C$239)=0,ROW($C$2:$C$239)-1,9^9)))),"")</f>
        <v>204507R</v>
      </c>
      <c r="H13">
        <f>SUMIFS(Tableau1[eur/jour],Tableau1[[identifiant ]],$G13,Tableau1[arrivee],"&lt;" &amp; $F$1,Tableau1[depart],"&gt;" &amp; $F$1)</f>
        <v>200</v>
      </c>
      <c r="L13">
        <f>SUMIF(Tableau1[[identifiant ]],Tableau2[[#This Row],[ID]],Tableau1[eur/jour])</f>
        <v>200</v>
      </c>
    </row>
    <row r="14" spans="1:14">
      <c r="A14" s="1">
        <v>43831</v>
      </c>
      <c r="B14" s="1">
        <v>43966</v>
      </c>
      <c r="C14" s="5" t="s">
        <v>6</v>
      </c>
      <c r="D14" s="8">
        <v>200</v>
      </c>
      <c r="G14" s="8" t="str">
        <f t="array" ref="G14">IFERROR(INDEX($C$2:$C$239,MIN(IF($C$2:$C$239&lt;&gt;"",IF(COUNTIF(G$1:G13,$C$2:$C$239)=0,ROW($C$2:$C$239)-1,9^9)))),"")</f>
        <v>15483E</v>
      </c>
      <c r="H14">
        <f>SUMIFS(Tableau1[eur/jour],Tableau1[[identifiant ]],$G14,Tableau1[arrivee],"&lt;" &amp; $F$1,Tableau1[depart],"&gt;" &amp; $F$1)</f>
        <v>200</v>
      </c>
      <c r="L14">
        <f>SUMIF(Tableau1[[identifiant ]],Tableau2[[#This Row],[ID]],Tableau1[eur/jour])</f>
        <v>200</v>
      </c>
    </row>
    <row r="15" spans="1:14">
      <c r="A15" s="1">
        <v>44075</v>
      </c>
      <c r="B15" s="1">
        <v>44196</v>
      </c>
      <c r="C15" s="5"/>
      <c r="D15" s="8">
        <v>200</v>
      </c>
      <c r="G15" s="8" t="str">
        <f t="array" ref="G15">IFERROR(INDEX($C$2:$C$239,MIN(IF($C$2:$C$239&lt;&gt;"",IF(COUNTIF(G$1:G14,$C$2:$C$239)=0,ROW($C$2:$C$239)-1,9^9)))),"")</f>
        <v>185352V</v>
      </c>
      <c r="H15">
        <f>SUMIFS(Tableau1[eur/jour],Tableau1[[identifiant ]],$G15,Tableau1[arrivee],"&lt;" &amp; $F$1,Tableau1[depart],"&gt;" &amp; $F$1)</f>
        <v>0</v>
      </c>
      <c r="L15">
        <f>SUMIF(Tableau1[[identifiant ]],Tableau2[[#This Row],[ID]],Tableau1[eur/jour])</f>
        <v>200</v>
      </c>
    </row>
    <row r="16" spans="1:14">
      <c r="A16" s="1">
        <v>43831</v>
      </c>
      <c r="B16" s="1">
        <v>44196</v>
      </c>
      <c r="C16" s="5" t="s">
        <v>7</v>
      </c>
      <c r="D16" s="8">
        <v>200</v>
      </c>
      <c r="G16" s="8" t="str">
        <f t="array" ref="G16">IFERROR(INDEX($C$2:$C$239,MIN(IF($C$2:$C$239&lt;&gt;"",IF(COUNTIF(G$1:G15,$C$2:$C$239)=0,ROW($C$2:$C$239)-1,9^9)))),"")</f>
        <v>51069L</v>
      </c>
      <c r="H16">
        <f>SUMIFS(Tableau1[eur/jour],Tableau1[[identifiant ]],$G16,Tableau1[arrivee],"&lt;" &amp; $F$1,Tableau1[depart],"&gt;" &amp; $F$1)</f>
        <v>200</v>
      </c>
      <c r="L16">
        <f>SUMIF(Tableau1[[identifiant ]],Tableau2[[#This Row],[ID]],Tableau1[eur/jour])</f>
        <v>200</v>
      </c>
    </row>
    <row r="17" spans="1:12">
      <c r="A17" s="1">
        <v>43831</v>
      </c>
      <c r="B17" s="1">
        <v>43942</v>
      </c>
      <c r="C17" s="5" t="s">
        <v>8</v>
      </c>
      <c r="D17" s="8">
        <v>200</v>
      </c>
      <c r="G17" s="8" t="str">
        <f t="array" ref="G17">IFERROR(INDEX($C$2:$C$239,MIN(IF($C$2:$C$239&lt;&gt;"",IF(COUNTIF(G$1:G16,$C$2:$C$239)=0,ROW($C$2:$C$239)-1,9^9)))),"")</f>
        <v>62272N</v>
      </c>
      <c r="H17">
        <f>SUMIFS(Tableau1[eur/jour],Tableau1[[identifiant ]],$G17,Tableau1[arrivee],"&lt;" &amp; $F$1,Tableau1[depart],"&gt;" &amp; $F$1)</f>
        <v>200</v>
      </c>
      <c r="L17">
        <f>SUMIF(Tableau1[[identifiant ]],Tableau2[[#This Row],[ID]],Tableau1[eur/jour])</f>
        <v>200</v>
      </c>
    </row>
    <row r="18" spans="1:12">
      <c r="A18" s="1">
        <v>43831</v>
      </c>
      <c r="B18" s="1">
        <v>44196</v>
      </c>
      <c r="C18" s="5" t="s">
        <v>9</v>
      </c>
      <c r="D18" s="8">
        <v>200</v>
      </c>
      <c r="G18" s="8" t="str">
        <f t="array" ref="G18">IFERROR(INDEX($C$2:$C$239,MIN(IF($C$2:$C$239&lt;&gt;"",IF(COUNTIF(G$1:G17,$C$2:$C$239)=0,ROW($C$2:$C$239)-1,9^9)))),"")</f>
        <v>201200W</v>
      </c>
      <c r="H18">
        <f>SUMIFS(Tableau1[eur/jour],Tableau1[[identifiant ]],$G18,Tableau1[arrivee],"&lt;" &amp; $F$1,Tableau1[depart],"&gt;" &amp; $F$1)</f>
        <v>200</v>
      </c>
      <c r="L18">
        <f>SUMIF(Tableau1[[identifiant ]],Tableau2[[#This Row],[ID]],Tableau1[eur/jour])</f>
        <v>200</v>
      </c>
    </row>
    <row r="19" spans="1:12">
      <c r="A19" s="1">
        <v>43831</v>
      </c>
      <c r="B19" s="1">
        <v>44012</v>
      </c>
      <c r="C19" s="5" t="s">
        <v>10</v>
      </c>
      <c r="D19" s="8">
        <v>200</v>
      </c>
      <c r="G19" s="8" t="str">
        <f t="array" ref="G19">IFERROR(INDEX($C$2:$C$239,MIN(IF($C$2:$C$239&lt;&gt;"",IF(COUNTIF(G$1:G18,$C$2:$C$239)=0,ROW($C$2:$C$239)-1,9^9)))),"")</f>
        <v>186946C</v>
      </c>
      <c r="H19">
        <f>SUMIFS(Tableau1[eur/jour],Tableau1[[identifiant ]],$G19,Tableau1[arrivee],"&lt;" &amp; $F$1,Tableau1[depart],"&gt;" &amp; $F$1)</f>
        <v>200</v>
      </c>
      <c r="L19">
        <f>SUMIF(Tableau1[[identifiant ]],Tableau2[[#This Row],[ID]],Tableau1[eur/jour])</f>
        <v>200</v>
      </c>
    </row>
    <row r="20" spans="1:12">
      <c r="A20" s="1">
        <v>44044</v>
      </c>
      <c r="B20" s="1">
        <v>44196</v>
      </c>
      <c r="C20" s="5"/>
      <c r="D20" s="8">
        <v>200</v>
      </c>
      <c r="G20" s="8" t="str">
        <f t="array" ref="G20">IFERROR(INDEX($C$2:$C$239,MIN(IF($C$2:$C$239&lt;&gt;"",IF(COUNTIF(G$1:G19,$C$2:$C$239)=0,ROW($C$2:$C$239)-1,9^9)))),"")</f>
        <v>207168H</v>
      </c>
      <c r="H20">
        <f>SUMIFS(Tableau1[eur/jour],Tableau1[[identifiant ]],$G20,Tableau1[arrivee],"&lt;" &amp; $F$1,Tableau1[depart],"&gt;" &amp; $F$1)</f>
        <v>200</v>
      </c>
      <c r="L20">
        <f>SUMIF(Tableau1[[identifiant ]],Tableau2[[#This Row],[ID]],Tableau1[eur/jour])</f>
        <v>200</v>
      </c>
    </row>
    <row r="21" spans="1:12">
      <c r="A21" s="2">
        <v>43862</v>
      </c>
      <c r="B21" s="2">
        <v>44012</v>
      </c>
      <c r="C21" s="5"/>
      <c r="D21" s="8">
        <v>200</v>
      </c>
      <c r="G21" s="8" t="str">
        <f t="array" ref="G21">IFERROR(INDEX($C$2:$C$239,MIN(IF($C$2:$C$239&lt;&gt;"",IF(COUNTIF(G$1:G20,$C$2:$C$239)=0,ROW($C$2:$C$239)-1,9^9)))),"")</f>
        <v>204535W</v>
      </c>
      <c r="H21">
        <f>SUMIFS(Tableau1[eur/jour],Tableau1[[identifiant ]],$G21,Tableau1[arrivee],"&lt;" &amp; $F$1,Tableau1[depart],"&gt;" &amp; $F$1)</f>
        <v>200</v>
      </c>
      <c r="L21">
        <f>SUMIF(Tableau1[[identifiant ]],Tableau2[[#This Row],[ID]],Tableau1[eur/jour])</f>
        <v>200</v>
      </c>
    </row>
    <row r="22" spans="1:12">
      <c r="A22" s="1">
        <v>43987</v>
      </c>
      <c r="B22" s="1">
        <v>44135</v>
      </c>
      <c r="C22" s="5"/>
      <c r="D22" s="8">
        <v>200</v>
      </c>
      <c r="G22" s="8" t="str">
        <f t="array" ref="G22">IFERROR(INDEX($C$2:$C$239,MIN(IF($C$2:$C$239&lt;&gt;"",IF(COUNTIF(G$1:G21,$C$2:$C$239)=0,ROW($C$2:$C$239)-1,9^9)))),"")</f>
        <v>14829U</v>
      </c>
      <c r="H22">
        <f>SUMIFS(Tableau1[eur/jour],Tableau1[[identifiant ]],$G22,Tableau1[arrivee],"&lt;" &amp; $F$1,Tableau1[depart],"&gt;" &amp; $F$1)</f>
        <v>800</v>
      </c>
      <c r="L22">
        <f>SUMIF(Tableau1[[identifiant ]],Tableau2[[#This Row],[ID]],Tableau1[eur/jour])</f>
        <v>800</v>
      </c>
    </row>
    <row r="23" spans="1:12">
      <c r="A23" s="1">
        <v>43892</v>
      </c>
      <c r="B23" s="1">
        <v>44012</v>
      </c>
      <c r="C23" s="5" t="s">
        <v>11</v>
      </c>
      <c r="D23" s="8">
        <v>200</v>
      </c>
      <c r="G23" s="8" t="str">
        <f t="array" ref="G23">IFERROR(INDEX($C$2:$C$239,MIN(IF($C$2:$C$239&lt;&gt;"",IF(COUNTIF(G$1:G22,$C$2:$C$239)=0,ROW($C$2:$C$239)-1,9^9)))),"")</f>
        <v>117234D</v>
      </c>
      <c r="H23">
        <f>SUMIFS(Tableau1[eur/jour],Tableau1[[identifiant ]],$G23,Tableau1[arrivee],"&lt;" &amp; $F$1,Tableau1[depart],"&gt;" &amp; $F$1)</f>
        <v>800</v>
      </c>
      <c r="L23">
        <f>SUMIF(Tableau1[[identifiant ]],Tableau2[[#This Row],[ID]],Tableau1[eur/jour])</f>
        <v>800</v>
      </c>
    </row>
    <row r="24" spans="1:12">
      <c r="A24" s="1">
        <v>43831</v>
      </c>
      <c r="B24" s="1">
        <v>43951</v>
      </c>
      <c r="C24" s="5" t="s">
        <v>12</v>
      </c>
      <c r="D24" s="8">
        <v>200</v>
      </c>
      <c r="G24" s="8" t="str">
        <f t="array" ref="G24">IFERROR(INDEX($C$2:$C$239,MIN(IF($C$2:$C$239&lt;&gt;"",IF(COUNTIF(G$1:G23,$C$2:$C$239)=0,ROW($C$2:$C$239)-1,9^9)))),"")</f>
        <v>185990P</v>
      </c>
      <c r="H24">
        <f>SUMIFS(Tableau1[eur/jour],Tableau1[[identifiant ]],$G24,Tableau1[arrivee],"&lt;" &amp; $F$1,Tableau1[depart],"&gt;" &amp; $F$1)</f>
        <v>800</v>
      </c>
      <c r="L24">
        <f>SUMIF(Tableau1[[identifiant ]],Tableau2[[#This Row],[ID]],Tableau1[eur/jour])</f>
        <v>800</v>
      </c>
    </row>
    <row r="25" spans="1:12">
      <c r="A25" s="1">
        <v>43831</v>
      </c>
      <c r="B25" s="1">
        <v>44196</v>
      </c>
      <c r="C25" s="5" t="s">
        <v>13</v>
      </c>
      <c r="D25" s="8">
        <v>200</v>
      </c>
      <c r="G25" s="8" t="str">
        <f t="array" ref="G25">IFERROR(INDEX($C$2:$C$239,MIN(IF($C$2:$C$239&lt;&gt;"",IF(COUNTIF(G$1:G24,$C$2:$C$239)=0,ROW($C$2:$C$239)-1,9^9)))),"")</f>
        <v>193231K</v>
      </c>
      <c r="H25">
        <f>SUMIFS(Tableau1[eur/jour],Tableau1[[identifiant ]],$G25,Tableau1[arrivee],"&lt;" &amp; $F$1,Tableau1[depart],"&gt;" &amp; $F$1)</f>
        <v>800</v>
      </c>
      <c r="L25">
        <f>SUMIF(Tableau1[[identifiant ]],Tableau2[[#This Row],[ID]],Tableau1[eur/jour])</f>
        <v>800</v>
      </c>
    </row>
    <row r="26" spans="1:12">
      <c r="A26" s="1">
        <v>43831</v>
      </c>
      <c r="B26" s="1">
        <v>44196</v>
      </c>
      <c r="C26" s="5" t="s">
        <v>14</v>
      </c>
      <c r="D26" s="8">
        <v>200</v>
      </c>
      <c r="G26" s="8" t="str">
        <f t="array" ref="G26">IFERROR(INDEX($C$2:$C$239,MIN(IF($C$2:$C$239&lt;&gt;"",IF(COUNTIF(G$1:G25,$C$2:$C$239)=0,ROW($C$2:$C$239)-1,9^9)))),"")</f>
        <v>190507Y</v>
      </c>
      <c r="H26">
        <f>SUMIFS(Tableau1[eur/jour],Tableau1[[identifiant ]],$G26,Tableau1[arrivee],"&lt;" &amp; $F$1,Tableau1[depart],"&gt;" &amp; $F$1)</f>
        <v>0</v>
      </c>
      <c r="L26">
        <f>SUMIF(Tableau1[[identifiant ]],Tableau2[[#This Row],[ID]],Tableau1[eur/jour])</f>
        <v>800</v>
      </c>
    </row>
    <row r="27" spans="1:12">
      <c r="A27" s="1">
        <v>43831</v>
      </c>
      <c r="B27" s="1">
        <v>43925</v>
      </c>
      <c r="C27" s="5" t="s">
        <v>15</v>
      </c>
      <c r="D27" s="8">
        <v>200</v>
      </c>
      <c r="G27" s="8" t="str">
        <f t="array" ref="G27">IFERROR(INDEX($C$2:$C$239,MIN(IF($C$2:$C$239&lt;&gt;"",IF(COUNTIF(G$1:G26,$C$2:$C$239)=0,ROW($C$2:$C$239)-1,9^9)))),"")</f>
        <v>185821E</v>
      </c>
      <c r="H27">
        <f>SUMIFS(Tableau1[eur/jour],Tableau1[[identifiant ]],$G27,Tableau1[arrivee],"&lt;" &amp; $F$1,Tableau1[depart],"&gt;" &amp; $F$1)</f>
        <v>0</v>
      </c>
      <c r="L27">
        <f>SUMIF(Tableau1[[identifiant ]],Tableau2[[#This Row],[ID]],Tableau1[eur/jour])</f>
        <v>800</v>
      </c>
    </row>
    <row r="28" spans="1:12">
      <c r="A28" s="1">
        <v>43831</v>
      </c>
      <c r="B28" s="1">
        <v>44196</v>
      </c>
      <c r="C28" s="5" t="s">
        <v>16</v>
      </c>
      <c r="D28" s="8">
        <v>200</v>
      </c>
      <c r="G28" s="8" t="str">
        <f t="array" ref="G28">IFERROR(INDEX($C$2:$C$239,MIN(IF($C$2:$C$239&lt;&gt;"",IF(COUNTIF(G$1:G27,$C$2:$C$239)=0,ROW($C$2:$C$239)-1,9^9)))),"")</f>
        <v>160947T</v>
      </c>
      <c r="H28">
        <f>SUMIFS(Tableau1[eur/jour],Tableau1[[identifiant ]],$G28,Tableau1[arrivee],"&lt;" &amp; $F$1,Tableau1[depart],"&gt;" &amp; $F$1)</f>
        <v>800</v>
      </c>
      <c r="L28">
        <f>SUMIF(Tableau1[[identifiant ]],Tableau2[[#This Row],[ID]],Tableau1[eur/jour])</f>
        <v>800</v>
      </c>
    </row>
    <row r="29" spans="1:12">
      <c r="A29" s="1">
        <v>43831</v>
      </c>
      <c r="B29" s="1">
        <v>44196</v>
      </c>
      <c r="C29" s="5" t="s">
        <v>17</v>
      </c>
      <c r="D29" s="8">
        <v>200</v>
      </c>
      <c r="G29" s="8" t="str">
        <f t="array" ref="G29">IFERROR(INDEX($C$2:$C$239,MIN(IF($C$2:$C$239&lt;&gt;"",IF(COUNTIF(G$1:G28,$C$2:$C$239)=0,ROW($C$2:$C$239)-1,9^9)))),"")</f>
        <v>179242D</v>
      </c>
      <c r="H29">
        <f>SUMIFS(Tableau1[eur/jour],Tableau1[[identifiant ]],$G29,Tableau1[arrivee],"&lt;" &amp; $F$1,Tableau1[depart],"&gt;" &amp; $F$1)</f>
        <v>0</v>
      </c>
      <c r="L29">
        <f>SUMIF(Tableau1[[identifiant ]],Tableau2[[#This Row],[ID]],Tableau1[eur/jour])</f>
        <v>800</v>
      </c>
    </row>
    <row r="30" spans="1:12">
      <c r="A30" s="1">
        <v>43831</v>
      </c>
      <c r="B30" s="1">
        <v>43971</v>
      </c>
      <c r="C30" s="5" t="s">
        <v>18</v>
      </c>
      <c r="D30" s="8">
        <v>200</v>
      </c>
      <c r="G30" s="8" t="str">
        <f t="array" ref="G30">IFERROR(INDEX($C$2:$C$239,MIN(IF($C$2:$C$239&lt;&gt;"",IF(COUNTIF(G$1:G29,$C$2:$C$239)=0,ROW($C$2:$C$239)-1,9^9)))),"")</f>
        <v>180055N</v>
      </c>
      <c r="H30">
        <f>SUMIFS(Tableau1[eur/jour],Tableau1[[identifiant ]],$G30,Tableau1[arrivee],"&lt;" &amp; $F$1,Tableau1[depart],"&gt;" &amp; $F$1)</f>
        <v>800</v>
      </c>
      <c r="L30">
        <f>SUMIF(Tableau1[[identifiant ]],Tableau2[[#This Row],[ID]],Tableau1[eur/jour])</f>
        <v>800</v>
      </c>
    </row>
    <row r="31" spans="1:12">
      <c r="A31" s="1">
        <v>43831</v>
      </c>
      <c r="B31" s="1">
        <v>44196</v>
      </c>
      <c r="C31" s="5" t="s">
        <v>19</v>
      </c>
      <c r="D31" s="8">
        <v>200</v>
      </c>
      <c r="G31" s="8" t="str">
        <f t="array" ref="G31">IFERROR(INDEX($C$2:$C$239,MIN(IF($C$2:$C$239&lt;&gt;"",IF(COUNTIF(G$1:G30,$C$2:$C$239)=0,ROW($C$2:$C$239)-1,9^9)))),"")</f>
        <v>208876Q</v>
      </c>
      <c r="H31">
        <f>SUMIFS(Tableau1[eur/jour],Tableau1[[identifiant ]],$G31,Tableau1[arrivee],"&lt;" &amp; $F$1,Tableau1[depart],"&gt;" &amp; $F$1)</f>
        <v>800</v>
      </c>
      <c r="L31">
        <f>SUMIF(Tableau1[[identifiant ]],Tableau2[[#This Row],[ID]],Tableau1[eur/jour])</f>
        <v>800</v>
      </c>
    </row>
    <row r="32" spans="1:12">
      <c r="A32" s="1">
        <v>43832</v>
      </c>
      <c r="B32" s="1">
        <v>44196</v>
      </c>
      <c r="C32" s="5" t="s">
        <v>20</v>
      </c>
      <c r="D32" s="8">
        <v>200</v>
      </c>
      <c r="G32" s="8" t="str">
        <f t="array" ref="G32">IFERROR(INDEX($C$2:$C$239,MIN(IF($C$2:$C$239&lt;&gt;"",IF(COUNTIF(G$1:G31,$C$2:$C$239)=0,ROW($C$2:$C$239)-1,9^9)))),"")</f>
        <v>190494K</v>
      </c>
      <c r="H32">
        <f>SUMIFS(Tableau1[eur/jour],Tableau1[[identifiant ]],$G32,Tableau1[arrivee],"&lt;" &amp; $F$1,Tableau1[depart],"&gt;" &amp; $F$1)</f>
        <v>800</v>
      </c>
      <c r="L32">
        <f>SUMIF(Tableau1[[identifiant ]],Tableau2[[#This Row],[ID]],Tableau1[eur/jour])</f>
        <v>800</v>
      </c>
    </row>
    <row r="33" spans="1:12">
      <c r="A33" s="1">
        <v>43831</v>
      </c>
      <c r="B33" s="1">
        <v>44196</v>
      </c>
      <c r="C33" s="5" t="s">
        <v>21</v>
      </c>
      <c r="D33" s="8">
        <v>200</v>
      </c>
      <c r="G33" s="8" t="str">
        <f t="array" ref="G33">IFERROR(INDEX($C$2:$C$239,MIN(IF($C$2:$C$239&lt;&gt;"",IF(COUNTIF(G$1:G32,$C$2:$C$239)=0,ROW($C$2:$C$239)-1,9^9)))),"")</f>
        <v>167877A</v>
      </c>
      <c r="H33">
        <f>SUMIFS(Tableau1[eur/jour],Tableau1[[identifiant ]],$G33,Tableau1[arrivee],"&lt;" &amp; $F$1,Tableau1[depart],"&gt;" &amp; $F$1)</f>
        <v>0</v>
      </c>
      <c r="L33">
        <f>SUMIF(Tableau1[[identifiant ]],Tableau2[[#This Row],[ID]],Tableau1[eur/jour])</f>
        <v>800</v>
      </c>
    </row>
    <row r="34" spans="1:12">
      <c r="A34" s="1">
        <v>43831</v>
      </c>
      <c r="B34" s="1">
        <v>44196</v>
      </c>
      <c r="C34" s="5" t="s">
        <v>22</v>
      </c>
      <c r="D34" s="8">
        <v>800</v>
      </c>
      <c r="G34" s="8" t="str">
        <f t="array" ref="G34">IFERROR(INDEX($C$2:$C$239,MIN(IF($C$2:$C$239&lt;&gt;"",IF(COUNTIF(G$1:G33,$C$2:$C$239)=0,ROW($C$2:$C$239)-1,9^9)))),"")</f>
        <v>192719C</v>
      </c>
      <c r="H34">
        <f>SUMIFS(Tableau1[eur/jour],Tableau1[[identifiant ]],$G34,Tableau1[arrivee],"&lt;" &amp; $F$1,Tableau1[depart],"&gt;" &amp; $F$1)</f>
        <v>800</v>
      </c>
      <c r="L34">
        <f>SUMIF(Tableau1[[identifiant ]],Tableau2[[#This Row],[ID]],Tableau1[eur/jour])</f>
        <v>800</v>
      </c>
    </row>
    <row r="35" spans="1:12">
      <c r="A35" s="1">
        <v>43831</v>
      </c>
      <c r="B35" s="1">
        <v>44196</v>
      </c>
      <c r="C35" s="5" t="s">
        <v>23</v>
      </c>
      <c r="D35" s="8">
        <v>800</v>
      </c>
      <c r="G35" s="8" t="str">
        <f t="array" ref="G35">IFERROR(INDEX($C$2:$C$239,MIN(IF($C$2:$C$239&lt;&gt;"",IF(COUNTIF(G$1:G34,$C$2:$C$239)=0,ROW($C$2:$C$239)-1,9^9)))),"")</f>
        <v>195708B</v>
      </c>
      <c r="H35">
        <f>SUMIFS(Tableau1[eur/jour],Tableau1[[identifiant ]],$G35,Tableau1[arrivee],"&lt;" &amp; $F$1,Tableau1[depart],"&gt;" &amp; $F$1)</f>
        <v>600</v>
      </c>
      <c r="L35">
        <f>SUMIF(Tableau1[[identifiant ]],Tableau2[[#This Row],[ID]],Tableau1[eur/jour])</f>
        <v>600</v>
      </c>
    </row>
    <row r="36" spans="1:12">
      <c r="A36" s="1">
        <v>43831</v>
      </c>
      <c r="B36" s="1">
        <v>43965</v>
      </c>
      <c r="C36" s="5" t="s">
        <v>24</v>
      </c>
      <c r="D36" s="8">
        <v>800</v>
      </c>
      <c r="G36" s="8" t="str">
        <f t="array" ref="G36">IFERROR(INDEX($C$2:$C$239,MIN(IF($C$2:$C$239&lt;&gt;"",IF(COUNTIF(G$1:G35,$C$2:$C$239)=0,ROW($C$2:$C$239)-1,9^9)))),"")</f>
        <v>72224E</v>
      </c>
      <c r="H36">
        <f>SUMIFS(Tableau1[eur/jour],Tableau1[[identifiant ]],$G36,Tableau1[arrivee],"&lt;" &amp; $F$1,Tableau1[depart],"&gt;" &amp; $F$1)</f>
        <v>600</v>
      </c>
      <c r="L36">
        <f>SUMIF(Tableau1[[identifiant ]],Tableau2[[#This Row],[ID]],Tableau1[eur/jour])</f>
        <v>600</v>
      </c>
    </row>
    <row r="37" spans="1:12">
      <c r="A37" s="2">
        <v>43966</v>
      </c>
      <c r="B37" s="2">
        <v>44196</v>
      </c>
      <c r="C37" s="5"/>
      <c r="D37" s="8">
        <v>800</v>
      </c>
      <c r="G37" s="8" t="str">
        <f t="array" ref="G37">IFERROR(INDEX($C$2:$C$239,MIN(IF($C$2:$C$239&lt;&gt;"",IF(COUNTIF(G$1:G36,$C$2:$C$239)=0,ROW($C$2:$C$239)-1,9^9)))),"")</f>
        <v>51140N</v>
      </c>
      <c r="H37">
        <f>SUMIFS(Tableau1[eur/jour],Tableau1[[identifiant ]],$G37,Tableau1[arrivee],"&lt;" &amp; $F$1,Tableau1[depart],"&gt;" &amp; $F$1)</f>
        <v>600</v>
      </c>
      <c r="L37">
        <f>SUMIF(Tableau1[[identifiant ]],Tableau2[[#This Row],[ID]],Tableau1[eur/jour])</f>
        <v>600</v>
      </c>
    </row>
    <row r="38" spans="1:12">
      <c r="A38" s="1">
        <v>43831</v>
      </c>
      <c r="B38" s="1">
        <v>44196</v>
      </c>
      <c r="C38" s="5" t="s">
        <v>25</v>
      </c>
      <c r="D38" s="8">
        <v>800</v>
      </c>
      <c r="G38" s="8" t="str">
        <f t="array" ref="G38">IFERROR(INDEX($C$2:$C$239,MIN(IF($C$2:$C$239&lt;&gt;"",IF(COUNTIF(G$1:G37,$C$2:$C$239)=0,ROW($C$2:$C$239)-1,9^9)))),"")</f>
        <v>182701P</v>
      </c>
      <c r="H38">
        <f>SUMIFS(Tableau1[eur/jour],Tableau1[[identifiant ]],$G38,Tableau1[arrivee],"&lt;" &amp; $F$1,Tableau1[depart],"&gt;" &amp; $F$1)</f>
        <v>600</v>
      </c>
      <c r="L38">
        <f>SUMIF(Tableau1[[identifiant ]],Tableau2[[#This Row],[ID]],Tableau1[eur/jour])</f>
        <v>600</v>
      </c>
    </row>
    <row r="39" spans="1:12">
      <c r="A39" s="1">
        <v>43831</v>
      </c>
      <c r="B39" s="1">
        <v>43907</v>
      </c>
      <c r="C39" s="5" t="s">
        <v>26</v>
      </c>
      <c r="D39" s="8">
        <v>800</v>
      </c>
      <c r="G39" s="8" t="str">
        <f t="array" ref="G39">IFERROR(INDEX($C$2:$C$239,MIN(IF($C$2:$C$239&lt;&gt;"",IF(COUNTIF(G$1:G38,$C$2:$C$239)=0,ROW($C$2:$C$239)-1,9^9)))),"")</f>
        <v>186578C</v>
      </c>
      <c r="H39">
        <f>SUMIFS(Tableau1[eur/jour],Tableau1[[identifiant ]],$G39,Tableau1[arrivee],"&lt;" &amp; $F$1,Tableau1[depart],"&gt;" &amp; $F$1)</f>
        <v>600</v>
      </c>
      <c r="L39">
        <f>SUMIF(Tableau1[[identifiant ]],Tableau2[[#This Row],[ID]],Tableau1[eur/jour])</f>
        <v>600</v>
      </c>
    </row>
    <row r="40" spans="1:12">
      <c r="A40" s="1">
        <v>43831</v>
      </c>
      <c r="B40" s="1">
        <v>43862</v>
      </c>
      <c r="C40" s="5" t="s">
        <v>27</v>
      </c>
      <c r="D40" s="8">
        <v>800</v>
      </c>
      <c r="G40" s="8" t="str">
        <f t="array" ref="G40">IFERROR(INDEX($C$2:$C$239,MIN(IF($C$2:$C$239&lt;&gt;"",IF(COUNTIF(G$1:G39,$C$2:$C$239)=0,ROW($C$2:$C$239)-1,9^9)))),"")</f>
        <v>190754S</v>
      </c>
      <c r="H40">
        <f>SUMIFS(Tableau1[eur/jour],Tableau1[[identifiant ]],$G40,Tableau1[arrivee],"&lt;" &amp; $F$1,Tableau1[depart],"&gt;" &amp; $F$1)</f>
        <v>600</v>
      </c>
      <c r="L40">
        <f>SUMIF(Tableau1[[identifiant ]],Tableau2[[#This Row],[ID]],Tableau1[eur/jour])</f>
        <v>600</v>
      </c>
    </row>
    <row r="41" spans="1:12">
      <c r="A41" s="1">
        <v>43983</v>
      </c>
      <c r="B41" s="1">
        <v>44196</v>
      </c>
      <c r="C41" s="5"/>
      <c r="D41" s="8">
        <v>800</v>
      </c>
      <c r="G41" s="8" t="str">
        <f t="array" ref="G41">IFERROR(INDEX($C$2:$C$239,MIN(IF($C$2:$C$239&lt;&gt;"",IF(COUNTIF(G$1:G40,$C$2:$C$239)=0,ROW($C$2:$C$239)-1,9^9)))),"")</f>
        <v>205299B</v>
      </c>
      <c r="H41">
        <f>SUMIFS(Tableau1[eur/jour],Tableau1[[identifiant ]],$G41,Tableau1[arrivee],"&lt;" &amp; $F$1,Tableau1[depart],"&gt;" &amp; $F$1)</f>
        <v>600</v>
      </c>
      <c r="L41">
        <f>SUMIF(Tableau1[[identifiant ]],Tableau2[[#This Row],[ID]],Tableau1[eur/jour])</f>
        <v>600</v>
      </c>
    </row>
    <row r="42" spans="1:12">
      <c r="A42" s="1">
        <v>43831</v>
      </c>
      <c r="B42" s="1">
        <v>44196</v>
      </c>
      <c r="C42" s="5" t="s">
        <v>28</v>
      </c>
      <c r="D42" s="8">
        <v>800</v>
      </c>
      <c r="G42" s="8" t="str">
        <f t="array" ref="G42">IFERROR(INDEX($C$2:$C$239,MIN(IF($C$2:$C$239&lt;&gt;"",IF(COUNTIF(G$1:G41,$C$2:$C$239)=0,ROW($C$2:$C$239)-1,9^9)))),"")</f>
        <v>195959Z</v>
      </c>
      <c r="H42">
        <f>SUMIFS(Tableau1[eur/jour],Tableau1[[identifiant ]],$G42,Tableau1[arrivee],"&lt;" &amp; $F$1,Tableau1[depart],"&gt;" &amp; $F$1)</f>
        <v>600</v>
      </c>
      <c r="L42">
        <f>SUMIF(Tableau1[[identifiant ]],Tableau2[[#This Row],[ID]],Tableau1[eur/jour])</f>
        <v>600</v>
      </c>
    </row>
    <row r="43" spans="1:12">
      <c r="A43" s="1">
        <v>43831</v>
      </c>
      <c r="B43" s="1">
        <v>43875</v>
      </c>
      <c r="C43" s="5" t="s">
        <v>29</v>
      </c>
      <c r="D43" s="8">
        <v>800</v>
      </c>
      <c r="G43" s="8" t="str">
        <f t="array" ref="G43">IFERROR(INDEX($C$2:$C$239,MIN(IF($C$2:$C$239&lt;&gt;"",IF(COUNTIF(G$1:G42,$C$2:$C$239)=0,ROW($C$2:$C$239)-1,9^9)))),"")</f>
        <v>14408M</v>
      </c>
      <c r="H43">
        <f>SUMIFS(Tableau1[eur/jour],Tableau1[[identifiant ]],$G43,Tableau1[arrivee],"&lt;" &amp; $F$1,Tableau1[depart],"&gt;" &amp; $F$1)</f>
        <v>600</v>
      </c>
      <c r="L43">
        <f>SUMIF(Tableau1[[identifiant ]],Tableau2[[#This Row],[ID]],Tableau1[eur/jour])</f>
        <v>600</v>
      </c>
    </row>
    <row r="44" spans="1:12">
      <c r="A44" s="1">
        <v>44013</v>
      </c>
      <c r="B44" s="1">
        <v>44196</v>
      </c>
      <c r="C44" s="5"/>
      <c r="D44" s="8">
        <v>800</v>
      </c>
      <c r="G44" s="8" t="str">
        <f t="array" ref="G44">IFERROR(INDEX($C$2:$C$239,MIN(IF($C$2:$C$239&lt;&gt;"",IF(COUNTIF(G$1:G43,$C$2:$C$239)=0,ROW($C$2:$C$239)-1,9^9)))),"")</f>
        <v>165403M</v>
      </c>
      <c r="H44">
        <f>SUMIFS(Tableau1[eur/jour],Tableau1[[identifiant ]],$G44,Tableau1[arrivee],"&lt;" &amp; $F$1,Tableau1[depart],"&gt;" &amp; $F$1)</f>
        <v>600</v>
      </c>
      <c r="L44">
        <f>SUMIF(Tableau1[[identifiant ]],Tableau2[[#This Row],[ID]],Tableau1[eur/jour])</f>
        <v>600</v>
      </c>
    </row>
    <row r="45" spans="1:12">
      <c r="A45" s="1">
        <v>43831</v>
      </c>
      <c r="B45" s="1">
        <v>44196</v>
      </c>
      <c r="C45" s="5" t="s">
        <v>30</v>
      </c>
      <c r="D45" s="8">
        <v>800</v>
      </c>
      <c r="G45" s="8" t="str">
        <f t="array" ref="G45">IFERROR(INDEX($C$2:$C$239,MIN(IF($C$2:$C$239&lt;&gt;"",IF(COUNTIF(G$1:G44,$C$2:$C$239)=0,ROW($C$2:$C$239)-1,9^9)))),"")</f>
        <v>168416M</v>
      </c>
      <c r="H45">
        <f>SUMIFS(Tableau1[eur/jour],Tableau1[[identifiant ]],$G45,Tableau1[arrivee],"&lt;" &amp; $F$1,Tableau1[depart],"&gt;" &amp; $F$1)</f>
        <v>600</v>
      </c>
      <c r="L45">
        <f>SUMIF(Tableau1[[identifiant ]],Tableau2[[#This Row],[ID]],Tableau1[eur/jour])</f>
        <v>600</v>
      </c>
    </row>
    <row r="46" spans="1:12">
      <c r="A46" s="1">
        <v>43891</v>
      </c>
      <c r="B46" s="1">
        <v>44196</v>
      </c>
      <c r="C46" s="5" t="s">
        <v>31</v>
      </c>
      <c r="D46" s="8">
        <v>800</v>
      </c>
      <c r="G46" s="8" t="str">
        <f t="array" ref="G46">IFERROR(INDEX($C$2:$C$239,MIN(IF($C$2:$C$239&lt;&gt;"",IF(COUNTIF(G$1:G45,$C$2:$C$239)=0,ROW($C$2:$C$239)-1,9^9)))),"")</f>
        <v>186384S</v>
      </c>
      <c r="H46">
        <f>SUMIFS(Tableau1[eur/jour],Tableau1[[identifiant ]],$G46,Tableau1[arrivee],"&lt;" &amp; $F$1,Tableau1[depart],"&gt;" &amp; $F$1)</f>
        <v>600</v>
      </c>
      <c r="L46">
        <f>SUMIF(Tableau1[[identifiant ]],Tableau2[[#This Row],[ID]],Tableau1[eur/jour])</f>
        <v>600</v>
      </c>
    </row>
    <row r="47" spans="1:12">
      <c r="A47" s="1">
        <v>43831</v>
      </c>
      <c r="B47" s="1">
        <v>43971</v>
      </c>
      <c r="C47" s="5" t="s">
        <v>32</v>
      </c>
      <c r="D47" s="8">
        <v>800</v>
      </c>
      <c r="G47" s="8" t="str">
        <f t="array" ref="G47">IFERROR(INDEX($C$2:$C$239,MIN(IF($C$2:$C$239&lt;&gt;"",IF(COUNTIF(G$1:G46,$C$2:$C$239)=0,ROW($C$2:$C$239)-1,9^9)))),"")</f>
        <v>50105N</v>
      </c>
      <c r="H47">
        <f>SUMIFS(Tableau1[eur/jour],Tableau1[[identifiant ]],$G47,Tableau1[arrivee],"&lt;" &amp; $F$1,Tableau1[depart],"&gt;" &amp; $F$1)</f>
        <v>600</v>
      </c>
      <c r="L47">
        <f>SUMIF(Tableau1[[identifiant ]],Tableau2[[#This Row],[ID]],Tableau1[eur/jour])</f>
        <v>600</v>
      </c>
    </row>
    <row r="48" spans="1:12">
      <c r="A48" s="2">
        <v>44075</v>
      </c>
      <c r="B48" s="2">
        <v>44196</v>
      </c>
      <c r="C48" s="5"/>
      <c r="D48" s="8">
        <v>800</v>
      </c>
      <c r="G48" s="8" t="str">
        <f t="array" ref="G48">IFERROR(INDEX($C$2:$C$239,MIN(IF($C$2:$C$239&lt;&gt;"",IF(COUNTIF(G$1:G47,$C$2:$C$239)=0,ROW($C$2:$C$239)-1,9^9)))),"")</f>
        <v>52092X</v>
      </c>
      <c r="H48">
        <f>SUMIFS(Tableau1[eur/jour],Tableau1[[identifiant ]],$G48,Tableau1[arrivee],"&lt;" &amp; $F$1,Tableau1[depart],"&gt;" &amp; $F$1)</f>
        <v>600</v>
      </c>
      <c r="L48">
        <f>SUMIF(Tableau1[[identifiant ]],Tableau2[[#This Row],[ID]],Tableau1[eur/jour])</f>
        <v>600</v>
      </c>
    </row>
    <row r="49" spans="1:12">
      <c r="A49" s="1">
        <v>43831</v>
      </c>
      <c r="B49" s="1">
        <v>43861</v>
      </c>
      <c r="C49" s="5" t="s">
        <v>33</v>
      </c>
      <c r="D49" s="8">
        <v>800</v>
      </c>
      <c r="G49" s="8" t="str">
        <f t="array" ref="G49">IFERROR(INDEX($C$2:$C$239,MIN(IF($C$2:$C$239&lt;&gt;"",IF(COUNTIF(G$1:G48,$C$2:$C$239)=0,ROW($C$2:$C$239)-1,9^9)))),"")</f>
        <v>205547W</v>
      </c>
      <c r="H49">
        <f>SUMIFS(Tableau1[eur/jour],Tableau1[[identifiant ]],$G49,Tableau1[arrivee],"&lt;" &amp; $F$1,Tableau1[depart],"&gt;" &amp; $F$1)</f>
        <v>400</v>
      </c>
      <c r="L49">
        <f>SUMIF(Tableau1[[identifiant ]],Tableau2[[#This Row],[ID]],Tableau1[eur/jour])</f>
        <v>1000</v>
      </c>
    </row>
    <row r="50" spans="1:12">
      <c r="A50" s="1">
        <v>43831</v>
      </c>
      <c r="B50" s="1">
        <v>44196</v>
      </c>
      <c r="C50" s="5" t="s">
        <v>34</v>
      </c>
      <c r="D50" s="8">
        <v>800</v>
      </c>
      <c r="G50" s="8" t="str">
        <f t="array" ref="G50">IFERROR(INDEX($C$2:$C$239,MIN(IF($C$2:$C$239&lt;&gt;"",IF(COUNTIF(G$1:G49,$C$2:$C$239)=0,ROW($C$2:$C$239)-1,9^9)))),"")</f>
        <v>195963D</v>
      </c>
      <c r="H50">
        <f>SUMIFS(Tableau1[eur/jour],Tableau1[[identifiant ]],$G50,Tableau1[arrivee],"&lt;" &amp; $F$1,Tableau1[depart],"&gt;" &amp; $F$1)</f>
        <v>0</v>
      </c>
      <c r="L50">
        <f>SUMIF(Tableau1[[identifiant ]],Tableau2[[#This Row],[ID]],Tableau1[eur/jour])</f>
        <v>400</v>
      </c>
    </row>
    <row r="51" spans="1:12">
      <c r="A51" s="3">
        <v>43831</v>
      </c>
      <c r="B51" s="3">
        <v>44012</v>
      </c>
      <c r="C51" s="5"/>
      <c r="D51" s="8">
        <v>800</v>
      </c>
      <c r="G51" s="8" t="str">
        <f t="array" ref="G51">IFERROR(INDEX($C$2:$C$239,MIN(IF($C$2:$C$239&lt;&gt;"",IF(COUNTIF(G$1:G50,$C$2:$C$239)=0,ROW($C$2:$C$239)-1,9^9)))),"")</f>
        <v>172163K</v>
      </c>
      <c r="H51">
        <f>SUMIFS(Tableau1[eur/jour],Tableau1[[identifiant ]],$G51,Tableau1[arrivee],"&lt;" &amp; $F$1,Tableau1[depart],"&gt;" &amp; $F$1)</f>
        <v>0</v>
      </c>
      <c r="L51">
        <f>SUMIF(Tableau1[[identifiant ]],Tableau2[[#This Row],[ID]],Tableau1[eur/jour])</f>
        <v>400</v>
      </c>
    </row>
    <row r="52" spans="1:12">
      <c r="A52" s="1">
        <v>43831</v>
      </c>
      <c r="B52" s="1">
        <v>44196</v>
      </c>
      <c r="C52" s="5" t="s">
        <v>35</v>
      </c>
      <c r="D52" s="8">
        <v>600</v>
      </c>
      <c r="G52" s="8" t="str">
        <f t="array" ref="G52">IFERROR(INDEX($C$2:$C$239,MIN(IF($C$2:$C$239&lt;&gt;"",IF(COUNTIF(G$1:G51,$C$2:$C$239)=0,ROW($C$2:$C$239)-1,9^9)))),"")</f>
        <v>175761V</v>
      </c>
      <c r="H52">
        <f>SUMIFS(Tableau1[eur/jour],Tableau1[[identifiant ]],$G52,Tableau1[arrivee],"&lt;" &amp; $F$1,Tableau1[depart],"&gt;" &amp; $F$1)</f>
        <v>400</v>
      </c>
      <c r="L52">
        <f>SUMIF(Tableau1[[identifiant ]],Tableau2[[#This Row],[ID]],Tableau1[eur/jour])</f>
        <v>400</v>
      </c>
    </row>
    <row r="53" spans="1:12">
      <c r="A53" s="3">
        <v>43922</v>
      </c>
      <c r="B53" s="4">
        <v>44196</v>
      </c>
      <c r="C53" s="5"/>
      <c r="D53" s="8">
        <v>600</v>
      </c>
      <c r="G53" s="8" t="str">
        <f t="array" ref="G53">IFERROR(INDEX($C$2:$C$239,MIN(IF($C$2:$C$239&lt;&gt;"",IF(COUNTIF(G$1:G52,$C$2:$C$239)=0,ROW($C$2:$C$239)-1,9^9)))),"")</f>
        <v>57833N</v>
      </c>
      <c r="H53">
        <f>SUMIFS(Tableau1[eur/jour],Tableau1[[identifiant ]],$G53,Tableau1[arrivee],"&lt;" &amp; $F$1,Tableau1[depart],"&gt;" &amp; $F$1)</f>
        <v>800</v>
      </c>
      <c r="L53">
        <f>SUMIF(Tableau1[[identifiant ]],Tableau2[[#This Row],[ID]],Tableau1[eur/jour])</f>
        <v>800</v>
      </c>
    </row>
    <row r="54" spans="1:12">
      <c r="A54" s="3">
        <v>43922</v>
      </c>
      <c r="B54" s="4">
        <v>44196</v>
      </c>
      <c r="C54" s="5"/>
      <c r="D54" s="8">
        <v>600</v>
      </c>
      <c r="G54" s="8" t="str">
        <f t="array" ref="G54">IFERROR(INDEX($C$2:$C$239,MIN(IF($C$2:$C$239&lt;&gt;"",IF(COUNTIF(G$1:G53,$C$2:$C$239)=0,ROW($C$2:$C$239)-1,9^9)))),"")</f>
        <v>186075F</v>
      </c>
      <c r="H54">
        <f>SUMIFS(Tableau1[eur/jour],Tableau1[[identifiant ]],$G54,Tableau1[arrivee],"&lt;" &amp; $F$1,Tableau1[depart],"&gt;" &amp; $F$1)</f>
        <v>400</v>
      </c>
      <c r="L54">
        <f>SUMIF(Tableau1[[identifiant ]],Tableau2[[#This Row],[ID]],Tableau1[eur/jour])</f>
        <v>400</v>
      </c>
    </row>
    <row r="55" spans="1:12">
      <c r="A55" s="1">
        <v>44075</v>
      </c>
      <c r="B55" s="1">
        <v>44196</v>
      </c>
      <c r="C55" s="5"/>
      <c r="D55" s="8">
        <v>600</v>
      </c>
      <c r="G55" s="8" t="str">
        <f t="array" ref="G55">IFERROR(INDEX($C$2:$C$239,MIN(IF($C$2:$C$239&lt;&gt;"",IF(COUNTIF(G$1:G54,$C$2:$C$239)=0,ROW($C$2:$C$239)-1,9^9)))),"")</f>
        <v>208481L</v>
      </c>
      <c r="H55">
        <f>SUMIFS(Tableau1[eur/jour],Tableau1[[identifiant ]],$G55,Tableau1[arrivee],"&lt;" &amp; $F$1,Tableau1[depart],"&gt;" &amp; $F$1)</f>
        <v>400</v>
      </c>
      <c r="L55">
        <f>SUMIF(Tableau1[[identifiant ]],Tableau2[[#This Row],[ID]],Tableau1[eur/jour])</f>
        <v>400</v>
      </c>
    </row>
    <row r="56" spans="1:12">
      <c r="A56" s="2">
        <v>43983</v>
      </c>
      <c r="B56" s="4">
        <v>44196</v>
      </c>
      <c r="C56" s="5"/>
      <c r="D56" s="8">
        <v>600</v>
      </c>
      <c r="G56" s="8" t="str">
        <f t="array" ref="G56">IFERROR(INDEX($C$2:$C$239,MIN(IF($C$2:$C$239&lt;&gt;"",IF(COUNTIF(G$1:G55,$C$2:$C$239)=0,ROW($C$2:$C$239)-1,9^9)))),"")</f>
        <v>180337U</v>
      </c>
      <c r="H56">
        <f>SUMIFS(Tableau1[eur/jour],Tableau1[[identifiant ]],$G56,Tableau1[arrivee],"&lt;" &amp; $F$1,Tableau1[depart],"&gt;" &amp; $F$1)</f>
        <v>0</v>
      </c>
      <c r="L56">
        <f>SUMIF(Tableau1[[identifiant ]],Tableau2[[#This Row],[ID]],Tableau1[eur/jour])</f>
        <v>400</v>
      </c>
    </row>
    <row r="57" spans="1:12">
      <c r="A57" s="1">
        <v>43831</v>
      </c>
      <c r="B57" s="1">
        <v>44196</v>
      </c>
      <c r="C57" s="5" t="s">
        <v>36</v>
      </c>
      <c r="D57" s="8">
        <v>600</v>
      </c>
      <c r="G57" s="8" t="str">
        <f t="array" ref="G57">IFERROR(INDEX($C$2:$C$239,MIN(IF($C$2:$C$239&lt;&gt;"",IF(COUNTIF(G$1:G56,$C$2:$C$239)=0,ROW($C$2:$C$239)-1,9^9)))),"")</f>
        <v>163361S</v>
      </c>
      <c r="H57">
        <f>SUMIFS(Tableau1[eur/jour],Tableau1[[identifiant ]],$G57,Tableau1[arrivee],"&lt;" &amp; $F$1,Tableau1[depart],"&gt;" &amp; $F$1)</f>
        <v>400</v>
      </c>
      <c r="L57">
        <f>SUMIF(Tableau1[[identifiant ]],Tableau2[[#This Row],[ID]],Tableau1[eur/jour])</f>
        <v>400</v>
      </c>
    </row>
    <row r="58" spans="1:12">
      <c r="A58" s="1">
        <v>43831</v>
      </c>
      <c r="B58" s="1">
        <v>44196</v>
      </c>
      <c r="C58" s="5" t="s">
        <v>37</v>
      </c>
      <c r="D58" s="8">
        <v>600</v>
      </c>
      <c r="G58" s="8" t="str">
        <f t="array" ref="G58">IFERROR(INDEX($C$2:$C$239,MIN(IF($C$2:$C$239&lt;&gt;"",IF(COUNTIF(G$1:G57,$C$2:$C$239)=0,ROW($C$2:$C$239)-1,9^9)))),"")</f>
        <v>200764X</v>
      </c>
      <c r="H58">
        <f>SUMIFS(Tableau1[eur/jour],Tableau1[[identifiant ]],$G58,Tableau1[arrivee],"&lt;" &amp; $F$1,Tableau1[depart],"&gt;" &amp; $F$1)</f>
        <v>400</v>
      </c>
      <c r="L58">
        <f>SUMIF(Tableau1[[identifiant ]],Tableau2[[#This Row],[ID]],Tableau1[eur/jour])</f>
        <v>400</v>
      </c>
    </row>
    <row r="59" spans="1:12">
      <c r="A59" s="1">
        <v>43831</v>
      </c>
      <c r="B59" s="1">
        <v>44196</v>
      </c>
      <c r="C59" s="5" t="s">
        <v>38</v>
      </c>
      <c r="D59" s="8">
        <v>600</v>
      </c>
      <c r="G59" s="8" t="str">
        <f t="array" ref="G59">IFERROR(INDEX($C$2:$C$239,MIN(IF($C$2:$C$239&lt;&gt;"",IF(COUNTIF(G$1:G58,$C$2:$C$239)=0,ROW($C$2:$C$239)-1,9^9)))),"")</f>
        <v>59833M</v>
      </c>
      <c r="H59">
        <f>SUMIFS(Tableau1[eur/jour],Tableau1[[identifiant ]],$G59,Tableau1[arrivee],"&lt;" &amp; $F$1,Tableau1[depart],"&gt;" &amp; $F$1)</f>
        <v>400</v>
      </c>
      <c r="L59">
        <f>SUMIF(Tableau1[[identifiant ]],Tableau2[[#This Row],[ID]],Tableau1[eur/jour])</f>
        <v>400</v>
      </c>
    </row>
    <row r="60" spans="1:12">
      <c r="A60" s="1">
        <v>43831</v>
      </c>
      <c r="B60" s="1">
        <v>43981</v>
      </c>
      <c r="C60" s="5" t="s">
        <v>39</v>
      </c>
      <c r="D60" s="8">
        <v>600</v>
      </c>
      <c r="G60" s="8" t="str">
        <f t="array" ref="G60">IFERROR(INDEX($C$2:$C$239,MIN(IF($C$2:$C$239&lt;&gt;"",IF(COUNTIF(G$1:G59,$C$2:$C$239)=0,ROW($C$2:$C$239)-1,9^9)))),"")</f>
        <v>194536C</v>
      </c>
      <c r="H60">
        <f>SUMIFS(Tableau1[eur/jour],Tableau1[[identifiant ]],$G60,Tableau1[arrivee],"&lt;" &amp; $F$1,Tableau1[depart],"&gt;" &amp; $F$1)</f>
        <v>400</v>
      </c>
      <c r="L60">
        <f>SUMIF(Tableau1[[identifiant ]],Tableau2[[#This Row],[ID]],Tableau1[eur/jour])</f>
        <v>400</v>
      </c>
    </row>
    <row r="61" spans="1:12">
      <c r="A61" s="1">
        <v>44165</v>
      </c>
      <c r="B61" s="1">
        <v>44196</v>
      </c>
      <c r="C61" s="5"/>
      <c r="D61" s="8">
        <v>600</v>
      </c>
      <c r="G61" s="8" t="str">
        <f t="array" ref="G61">IFERROR(INDEX($C$2:$C$239,MIN(IF($C$2:$C$239&lt;&gt;"",IF(COUNTIF(G$1:G60,$C$2:$C$239)=0,ROW($C$2:$C$239)-1,9^9)))),"")</f>
        <v>56225Q</v>
      </c>
      <c r="H61">
        <f>SUMIFS(Tableau1[eur/jour],Tableau1[[identifiant ]],$G61,Tableau1[arrivee],"&lt;" &amp; $F$1,Tableau1[depart],"&gt;" &amp; $F$1)</f>
        <v>400</v>
      </c>
      <c r="L61">
        <f>SUMIF(Tableau1[[identifiant ]],Tableau2[[#This Row],[ID]],Tableau1[eur/jour])</f>
        <v>400</v>
      </c>
    </row>
    <row r="62" spans="1:12">
      <c r="A62" s="1">
        <v>43831</v>
      </c>
      <c r="B62" s="1">
        <v>44196</v>
      </c>
      <c r="C62" s="5" t="s">
        <v>40</v>
      </c>
      <c r="D62" s="8">
        <v>600</v>
      </c>
      <c r="G62" s="8" t="str">
        <f t="array" ref="G62">IFERROR(INDEX($C$2:$C$239,MIN(IF($C$2:$C$239&lt;&gt;"",IF(COUNTIF(G$1:G61,$C$2:$C$239)=0,ROW($C$2:$C$239)-1,9^9)))),"")</f>
        <v>187677X</v>
      </c>
      <c r="H62">
        <f>SUMIFS(Tableau1[eur/jour],Tableau1[[identifiant ]],$G62,Tableau1[arrivee],"&lt;" &amp; $F$1,Tableau1[depart],"&gt;" &amp; $F$1)</f>
        <v>400</v>
      </c>
      <c r="L62">
        <f>SUMIF(Tableau1[[identifiant ]],Tableau2[[#This Row],[ID]],Tableau1[eur/jour])</f>
        <v>400</v>
      </c>
    </row>
    <row r="63" spans="1:12">
      <c r="A63" s="1">
        <v>43831</v>
      </c>
      <c r="B63" s="1">
        <v>44196</v>
      </c>
      <c r="C63" s="5" t="s">
        <v>41</v>
      </c>
      <c r="D63" s="8">
        <v>600</v>
      </c>
      <c r="G63" s="8" t="str">
        <f t="array" ref="G63">IFERROR(INDEX($C$2:$C$239,MIN(IF($C$2:$C$239&lt;&gt;"",IF(COUNTIF(G$1:G62,$C$2:$C$239)=0,ROW($C$2:$C$239)-1,9^9)))),"")</f>
        <v>131978E</v>
      </c>
      <c r="H63">
        <f>SUMIFS(Tableau1[eur/jour],Tableau1[[identifiant ]],$G63,Tableau1[arrivee],"&lt;" &amp; $F$1,Tableau1[depart],"&gt;" &amp; $F$1)</f>
        <v>400</v>
      </c>
      <c r="L63">
        <f>SUMIF(Tableau1[[identifiant ]],Tableau2[[#This Row],[ID]],Tableau1[eur/jour])</f>
        <v>800</v>
      </c>
    </row>
    <row r="64" spans="1:12">
      <c r="A64" s="1">
        <v>43831</v>
      </c>
      <c r="B64" s="1">
        <v>44196</v>
      </c>
      <c r="C64" s="5" t="s">
        <v>42</v>
      </c>
      <c r="D64" s="8">
        <v>600</v>
      </c>
      <c r="G64" s="8" t="str">
        <f t="array" ref="G64">IFERROR(INDEX($C$2:$C$239,MIN(IF($C$2:$C$239&lt;&gt;"",IF(COUNTIF(G$1:G63,$C$2:$C$239)=0,ROW($C$2:$C$239)-1,9^9)))),"")</f>
        <v>50955M</v>
      </c>
      <c r="H64">
        <f>SUMIFS(Tableau1[eur/jour],Tableau1[[identifiant ]],$G64,Tableau1[arrivee],"&lt;" &amp; $F$1,Tableau1[depart],"&gt;" &amp; $F$1)</f>
        <v>400</v>
      </c>
      <c r="L64">
        <f>SUMIF(Tableau1[[identifiant ]],Tableau2[[#This Row],[ID]],Tableau1[eur/jour])</f>
        <v>400</v>
      </c>
    </row>
    <row r="65" spans="1:12">
      <c r="A65" s="1">
        <v>43983</v>
      </c>
      <c r="B65" s="1">
        <v>44196</v>
      </c>
      <c r="C65" s="5"/>
      <c r="D65" s="8">
        <v>600</v>
      </c>
      <c r="G65" s="8" t="str">
        <f t="array" ref="G65">IFERROR(INDEX($C$2:$C$239,MIN(IF($C$2:$C$239&lt;&gt;"",IF(COUNTIF(G$1:G64,$C$2:$C$239)=0,ROW($C$2:$C$239)-1,9^9)))),"")</f>
        <v>184654M</v>
      </c>
      <c r="H65">
        <f>SUMIFS(Tableau1[eur/jour],Tableau1[[identifiant ]],$G65,Tableau1[arrivee],"&lt;" &amp; $F$1,Tableau1[depart],"&gt;" &amp; $F$1)</f>
        <v>400</v>
      </c>
      <c r="L65">
        <f>SUMIF(Tableau1[[identifiant ]],Tableau2[[#This Row],[ID]],Tableau1[eur/jour])</f>
        <v>400</v>
      </c>
    </row>
    <row r="66" spans="1:12">
      <c r="A66" s="1">
        <v>43952</v>
      </c>
      <c r="B66" s="1">
        <v>44196</v>
      </c>
      <c r="C66" s="5"/>
      <c r="D66" s="8">
        <v>600</v>
      </c>
      <c r="G66" s="8" t="str">
        <f t="array" ref="G66">IFERROR(INDEX($C$2:$C$239,MIN(IF($C$2:$C$239&lt;&gt;"",IF(COUNTIF(G$1:G65,$C$2:$C$239)=0,ROW($C$2:$C$239)-1,9^9)))),"")</f>
        <v>57060X</v>
      </c>
      <c r="H66">
        <f>SUMIFS(Tableau1[eur/jour],Tableau1[[identifiant ]],$G66,Tableau1[arrivee],"&lt;" &amp; $F$1,Tableau1[depart],"&gt;" &amp; $F$1)</f>
        <v>400</v>
      </c>
      <c r="L66">
        <f>SUMIF(Tableau1[[identifiant ]],Tableau2[[#This Row],[ID]],Tableau1[eur/jour])</f>
        <v>400</v>
      </c>
    </row>
    <row r="67" spans="1:12">
      <c r="A67" s="1">
        <v>43831</v>
      </c>
      <c r="B67" s="1">
        <v>44092</v>
      </c>
      <c r="C67" s="5" t="s">
        <v>43</v>
      </c>
      <c r="D67" s="8">
        <v>600</v>
      </c>
      <c r="G67" s="8" t="str">
        <f t="array" ref="G67">IFERROR(INDEX($C$2:$C$239,MIN(IF($C$2:$C$239&lt;&gt;"",IF(COUNTIF(G$1:G66,$C$2:$C$239)=0,ROW($C$2:$C$239)-1,9^9)))),"")</f>
        <v>200851S</v>
      </c>
      <c r="H67">
        <f>SUMIFS(Tableau1[eur/jour],Tableau1[[identifiant ]],$G67,Tableau1[arrivee],"&lt;" &amp; $F$1,Tableau1[depart],"&gt;" &amp; $F$1)</f>
        <v>0</v>
      </c>
      <c r="L67">
        <f>SUMIF(Tableau1[[identifiant ]],Tableau2[[#This Row],[ID]],Tableau1[eur/jour])</f>
        <v>400</v>
      </c>
    </row>
    <row r="68" spans="1:12">
      <c r="A68" s="1">
        <v>43831</v>
      </c>
      <c r="B68" s="1">
        <v>44196</v>
      </c>
      <c r="C68" s="5" t="s">
        <v>44</v>
      </c>
      <c r="D68" s="8">
        <v>600</v>
      </c>
      <c r="G68" s="8" t="str">
        <f t="array" ref="G68">IFERROR(INDEX($C$2:$C$239,MIN(IF($C$2:$C$239&lt;&gt;"",IF(COUNTIF(G$1:G67,$C$2:$C$239)=0,ROW($C$2:$C$239)-1,9^9)))),"")</f>
        <v>164902S</v>
      </c>
      <c r="H68">
        <f>SUMIFS(Tableau1[eur/jour],Tableau1[[identifiant ]],$G68,Tableau1[arrivee],"&lt;" &amp; $F$1,Tableau1[depart],"&gt;" &amp; $F$1)</f>
        <v>400</v>
      </c>
      <c r="L68">
        <f>SUMIF(Tableau1[[identifiant ]],Tableau2[[#This Row],[ID]],Tableau1[eur/jour])</f>
        <v>400</v>
      </c>
    </row>
    <row r="69" spans="1:12">
      <c r="A69" s="1">
        <v>43831</v>
      </c>
      <c r="B69" s="1">
        <v>44012</v>
      </c>
      <c r="C69" s="5" t="s">
        <v>45</v>
      </c>
      <c r="D69" s="8">
        <v>600</v>
      </c>
      <c r="G69" s="8" t="str">
        <f t="array" ref="G69">IFERROR(INDEX($C$2:$C$239,MIN(IF($C$2:$C$239&lt;&gt;"",IF(COUNTIF(G$1:G68,$C$2:$C$239)=0,ROW($C$2:$C$239)-1,9^9)))),"")</f>
        <v>50958Q</v>
      </c>
      <c r="H69">
        <f>SUMIFS(Tableau1[eur/jour],Tableau1[[identifiant ]],$G69,Tableau1[arrivee],"&lt;" &amp; $F$1,Tableau1[depart],"&gt;" &amp; $F$1)</f>
        <v>400</v>
      </c>
      <c r="L69">
        <f>SUMIF(Tableau1[[identifiant ]],Tableau2[[#This Row],[ID]],Tableau1[eur/jour])</f>
        <v>400</v>
      </c>
    </row>
    <row r="70" spans="1:12">
      <c r="A70" s="1">
        <v>43831</v>
      </c>
      <c r="B70" s="1">
        <v>43979</v>
      </c>
      <c r="C70" s="5" t="s">
        <v>46</v>
      </c>
      <c r="D70" s="8">
        <v>600</v>
      </c>
      <c r="G70" s="8" t="str">
        <f t="array" ref="G70">IFERROR(INDEX($C$2:$C$239,MIN(IF($C$2:$C$239&lt;&gt;"",IF(COUNTIF(G$1:G69,$C$2:$C$239)=0,ROW($C$2:$C$239)-1,9^9)))),"")</f>
        <v>11053Q</v>
      </c>
      <c r="H70">
        <f>SUMIFS(Tableau1[eur/jour],Tableau1[[identifiant ]],$G70,Tableau1[arrivee],"&lt;" &amp; $F$1,Tableau1[depart],"&gt;" &amp; $F$1)</f>
        <v>400</v>
      </c>
      <c r="L70">
        <f>SUMIF(Tableau1[[identifiant ]],Tableau2[[#This Row],[ID]],Tableau1[eur/jour])</f>
        <v>400</v>
      </c>
    </row>
    <row r="71" spans="1:12">
      <c r="A71" s="1">
        <v>44075</v>
      </c>
      <c r="B71" s="1">
        <v>44196</v>
      </c>
      <c r="C71" s="5"/>
      <c r="D71" s="8">
        <v>600</v>
      </c>
      <c r="G71" s="8" t="str">
        <f t="array" ref="G71">IFERROR(INDEX($C$2:$C$239,MIN(IF($C$2:$C$239&lt;&gt;"",IF(COUNTIF(G$1:G70,$C$2:$C$239)=0,ROW($C$2:$C$239)-1,9^9)))),"")</f>
        <v>204590F</v>
      </c>
      <c r="H71">
        <f>SUMIFS(Tableau1[eur/jour],Tableau1[[identifiant ]],$G71,Tableau1[arrivee],"&lt;" &amp; $F$1,Tableau1[depart],"&gt;" &amp; $F$1)</f>
        <v>400</v>
      </c>
      <c r="L71">
        <f>SUMIF(Tableau1[[identifiant ]],Tableau2[[#This Row],[ID]],Tableau1[eur/jour])</f>
        <v>400</v>
      </c>
    </row>
    <row r="72" spans="1:12">
      <c r="A72" s="1">
        <v>43831</v>
      </c>
      <c r="B72" s="1">
        <v>44196</v>
      </c>
      <c r="C72" s="5" t="s">
        <v>47</v>
      </c>
      <c r="D72" s="8">
        <v>600</v>
      </c>
      <c r="G72" s="8" t="str">
        <f t="array" ref="G72">IFERROR(INDEX($C$2:$C$239,MIN(IF($C$2:$C$239&lt;&gt;"",IF(COUNTIF(G$1:G71,$C$2:$C$239)=0,ROW($C$2:$C$239)-1,9^9)))),"")</f>
        <v>194738X</v>
      </c>
      <c r="H72">
        <f>SUMIFS(Tableau1[eur/jour],Tableau1[[identifiant ]],$G72,Tableau1[arrivee],"&lt;" &amp; $F$1,Tableau1[depart],"&gt;" &amp; $F$1)</f>
        <v>400</v>
      </c>
      <c r="L72">
        <f>SUMIF(Tableau1[[identifiant ]],Tableau2[[#This Row],[ID]],Tableau1[eur/jour])</f>
        <v>400</v>
      </c>
    </row>
    <row r="73" spans="1:12">
      <c r="A73" s="1">
        <v>43831</v>
      </c>
      <c r="B73" s="1">
        <v>44196</v>
      </c>
      <c r="C73" s="5" t="s">
        <v>48</v>
      </c>
      <c r="D73" s="8">
        <v>600</v>
      </c>
      <c r="G73" s="8" t="str">
        <f t="array" ref="G73">IFERROR(INDEX($C$2:$C$239,MIN(IF($C$2:$C$239&lt;&gt;"",IF(COUNTIF(G$1:G72,$C$2:$C$239)=0,ROW($C$2:$C$239)-1,9^9)))),"")</f>
        <v>53861V</v>
      </c>
      <c r="H73">
        <f>SUMIFS(Tableau1[eur/jour],Tableau1[[identifiant ]],$G73,Tableau1[arrivee],"&lt;" &amp; $F$1,Tableau1[depart],"&gt;" &amp; $F$1)</f>
        <v>400</v>
      </c>
      <c r="L73">
        <f>SUMIF(Tableau1[[identifiant ]],Tableau2[[#This Row],[ID]],Tableau1[eur/jour])</f>
        <v>400</v>
      </c>
    </row>
    <row r="74" spans="1:12">
      <c r="A74" s="1">
        <v>43854</v>
      </c>
      <c r="B74" s="1">
        <v>43935</v>
      </c>
      <c r="C74" s="6" t="s">
        <v>49</v>
      </c>
      <c r="D74" s="8">
        <v>600</v>
      </c>
      <c r="G74" s="8" t="str">
        <f t="array" ref="G74">IFERROR(INDEX($C$2:$C$239,MIN(IF($C$2:$C$239&lt;&gt;"",IF(COUNTIF(G$1:G73,$C$2:$C$239)=0,ROW($C$2:$C$239)-1,9^9)))),"")</f>
        <v>54082L</v>
      </c>
      <c r="H74">
        <f>SUMIFS(Tableau1[eur/jour],Tableau1[[identifiant ]],$G74,Tableau1[arrivee],"&lt;" &amp; $F$1,Tableau1[depart],"&gt;" &amp; $F$1)</f>
        <v>400</v>
      </c>
      <c r="L74">
        <f>SUMIF(Tableau1[[identifiant ]],Tableau2[[#This Row],[ID]],Tableau1[eur/jour])</f>
        <v>400</v>
      </c>
    </row>
    <row r="75" spans="1:12">
      <c r="A75" s="1">
        <v>43936</v>
      </c>
      <c r="B75" s="1">
        <v>44196</v>
      </c>
      <c r="C75" s="6" t="s">
        <v>49</v>
      </c>
      <c r="D75" s="8">
        <v>400</v>
      </c>
      <c r="G75" s="8" t="str">
        <f t="array" ref="G75">IFERROR(INDEX($C$2:$C$239,MIN(IF($C$2:$C$239&lt;&gt;"",IF(COUNTIF(G$1:G74,$C$2:$C$239)=0,ROW($C$2:$C$239)-1,9^9)))),"")</f>
        <v>50956N</v>
      </c>
      <c r="H75">
        <f>SUMIFS(Tableau1[eur/jour],Tableau1[[identifiant ]],$G75,Tableau1[arrivee],"&lt;" &amp; $F$1,Tableau1[depart],"&gt;" &amp; $F$1)</f>
        <v>800</v>
      </c>
      <c r="L75">
        <f>SUMIF(Tableau1[[identifiant ]],Tableau2[[#This Row],[ID]],Tableau1[eur/jour])</f>
        <v>800</v>
      </c>
    </row>
    <row r="76" spans="1:12">
      <c r="A76" s="1">
        <v>43831</v>
      </c>
      <c r="B76" s="1">
        <v>43927</v>
      </c>
      <c r="C76" s="5"/>
      <c r="D76" s="8">
        <v>400</v>
      </c>
      <c r="G76" s="8" t="str">
        <f t="array" ref="G76">IFERROR(INDEX($C$2:$C$239,MIN(IF($C$2:$C$239&lt;&gt;"",IF(COUNTIF(G$1:G75,$C$2:$C$239)=0,ROW($C$2:$C$239)-1,9^9)))),"")</f>
        <v>134763G</v>
      </c>
      <c r="H76">
        <f>SUMIFS(Tableau1[eur/jour],Tableau1[[identifiant ]],$G76,Tableau1[arrivee],"&lt;" &amp; $F$1,Tableau1[depart],"&gt;" &amp; $F$1)</f>
        <v>400</v>
      </c>
      <c r="L76">
        <f>SUMIF(Tableau1[[identifiant ]],Tableau2[[#This Row],[ID]],Tableau1[eur/jour])</f>
        <v>800</v>
      </c>
    </row>
    <row r="77" spans="1:12">
      <c r="A77" s="1">
        <v>43831</v>
      </c>
      <c r="B77" s="1">
        <v>43888</v>
      </c>
      <c r="C77" s="5" t="s">
        <v>50</v>
      </c>
      <c r="D77" s="8">
        <v>400</v>
      </c>
      <c r="G77" s="8" t="str">
        <f t="array" ref="G77">IFERROR(INDEX($C$2:$C$239,MIN(IF($C$2:$C$239&lt;&gt;"",IF(COUNTIF(G$1:G76,$C$2:$C$239)=0,ROW($C$2:$C$239)-1,9^9)))),"")</f>
        <v>173086N</v>
      </c>
      <c r="H77">
        <f>SUMIFS(Tableau1[eur/jour],Tableau1[[identifiant ]],$G77,Tableau1[arrivee],"&lt;" &amp; $F$1,Tableau1[depart],"&gt;" &amp; $F$1)</f>
        <v>400</v>
      </c>
      <c r="L77">
        <f>SUMIF(Tableau1[[identifiant ]],Tableau2[[#This Row],[ID]],Tableau1[eur/jour])</f>
        <v>400</v>
      </c>
    </row>
    <row r="78" spans="1:12">
      <c r="A78" s="2">
        <v>43983</v>
      </c>
      <c r="B78" s="2">
        <v>44196</v>
      </c>
      <c r="C78" s="5"/>
      <c r="D78" s="8">
        <v>400</v>
      </c>
      <c r="G78" s="8" t="str">
        <f t="array" ref="G78">IFERROR(INDEX($C$2:$C$239,MIN(IF($C$2:$C$239&lt;&gt;"",IF(COUNTIF(G$1:G77,$C$2:$C$239)=0,ROW($C$2:$C$239)-1,9^9)))),"")</f>
        <v>183684G</v>
      </c>
      <c r="H78">
        <f>SUMIFS(Tableau1[eur/jour],Tableau1[[identifiant ]],$G78,Tableau1[arrivee],"&lt;" &amp; $F$1,Tableau1[depart],"&gt;" &amp; $F$1)</f>
        <v>400</v>
      </c>
      <c r="L78">
        <f>SUMIF(Tableau1[[identifiant ]],Tableau2[[#This Row],[ID]],Tableau1[eur/jour])</f>
        <v>400</v>
      </c>
    </row>
    <row r="79" spans="1:12">
      <c r="A79" s="1">
        <v>43831</v>
      </c>
      <c r="B79" s="1">
        <v>43924</v>
      </c>
      <c r="C79" s="5" t="s">
        <v>51</v>
      </c>
      <c r="D79" s="8">
        <v>400</v>
      </c>
      <c r="G79" s="8" t="str">
        <f t="array" ref="G79">IFERROR(INDEX($C$2:$C$239,MIN(IF($C$2:$C$239&lt;&gt;"",IF(COUNTIF(G$1:G78,$C$2:$C$239)=0,ROW($C$2:$C$239)-1,9^9)))),"")</f>
        <v>194355F</v>
      </c>
      <c r="H79">
        <f>SUMIFS(Tableau1[eur/jour],Tableau1[[identifiant ]],$G79,Tableau1[arrivee],"&lt;" &amp; $F$1,Tableau1[depart],"&gt;" &amp; $F$1)</f>
        <v>400</v>
      </c>
      <c r="L79">
        <f>SUMIF(Tableau1[[identifiant ]],Tableau2[[#This Row],[ID]],Tableau1[eur/jour])</f>
        <v>400</v>
      </c>
    </row>
    <row r="80" spans="1:12">
      <c r="A80" s="1">
        <v>43983</v>
      </c>
      <c r="B80" s="1">
        <v>44196</v>
      </c>
      <c r="C80" s="5"/>
      <c r="D80" s="8">
        <v>400</v>
      </c>
      <c r="G80" s="8" t="str">
        <f t="array" ref="G80">IFERROR(INDEX($C$2:$C$239,MIN(IF($C$2:$C$239&lt;&gt;"",IF(COUNTIF(G$1:G79,$C$2:$C$239)=0,ROW($C$2:$C$239)-1,9^9)))),"")</f>
        <v>194777Q</v>
      </c>
      <c r="H80">
        <f>SUMIFS(Tableau1[eur/jour],Tableau1[[identifiant ]],$G80,Tableau1[arrivee],"&lt;" &amp; $F$1,Tableau1[depart],"&gt;" &amp; $F$1)</f>
        <v>400</v>
      </c>
      <c r="L80">
        <f>SUMIF(Tableau1[[identifiant ]],Tableau2[[#This Row],[ID]],Tableau1[eur/jour])</f>
        <v>400</v>
      </c>
    </row>
    <row r="81" spans="1:12">
      <c r="A81" s="1">
        <v>43831</v>
      </c>
      <c r="B81" s="1">
        <v>44196</v>
      </c>
      <c r="C81" s="5" t="s">
        <v>52</v>
      </c>
      <c r="D81" s="8">
        <v>400</v>
      </c>
      <c r="G81" s="8" t="str">
        <f t="array" ref="G81">IFERROR(INDEX($C$2:$C$239,MIN(IF($C$2:$C$239&lt;&gt;"",IF(COUNTIF(G$1:G80,$C$2:$C$239)=0,ROW($C$2:$C$239)-1,9^9)))),"")</f>
        <v>149150V</v>
      </c>
      <c r="H81">
        <f>SUMIFS(Tableau1[eur/jour],Tableau1[[identifiant ]],$G81,Tableau1[arrivee],"&lt;" &amp; $F$1,Tableau1[depart],"&gt;" &amp; $F$1)</f>
        <v>800</v>
      </c>
      <c r="L81">
        <f>SUMIF(Tableau1[[identifiant ]],Tableau2[[#This Row],[ID]],Tableau1[eur/jour])</f>
        <v>800</v>
      </c>
    </row>
    <row r="82" spans="1:12">
      <c r="A82" s="1">
        <v>43983</v>
      </c>
      <c r="B82" s="1">
        <v>44196</v>
      </c>
      <c r="C82" s="5"/>
      <c r="D82" s="8">
        <v>400</v>
      </c>
      <c r="G82" s="8" t="str">
        <f t="array" ref="G82">IFERROR(INDEX($C$2:$C$239,MIN(IF($C$2:$C$239&lt;&gt;"",IF(COUNTIF(G$1:G81,$C$2:$C$239)=0,ROW($C$2:$C$239)-1,9^9)))),"")</f>
        <v>170335X</v>
      </c>
      <c r="H82">
        <f>SUMIFS(Tableau1[eur/jour],Tableau1[[identifiant ]],$G82,Tableau1[arrivee],"&lt;" &amp; $F$1,Tableau1[depart],"&gt;" &amp; $F$1)</f>
        <v>400</v>
      </c>
      <c r="L82">
        <f>SUMIF(Tableau1[[identifiant ]],Tableau2[[#This Row],[ID]],Tableau1[eur/jour])</f>
        <v>400</v>
      </c>
    </row>
    <row r="83" spans="1:12">
      <c r="A83" s="1">
        <v>43831</v>
      </c>
      <c r="B83" s="1">
        <v>44196</v>
      </c>
      <c r="C83" s="5" t="s">
        <v>53</v>
      </c>
      <c r="D83" s="8">
        <v>400</v>
      </c>
      <c r="G83" s="8" t="str">
        <f t="array" ref="G83">IFERROR(INDEX($C$2:$C$239,MIN(IF($C$2:$C$239&lt;&gt;"",IF(COUNTIF(G$1:G82,$C$2:$C$239)=0,ROW($C$2:$C$239)-1,9^9)))),"")</f>
        <v>199726U</v>
      </c>
      <c r="H83">
        <f>SUMIFS(Tableau1[eur/jour],Tableau1[[identifiant ]],$G83,Tableau1[arrivee],"&lt;" &amp; $F$1,Tableau1[depart],"&gt;" &amp; $F$1)</f>
        <v>400</v>
      </c>
      <c r="L83">
        <f>SUMIF(Tableau1[[identifiant ]],Tableau2[[#This Row],[ID]],Tableau1[eur/jour])</f>
        <v>400</v>
      </c>
    </row>
    <row r="84" spans="1:12">
      <c r="A84" s="1">
        <v>43831</v>
      </c>
      <c r="B84" s="1">
        <v>44196</v>
      </c>
      <c r="C84" s="5" t="s">
        <v>53</v>
      </c>
      <c r="D84" s="8">
        <v>400</v>
      </c>
      <c r="G84" s="8" t="str">
        <f t="array" ref="G84">IFERROR(INDEX($C$2:$C$239,MIN(IF($C$2:$C$239&lt;&gt;"",IF(COUNTIF(G$1:G83,$C$2:$C$239)=0,ROW($C$2:$C$239)-1,9^9)))),"")</f>
        <v>185367M</v>
      </c>
      <c r="H84">
        <f>SUMIFS(Tableau1[eur/jour],Tableau1[[identifiant ]],$G84,Tableau1[arrivee],"&lt;" &amp; $F$1,Tableau1[depart],"&gt;" &amp; $F$1)</f>
        <v>400</v>
      </c>
      <c r="L84">
        <f>SUMIF(Tableau1[[identifiant ]],Tableau2[[#This Row],[ID]],Tableau1[eur/jour])</f>
        <v>400</v>
      </c>
    </row>
    <row r="85" spans="1:12">
      <c r="A85" s="3">
        <v>43831</v>
      </c>
      <c r="B85" s="3">
        <v>44196</v>
      </c>
      <c r="C85" s="5" t="s">
        <v>54</v>
      </c>
      <c r="D85" s="8">
        <v>400</v>
      </c>
      <c r="G85" s="8" t="str">
        <f t="array" ref="G85">IFERROR(INDEX($C$2:$C$239,MIN(IF($C$2:$C$239&lt;&gt;"",IF(COUNTIF(G$1:G84,$C$2:$C$239)=0,ROW($C$2:$C$239)-1,9^9)))),"")</f>
        <v>192340R</v>
      </c>
      <c r="H85">
        <f>SUMIFS(Tableau1[eur/jour],Tableau1[[identifiant ]],$G85,Tableau1[arrivee],"&lt;" &amp; $F$1,Tableau1[depart],"&gt;" &amp; $F$1)</f>
        <v>400</v>
      </c>
      <c r="L85">
        <f>SUMIF(Tableau1[[identifiant ]],Tableau2[[#This Row],[ID]],Tableau1[eur/jour])</f>
        <v>400</v>
      </c>
    </row>
    <row r="86" spans="1:12">
      <c r="A86" s="1">
        <v>43871</v>
      </c>
      <c r="B86" s="1">
        <v>44196</v>
      </c>
      <c r="C86" s="5" t="s">
        <v>55</v>
      </c>
      <c r="D86" s="8">
        <v>400</v>
      </c>
      <c r="G86" s="8" t="str">
        <f t="array" ref="G86">IFERROR(INDEX($C$2:$C$239,MIN(IF($C$2:$C$239&lt;&gt;"",IF(COUNTIF(G$1:G85,$C$2:$C$239)=0,ROW($C$2:$C$239)-1,9^9)))),"")</f>
        <v>170334W</v>
      </c>
      <c r="H86">
        <f>SUMIFS(Tableau1[eur/jour],Tableau1[[identifiant ]],$G86,Tableau1[arrivee],"&lt;" &amp; $F$1,Tableau1[depart],"&gt;" &amp; $F$1)</f>
        <v>400</v>
      </c>
      <c r="L86">
        <f>SUMIF(Tableau1[[identifiant ]],Tableau2[[#This Row],[ID]],Tableau1[eur/jour])</f>
        <v>400</v>
      </c>
    </row>
    <row r="87" spans="1:12">
      <c r="A87" s="1">
        <v>43891</v>
      </c>
      <c r="B87" s="1">
        <v>44196</v>
      </c>
      <c r="C87" s="5"/>
      <c r="D87" s="8">
        <v>400</v>
      </c>
      <c r="G87" s="8" t="str">
        <f t="array" ref="G87">IFERROR(INDEX($C$2:$C$239,MIN(IF($C$2:$C$239&lt;&gt;"",IF(COUNTIF(G$1:G86,$C$2:$C$239)=0,ROW($C$2:$C$239)-1,9^9)))),"")</f>
        <v>185993S</v>
      </c>
      <c r="H87">
        <f>SUMIFS(Tableau1[eur/jour],Tableau1[[identifiant ]],$G87,Tableau1[arrivee],"&lt;" &amp; $F$1,Tableau1[depart],"&gt;" &amp; $F$1)</f>
        <v>400</v>
      </c>
      <c r="L87">
        <f>SUMIF(Tableau1[[identifiant ]],Tableau2[[#This Row],[ID]],Tableau1[eur/jour])</f>
        <v>400</v>
      </c>
    </row>
    <row r="88" spans="1:12">
      <c r="A88" s="1">
        <v>43939</v>
      </c>
      <c r="B88" s="1">
        <v>44125</v>
      </c>
      <c r="C88" s="5"/>
      <c r="D88" s="8">
        <v>400</v>
      </c>
      <c r="G88" s="8" t="str">
        <f t="array" ref="G88">IFERROR(INDEX($C$2:$C$239,MIN(IF($C$2:$C$239&lt;&gt;"",IF(COUNTIF(G$1:G87,$C$2:$C$239)=0,ROW($C$2:$C$239)-1,9^9)))),"")</f>
        <v>198602X</v>
      </c>
      <c r="H88">
        <f>SUMIFS(Tableau1[eur/jour],Tableau1[[identifiant ]],$G88,Tableau1[arrivee],"&lt;" &amp; $F$1,Tableau1[depart],"&gt;" &amp; $F$1)</f>
        <v>400</v>
      </c>
      <c r="L88">
        <f>SUMIF(Tableau1[[identifiant ]],Tableau2[[#This Row],[ID]],Tableau1[eur/jour])</f>
        <v>400</v>
      </c>
    </row>
    <row r="89" spans="1:12">
      <c r="A89" s="1">
        <v>43831</v>
      </c>
      <c r="B89" s="1">
        <v>43938</v>
      </c>
      <c r="C89" s="5" t="s">
        <v>56</v>
      </c>
      <c r="D89" s="8">
        <v>400</v>
      </c>
      <c r="G89" s="8" t="str">
        <f t="array" ref="G89">IFERROR(INDEX($C$2:$C$239,MIN(IF($C$2:$C$239&lt;&gt;"",IF(COUNTIF(G$1:G88,$C$2:$C$239)=0,ROW($C$2:$C$239)-1,9^9)))),"")</f>
        <v>178412B</v>
      </c>
      <c r="H89">
        <f>SUMIFS(Tableau1[eur/jour],Tableau1[[identifiant ]],$G89,Tableau1[arrivee],"&lt;" &amp; $F$1,Tableau1[depart],"&gt;" &amp; $F$1)</f>
        <v>400</v>
      </c>
      <c r="L89">
        <f>SUMIF(Tableau1[[identifiant ]],Tableau2[[#This Row],[ID]],Tableau1[eur/jour])</f>
        <v>400</v>
      </c>
    </row>
    <row r="90" spans="1:12">
      <c r="A90" s="1">
        <v>44125</v>
      </c>
      <c r="B90" s="1">
        <v>44196</v>
      </c>
      <c r="C90" s="5"/>
      <c r="D90" s="8">
        <v>400</v>
      </c>
      <c r="G90" s="8" t="str">
        <f t="array" ref="G90">IFERROR(INDEX($C$2:$C$239,MIN(IF($C$2:$C$239&lt;&gt;"",IF(COUNTIF(G$1:G89,$C$2:$C$239)=0,ROW($C$2:$C$239)-1,9^9)))),"")</f>
        <v>54296T</v>
      </c>
      <c r="H90">
        <f>SUMIFS(Tableau1[eur/jour],Tableau1[[identifiant ]],$G90,Tableau1[arrivee],"&lt;" &amp; $F$1,Tableau1[depart],"&gt;" &amp; $F$1)</f>
        <v>400</v>
      </c>
      <c r="L90">
        <f>SUMIF(Tableau1[[identifiant ]],Tableau2[[#This Row],[ID]],Tableau1[eur/jour])</f>
        <v>400</v>
      </c>
    </row>
    <row r="91" spans="1:12">
      <c r="A91" s="1">
        <v>43831</v>
      </c>
      <c r="B91" s="1">
        <v>44196</v>
      </c>
      <c r="C91" s="5" t="s">
        <v>57</v>
      </c>
      <c r="D91" s="8">
        <v>400</v>
      </c>
      <c r="G91" s="8" t="str">
        <f t="array" ref="G91">IFERROR(INDEX($C$2:$C$239,MIN(IF($C$2:$C$239&lt;&gt;"",IF(COUNTIF(G$1:G90,$C$2:$C$239)=0,ROW($C$2:$C$239)-1,9^9)))),"")</f>
        <v>206799G</v>
      </c>
      <c r="H91">
        <f>SUMIFS(Tableau1[eur/jour],Tableau1[[identifiant ]],$G91,Tableau1[arrivee],"&lt;" &amp; $F$1,Tableau1[depart],"&gt;" &amp; $F$1)</f>
        <v>400</v>
      </c>
      <c r="L91">
        <f>SUMIF(Tableau1[[identifiant ]],Tableau2[[#This Row],[ID]],Tableau1[eur/jour])</f>
        <v>400</v>
      </c>
    </row>
    <row r="92" spans="1:12">
      <c r="A92" s="1">
        <v>43831</v>
      </c>
      <c r="B92" s="1">
        <v>44196</v>
      </c>
      <c r="C92" s="5" t="s">
        <v>58</v>
      </c>
      <c r="D92" s="8">
        <v>400</v>
      </c>
      <c r="G92" s="8" t="str">
        <f t="array" ref="G92">IFERROR(INDEX($C$2:$C$239,MIN(IF($C$2:$C$239&lt;&gt;"",IF(COUNTIF(G$1:G91,$C$2:$C$239)=0,ROW($C$2:$C$239)-1,9^9)))),"")</f>
        <v>207170L</v>
      </c>
      <c r="H92">
        <f>SUMIFS(Tableau1[eur/jour],Tableau1[[identifiant ]],$G92,Tableau1[arrivee],"&lt;" &amp; $F$1,Tableau1[depart],"&gt;" &amp; $F$1)</f>
        <v>0</v>
      </c>
      <c r="L92">
        <f>SUMIF(Tableau1[[identifiant ]],Tableau2[[#This Row],[ID]],Tableau1[eur/jour])</f>
        <v>400</v>
      </c>
    </row>
    <row r="93" spans="1:12">
      <c r="A93" s="1">
        <v>43831</v>
      </c>
      <c r="B93" s="1">
        <v>44196</v>
      </c>
      <c r="C93" s="5" t="s">
        <v>59</v>
      </c>
      <c r="D93" s="8">
        <v>400</v>
      </c>
      <c r="G93" s="8" t="str">
        <f t="array" ref="G93">IFERROR(INDEX($C$2:$C$239,MIN(IF($C$2:$C$239&lt;&gt;"",IF(COUNTIF(G$1:G92,$C$2:$C$239)=0,ROW($C$2:$C$239)-1,9^9)))),"")</f>
        <v>188007F</v>
      </c>
      <c r="H93">
        <f>SUMIFS(Tableau1[eur/jour],Tableau1[[identifiant ]],$G93,Tableau1[arrivee],"&lt;" &amp; $F$1,Tableau1[depart],"&gt;" &amp; $F$1)</f>
        <v>400</v>
      </c>
      <c r="L93">
        <f>SUMIF(Tableau1[[identifiant ]],Tableau2[[#This Row],[ID]],Tableau1[eur/jour])</f>
        <v>400</v>
      </c>
    </row>
    <row r="94" spans="1:12">
      <c r="A94" s="1">
        <v>43831</v>
      </c>
      <c r="B94" s="1">
        <v>44196</v>
      </c>
      <c r="C94" s="5"/>
      <c r="D94" s="8">
        <v>400</v>
      </c>
      <c r="G94" s="8" t="str">
        <f t="array" ref="G94">IFERROR(INDEX($C$2:$C$239,MIN(IF($C$2:$C$239&lt;&gt;"",IF(COUNTIF(G$1:G93,$C$2:$C$239)=0,ROW($C$2:$C$239)-1,9^9)))),"")</f>
        <v>59716K</v>
      </c>
      <c r="H94">
        <f>SUMIFS(Tableau1[eur/jour],Tableau1[[identifiant ]],$G94,Tableau1[arrivee],"&lt;" &amp; $F$1,Tableau1[depart],"&gt;" &amp; $F$1)</f>
        <v>400</v>
      </c>
      <c r="L94">
        <f>SUMIF(Tableau1[[identifiant ]],Tableau2[[#This Row],[ID]],Tableau1[eur/jour])</f>
        <v>400</v>
      </c>
    </row>
    <row r="95" spans="1:12">
      <c r="A95" s="1">
        <v>43831</v>
      </c>
      <c r="B95" s="1">
        <v>44012</v>
      </c>
      <c r="C95" s="5"/>
      <c r="D95" s="8">
        <v>400</v>
      </c>
      <c r="G95" s="8" t="str">
        <f t="array" ref="G95">IFERROR(INDEX($C$2:$C$239,MIN(IF($C$2:$C$239&lt;&gt;"",IF(COUNTIF(G$1:G94,$C$2:$C$239)=0,ROW($C$2:$C$239)-1,9^9)))),"")</f>
        <v>187699W</v>
      </c>
      <c r="H95">
        <f>SUMIFS(Tableau1[eur/jour],Tableau1[[identifiant ]],$G95,Tableau1[arrivee],"&lt;" &amp; $F$1,Tableau1[depart],"&gt;" &amp; $F$1)</f>
        <v>400</v>
      </c>
      <c r="L95">
        <f>SUMIF(Tableau1[[identifiant ]],Tableau2[[#This Row],[ID]],Tableau1[eur/jour])</f>
        <v>400</v>
      </c>
    </row>
    <row r="96" spans="1:12">
      <c r="A96" s="1">
        <v>44013</v>
      </c>
      <c r="B96" s="1">
        <v>44196</v>
      </c>
      <c r="C96" s="5"/>
      <c r="D96" s="8">
        <v>400</v>
      </c>
      <c r="G96" s="8" t="str">
        <f t="array" ref="G96">IFERROR(INDEX($C$2:$C$239,MIN(IF($C$2:$C$239&lt;&gt;"",IF(COUNTIF(G$1:G95,$C$2:$C$239)=0,ROW($C$2:$C$239)-1,9^9)))),"")</f>
        <v>175762W</v>
      </c>
      <c r="H96">
        <f>SUMIFS(Tableau1[eur/jour],Tableau1[[identifiant ]],$G96,Tableau1[arrivee],"&lt;" &amp; $F$1,Tableau1[depart],"&gt;" &amp; $F$1)</f>
        <v>400</v>
      </c>
      <c r="L96">
        <f>SUMIF(Tableau1[[identifiant ]],Tableau2[[#This Row],[ID]],Tableau1[eur/jour])</f>
        <v>400</v>
      </c>
    </row>
    <row r="97" spans="1:12">
      <c r="A97" s="1">
        <v>43831</v>
      </c>
      <c r="B97" s="1">
        <v>44196</v>
      </c>
      <c r="C97" s="5" t="s">
        <v>60</v>
      </c>
      <c r="D97" s="8">
        <v>400</v>
      </c>
      <c r="G97" s="8" t="str">
        <f t="array" ref="G97">IFERROR(INDEX($C$2:$C$239,MIN(IF($C$2:$C$239&lt;&gt;"",IF(COUNTIF(G$1:G96,$C$2:$C$239)=0,ROW($C$2:$C$239)-1,9^9)))),"")</f>
        <v>182962X</v>
      </c>
      <c r="H97">
        <f>SUMIFS(Tableau1[eur/jour],Tableau1[[identifiant ]],$G97,Tableau1[arrivee],"&lt;" &amp; $F$1,Tableau1[depart],"&gt;" &amp; $F$1)</f>
        <v>400</v>
      </c>
      <c r="L97">
        <f>SUMIF(Tableau1[[identifiant ]],Tableau2[[#This Row],[ID]],Tableau1[eur/jour])</f>
        <v>400</v>
      </c>
    </row>
    <row r="98" spans="1:12">
      <c r="A98" s="3">
        <v>43983</v>
      </c>
      <c r="B98" s="3">
        <v>44196</v>
      </c>
      <c r="C98" s="5"/>
      <c r="D98" s="8">
        <v>400</v>
      </c>
      <c r="G98" s="8" t="str">
        <f t="array" ref="G98">IFERROR(INDEX($C$2:$C$239,MIN(IF($C$2:$C$239&lt;&gt;"",IF(COUNTIF(G$1:G97,$C$2:$C$239)=0,ROW($C$2:$C$239)-1,9^9)))),"")</f>
        <v>203921D</v>
      </c>
      <c r="H98">
        <f>SUMIFS(Tableau1[eur/jour],Tableau1[[identifiant ]],$G98,Tableau1[arrivee],"&lt;" &amp; $F$1,Tableau1[depart],"&gt;" &amp; $F$1)</f>
        <v>400</v>
      </c>
      <c r="L98">
        <f>SUMIF(Tableau1[[identifiant ]],Tableau2[[#This Row],[ID]],Tableau1[eur/jour])</f>
        <v>400</v>
      </c>
    </row>
    <row r="99" spans="1:12">
      <c r="A99" s="1">
        <v>43831</v>
      </c>
      <c r="B99" s="1">
        <v>44196</v>
      </c>
      <c r="C99" s="5" t="s">
        <v>61</v>
      </c>
      <c r="D99" s="8">
        <v>400</v>
      </c>
      <c r="G99" s="8" t="str">
        <f t="array" ref="G99">IFERROR(INDEX($C$2:$C$239,MIN(IF($C$2:$C$239&lt;&gt;"",IF(COUNTIF(G$1:G98,$C$2:$C$239)=0,ROW($C$2:$C$239)-1,9^9)))),"")</f>
        <v>193893D</v>
      </c>
      <c r="H99">
        <f>SUMIFS(Tableau1[eur/jour],Tableau1[[identifiant ]],$G99,Tableau1[arrivee],"&lt;" &amp; $F$1,Tableau1[depart],"&gt;" &amp; $F$1)</f>
        <v>400</v>
      </c>
      <c r="L99">
        <f>SUMIF(Tableau1[[identifiant ]],Tableau2[[#This Row],[ID]],Tableau1[eur/jour])</f>
        <v>400</v>
      </c>
    </row>
    <row r="100" spans="1:12">
      <c r="A100" s="1">
        <v>43831</v>
      </c>
      <c r="B100" s="1">
        <v>44196</v>
      </c>
      <c r="C100" s="5" t="s">
        <v>62</v>
      </c>
      <c r="D100" s="8">
        <v>400</v>
      </c>
      <c r="G100" s="8" t="str">
        <f t="array" ref="G100">IFERROR(INDEX($C$2:$C$239,MIN(IF($C$2:$C$239&lt;&gt;"",IF(COUNTIF(G$1:G99,$C$2:$C$239)=0,ROW($C$2:$C$239)-1,9^9)))),"")</f>
        <v>14560B</v>
      </c>
      <c r="H100">
        <f>SUMIFS(Tableau1[eur/jour],Tableau1[[identifiant ]],$G100,Tableau1[arrivee],"&lt;" &amp; $F$1,Tableau1[depart],"&gt;" &amp; $F$1)</f>
        <v>400</v>
      </c>
      <c r="L100">
        <f>SUMIF(Tableau1[[identifiant ]],Tableau2[[#This Row],[ID]],Tableau1[eur/jour])</f>
        <v>400</v>
      </c>
    </row>
    <row r="101" spans="1:12">
      <c r="A101" s="1">
        <v>43896</v>
      </c>
      <c r="B101" s="1">
        <v>44196</v>
      </c>
      <c r="C101" s="5" t="s">
        <v>63</v>
      </c>
      <c r="D101" s="8">
        <v>400</v>
      </c>
      <c r="G101" s="8" t="str">
        <f t="array" ref="G101">IFERROR(INDEX($C$2:$C$239,MIN(IF($C$2:$C$239&lt;&gt;"",IF(COUNTIF(G$1:G100,$C$2:$C$239)=0,ROW($C$2:$C$239)-1,9^9)))),"")</f>
        <v>197671L</v>
      </c>
      <c r="H101">
        <f>SUMIFS(Tableau1[eur/jour],Tableau1[[identifiant ]],$G101,Tableau1[arrivee],"&lt;" &amp; $F$1,Tableau1[depart],"&gt;" &amp; $F$1)</f>
        <v>0</v>
      </c>
      <c r="L101">
        <f>SUMIF(Tableau1[[identifiant ]],Tableau2[[#This Row],[ID]],Tableau1[eur/jour])</f>
        <v>400</v>
      </c>
    </row>
    <row r="102" spans="1:12">
      <c r="A102" s="1">
        <v>43831</v>
      </c>
      <c r="B102" s="1">
        <v>43895</v>
      </c>
      <c r="C102" s="5" t="s">
        <v>63</v>
      </c>
      <c r="D102" s="8">
        <v>400</v>
      </c>
      <c r="G102" s="8" t="str">
        <f t="array" ref="G102">IFERROR(INDEX($C$2:$C$239,MIN(IF($C$2:$C$239&lt;&gt;"",IF(COUNTIF(G$1:G101,$C$2:$C$239)=0,ROW($C$2:$C$239)-1,9^9)))),"")</f>
        <v>17076M</v>
      </c>
      <c r="H102">
        <f>SUMIFS(Tableau1[eur/jour],Tableau1[[identifiant ]],$G102,Tableau1[arrivee],"&lt;" &amp; $F$1,Tableau1[depart],"&gt;" &amp; $F$1)</f>
        <v>400</v>
      </c>
      <c r="L102">
        <f>SUMIF(Tableau1[[identifiant ]],Tableau2[[#This Row],[ID]],Tableau1[eur/jour])</f>
        <v>400</v>
      </c>
    </row>
    <row r="103" spans="1:12">
      <c r="A103" s="1">
        <v>43831</v>
      </c>
      <c r="B103" s="1">
        <v>44196</v>
      </c>
      <c r="C103" s="5" t="s">
        <v>64</v>
      </c>
      <c r="D103" s="8">
        <v>400</v>
      </c>
      <c r="G103" s="8" t="str">
        <f t="array" ref="G103">IFERROR(INDEX($C$2:$C$239,MIN(IF($C$2:$C$239&lt;&gt;"",IF(COUNTIF(G$1:G102,$C$2:$C$239)=0,ROW($C$2:$C$239)-1,9^9)))),"")</f>
        <v>18478L</v>
      </c>
      <c r="H103">
        <f>SUMIFS(Tableau1[eur/jour],Tableau1[[identifiant ]],$G103,Tableau1[arrivee],"&lt;" &amp; $F$1,Tableau1[depart],"&gt;" &amp; $F$1)</f>
        <v>400</v>
      </c>
      <c r="L103">
        <f>SUMIF(Tableau1[[identifiant ]],Tableau2[[#This Row],[ID]],Tableau1[eur/jour])</f>
        <v>400</v>
      </c>
    </row>
    <row r="104" spans="1:12">
      <c r="A104" s="1">
        <v>43831</v>
      </c>
      <c r="B104" s="1">
        <v>44196</v>
      </c>
      <c r="C104" s="5" t="s">
        <v>65</v>
      </c>
      <c r="D104" s="8">
        <v>400</v>
      </c>
      <c r="G104" s="8" t="str">
        <f t="array" ref="G104">IFERROR(INDEX($C$2:$C$239,MIN(IF($C$2:$C$239&lt;&gt;"",IF(COUNTIF(G$1:G103,$C$2:$C$239)=0,ROW($C$2:$C$239)-1,9^9)))),"")</f>
        <v>71331K</v>
      </c>
      <c r="H104">
        <f>SUMIFS(Tableau1[eur/jour],Tableau1[[identifiant ]],$G104,Tableau1[arrivee],"&lt;" &amp; $F$1,Tableau1[depart],"&gt;" &amp; $F$1)</f>
        <v>0</v>
      </c>
      <c r="L104">
        <f>SUMIF(Tableau1[[identifiant ]],Tableau2[[#This Row],[ID]],Tableau1[eur/jour])</f>
        <v>400</v>
      </c>
    </row>
    <row r="105" spans="1:12">
      <c r="A105" s="1">
        <v>43831</v>
      </c>
      <c r="B105" s="1">
        <v>44196</v>
      </c>
      <c r="C105" s="5" t="s">
        <v>66</v>
      </c>
      <c r="D105" s="8">
        <v>400</v>
      </c>
      <c r="G105" s="8" t="str">
        <f t="array" ref="G105">IFERROR(INDEX($C$2:$C$239,MIN(IF($C$2:$C$239&lt;&gt;"",IF(COUNTIF(G$1:G104,$C$2:$C$239)=0,ROW($C$2:$C$239)-1,9^9)))),"")</f>
        <v>182901F</v>
      </c>
      <c r="H105">
        <f>SUMIFS(Tableau1[eur/jour],Tableau1[[identifiant ]],$G105,Tableau1[arrivee],"&lt;" &amp; $F$1,Tableau1[depart],"&gt;" &amp; $F$1)</f>
        <v>0</v>
      </c>
      <c r="L105">
        <f>SUMIF(Tableau1[[identifiant ]],Tableau2[[#This Row],[ID]],Tableau1[eur/jour])</f>
        <v>400</v>
      </c>
    </row>
    <row r="106" spans="1:12">
      <c r="A106" s="3">
        <v>43899</v>
      </c>
      <c r="B106" s="2">
        <v>44196</v>
      </c>
      <c r="C106" s="5"/>
      <c r="D106" s="8">
        <v>400</v>
      </c>
      <c r="G106" s="8" t="str">
        <f t="array" ref="G106">IFERROR(INDEX($C$2:$C$239,MIN(IF($C$2:$C$239&lt;&gt;"",IF(COUNTIF(G$1:G105,$C$2:$C$239)=0,ROW($C$2:$C$239)-1,9^9)))),"")</f>
        <v>195996Q</v>
      </c>
      <c r="H106">
        <f>SUMIFS(Tableau1[eur/jour],Tableau1[[identifiant ]],$G106,Tableau1[arrivee],"&lt;" &amp; $F$1,Tableau1[depart],"&gt;" &amp; $F$1)</f>
        <v>400</v>
      </c>
      <c r="L106">
        <f>SUMIF(Tableau1[[identifiant ]],Tableau2[[#This Row],[ID]],Tableau1[eur/jour])</f>
        <v>400</v>
      </c>
    </row>
    <row r="107" spans="1:12">
      <c r="A107" s="1">
        <v>43831</v>
      </c>
      <c r="B107" s="1">
        <v>43903</v>
      </c>
      <c r="C107" s="5" t="s">
        <v>67</v>
      </c>
      <c r="D107" s="8">
        <v>400</v>
      </c>
      <c r="G107" s="8" t="str">
        <f t="array" ref="G107">IFERROR(INDEX($C$2:$C$239,MIN(IF($C$2:$C$239&lt;&gt;"",IF(COUNTIF(G$1:G106,$C$2:$C$239)=0,ROW($C$2:$C$239)-1,9^9)))),"")</f>
        <v>13149T</v>
      </c>
      <c r="H107">
        <f>SUMIFS(Tableau1[eur/jour],Tableau1[[identifiant ]],$G107,Tableau1[arrivee],"&lt;" &amp; $F$1,Tableau1[depart],"&gt;" &amp; $F$1)</f>
        <v>400</v>
      </c>
      <c r="L107">
        <f>SUMIF(Tableau1[[identifiant ]],Tableau2[[#This Row],[ID]],Tableau1[eur/jour])</f>
        <v>400</v>
      </c>
    </row>
    <row r="108" spans="1:12">
      <c r="A108" s="1">
        <v>43831</v>
      </c>
      <c r="B108" s="1">
        <v>44196</v>
      </c>
      <c r="C108" s="5" t="s">
        <v>68</v>
      </c>
      <c r="D108" s="8">
        <v>400</v>
      </c>
      <c r="G108" s="8" t="str">
        <f t="array" ref="G108">IFERROR(INDEX($C$2:$C$239,MIN(IF($C$2:$C$239&lt;&gt;"",IF(COUNTIF(G$1:G107,$C$2:$C$239)=0,ROW($C$2:$C$239)-1,9^9)))),"")</f>
        <v>186613R</v>
      </c>
      <c r="H108">
        <f>SUMIFS(Tableau1[eur/jour],Tableau1[[identifiant ]],$G108,Tableau1[arrivee],"&lt;" &amp; $F$1,Tableau1[depart],"&gt;" &amp; $F$1)</f>
        <v>400</v>
      </c>
      <c r="L108">
        <f>SUMIF(Tableau1[[identifiant ]],Tableau2[[#This Row],[ID]],Tableau1[eur/jour])</f>
        <v>400</v>
      </c>
    </row>
    <row r="109" spans="1:12">
      <c r="A109" s="1">
        <v>43831</v>
      </c>
      <c r="B109" s="1">
        <v>44196</v>
      </c>
      <c r="C109" s="5" t="s">
        <v>69</v>
      </c>
      <c r="D109" s="8">
        <v>400</v>
      </c>
      <c r="G109" s="8" t="str">
        <f t="array" ref="G109">IFERROR(INDEX($C$2:$C$239,MIN(IF($C$2:$C$239&lt;&gt;"",IF(COUNTIF(G$1:G108,$C$2:$C$239)=0,ROW($C$2:$C$239)-1,9^9)))),"")</f>
        <v>208251L</v>
      </c>
      <c r="H109">
        <f>SUMIFS(Tableau1[eur/jour],Tableau1[[identifiant ]],$G109,Tableau1[arrivee],"&lt;" &amp; $F$1,Tableau1[depart],"&gt;" &amp; $F$1)</f>
        <v>400</v>
      </c>
      <c r="L109">
        <f>SUMIF(Tableau1[[identifiant ]],Tableau2[[#This Row],[ID]],Tableau1[eur/jour])</f>
        <v>400</v>
      </c>
    </row>
    <row r="110" spans="1:12">
      <c r="A110" s="1">
        <v>43831</v>
      </c>
      <c r="B110" s="1">
        <v>44196</v>
      </c>
      <c r="C110" s="5" t="s">
        <v>70</v>
      </c>
      <c r="D110" s="8">
        <v>400</v>
      </c>
      <c r="G110" s="8" t="str">
        <f t="array" ref="G110">IFERROR(INDEX($C$2:$C$239,MIN(IF($C$2:$C$239&lt;&gt;"",IF(COUNTIF(G$1:G109,$C$2:$C$239)=0,ROW($C$2:$C$239)-1,9^9)))),"")</f>
        <v>207682S</v>
      </c>
      <c r="H110">
        <f>SUMIFS(Tableau1[eur/jour],Tableau1[[identifiant ]],$G110,Tableau1[arrivee],"&lt;" &amp; $F$1,Tableau1[depart],"&gt;" &amp; $F$1)</f>
        <v>0</v>
      </c>
      <c r="L110">
        <f>SUMIF(Tableau1[[identifiant ]],Tableau2[[#This Row],[ID]],Tableau1[eur/jour])</f>
        <v>400</v>
      </c>
    </row>
    <row r="111" spans="1:12">
      <c r="A111" s="1">
        <v>43831</v>
      </c>
      <c r="B111" s="1">
        <v>44196</v>
      </c>
      <c r="C111" s="5" t="s">
        <v>71</v>
      </c>
      <c r="D111" s="8">
        <v>400</v>
      </c>
      <c r="G111" s="8" t="str">
        <f t="array" ref="G111">IFERROR(INDEX($C$2:$C$239,MIN(IF($C$2:$C$239&lt;&gt;"",IF(COUNTIF(G$1:G110,$C$2:$C$239)=0,ROW($C$2:$C$239)-1,9^9)))),"")</f>
        <v>148529V</v>
      </c>
      <c r="H111">
        <f>SUMIFS(Tableau1[eur/jour],Tableau1[[identifiant ]],$G111,Tableau1[arrivee],"&lt;" &amp; $F$1,Tableau1[depart],"&gt;" &amp; $F$1)</f>
        <v>400</v>
      </c>
      <c r="L111">
        <f>SUMIF(Tableau1[[identifiant ]],Tableau2[[#This Row],[ID]],Tableau1[eur/jour])</f>
        <v>400</v>
      </c>
    </row>
    <row r="112" spans="1:12">
      <c r="A112" s="1">
        <v>43831</v>
      </c>
      <c r="B112" s="1">
        <v>44196</v>
      </c>
      <c r="C112" s="5" t="s">
        <v>72</v>
      </c>
      <c r="D112" s="8">
        <v>400</v>
      </c>
      <c r="G112" s="8" t="str">
        <f t="array" ref="G112">IFERROR(INDEX($C$2:$C$239,MIN(IF($C$2:$C$239&lt;&gt;"",IF(COUNTIF(G$1:G111,$C$2:$C$239)=0,ROW($C$2:$C$239)-1,9^9)))),"")</f>
        <v>69863P</v>
      </c>
      <c r="H112">
        <f>SUMIFS(Tableau1[eur/jour],Tableau1[[identifiant ]],$G112,Tableau1[arrivee],"&lt;" &amp; $F$1,Tableau1[depart],"&gt;" &amp; $F$1)</f>
        <v>0</v>
      </c>
      <c r="L112">
        <f>SUMIF(Tableau1[[identifiant ]],Tableau2[[#This Row],[ID]],Tableau1[eur/jour])</f>
        <v>400</v>
      </c>
    </row>
    <row r="113" spans="1:12">
      <c r="A113" s="1">
        <v>43831</v>
      </c>
      <c r="B113" s="1">
        <v>44196</v>
      </c>
      <c r="C113" s="5" t="s">
        <v>73</v>
      </c>
      <c r="D113" s="8">
        <v>400</v>
      </c>
      <c r="G113" s="8" t="str">
        <f t="array" ref="G113">IFERROR(INDEX($C$2:$C$239,MIN(IF($C$2:$C$239&lt;&gt;"",IF(COUNTIF(G$1:G112,$C$2:$C$239)=0,ROW($C$2:$C$239)-1,9^9)))),"")</f>
        <v>181243D</v>
      </c>
      <c r="H113">
        <f>SUMIFS(Tableau1[eur/jour],Tableau1[[identifiant ]],$G113,Tableau1[arrivee],"&lt;" &amp; $F$1,Tableau1[depart],"&gt;" &amp; $F$1)</f>
        <v>400</v>
      </c>
      <c r="L113">
        <f>SUMIF(Tableau1[[identifiant ]],Tableau2[[#This Row],[ID]],Tableau1[eur/jour])</f>
        <v>400</v>
      </c>
    </row>
    <row r="114" spans="1:12">
      <c r="A114" s="1">
        <v>43831</v>
      </c>
      <c r="B114" s="1">
        <v>44196</v>
      </c>
      <c r="C114" s="5" t="s">
        <v>74</v>
      </c>
      <c r="D114" s="8">
        <v>400</v>
      </c>
      <c r="G114" s="8" t="str">
        <f t="array" ref="G114">IFERROR(INDEX($C$2:$C$239,MIN(IF($C$2:$C$239&lt;&gt;"",IF(COUNTIF(G$1:G113,$C$2:$C$239)=0,ROW($C$2:$C$239)-1,9^9)))),"")</f>
        <v>101457E</v>
      </c>
      <c r="H114">
        <f>SUMIFS(Tableau1[eur/jour],Tableau1[[identifiant ]],$G114,Tableau1[arrivee],"&lt;" &amp; $F$1,Tableau1[depart],"&gt;" &amp; $F$1)</f>
        <v>400</v>
      </c>
      <c r="L114">
        <f>SUMIF(Tableau1[[identifiant ]],Tableau2[[#This Row],[ID]],Tableau1[eur/jour])</f>
        <v>400</v>
      </c>
    </row>
    <row r="115" spans="1:12">
      <c r="A115" s="1">
        <v>43831</v>
      </c>
      <c r="B115" s="1">
        <v>44196</v>
      </c>
      <c r="C115" s="5" t="s">
        <v>75</v>
      </c>
      <c r="D115" s="8">
        <v>400</v>
      </c>
      <c r="G115" s="8" t="str">
        <f t="array" ref="G115">IFERROR(INDEX($C$2:$C$239,MIN(IF($C$2:$C$239&lt;&gt;"",IF(COUNTIF(G$1:G114,$C$2:$C$239)=0,ROW($C$2:$C$239)-1,9^9)))),"")</f>
        <v>121545Q</v>
      </c>
      <c r="H115">
        <f>SUMIFS(Tableau1[eur/jour],Tableau1[[identifiant ]],$G115,Tableau1[arrivee],"&lt;" &amp; $F$1,Tableau1[depart],"&gt;" &amp; $F$1)</f>
        <v>400</v>
      </c>
      <c r="L115">
        <f>SUMIF(Tableau1[[identifiant ]],Tableau2[[#This Row],[ID]],Tableau1[eur/jour])</f>
        <v>400</v>
      </c>
    </row>
    <row r="116" spans="1:12">
      <c r="A116" s="1">
        <v>43831</v>
      </c>
      <c r="B116" s="1">
        <v>44196</v>
      </c>
      <c r="C116" s="5" t="s">
        <v>75</v>
      </c>
      <c r="D116" s="8">
        <v>400</v>
      </c>
      <c r="G116" s="8" t="str">
        <f t="array" ref="G116">IFERROR(INDEX($C$2:$C$239,MIN(IF($C$2:$C$239&lt;&gt;"",IF(COUNTIF(G$1:G115,$C$2:$C$239)=0,ROW($C$2:$C$239)-1,9^9)))),"")</f>
        <v>158697X</v>
      </c>
      <c r="H116">
        <f>SUMIFS(Tableau1[eur/jour],Tableau1[[identifiant ]],$G116,Tableau1[arrivee],"&lt;" &amp; $F$1,Tableau1[depart],"&gt;" &amp; $F$1)</f>
        <v>400</v>
      </c>
      <c r="L116">
        <f>SUMIF(Tableau1[[identifiant ]],Tableau2[[#This Row],[ID]],Tableau1[eur/jour])</f>
        <v>400</v>
      </c>
    </row>
    <row r="117" spans="1:12">
      <c r="A117" s="1">
        <v>43831</v>
      </c>
      <c r="B117" s="1">
        <v>43951</v>
      </c>
      <c r="C117" s="5" t="s">
        <v>76</v>
      </c>
      <c r="D117" s="8">
        <v>400</v>
      </c>
      <c r="G117" s="8" t="str">
        <f t="array" ref="G117">IFERROR(INDEX($C$2:$C$239,MIN(IF($C$2:$C$239&lt;&gt;"",IF(COUNTIF(G$1:G116,$C$2:$C$239)=0,ROW($C$2:$C$239)-1,9^9)))),"")</f>
        <v>61287S</v>
      </c>
      <c r="H117">
        <f>SUMIFS(Tableau1[eur/jour],Tableau1[[identifiant ]],$G117,Tableau1[arrivee],"&lt;" &amp; $F$1,Tableau1[depart],"&gt;" &amp; $F$1)</f>
        <v>400</v>
      </c>
      <c r="L117">
        <f>SUMIF(Tableau1[[identifiant ]],Tableau2[[#This Row],[ID]],Tableau1[eur/jour])</f>
        <v>800</v>
      </c>
    </row>
    <row r="118" spans="1:12">
      <c r="A118" s="1">
        <v>43952</v>
      </c>
      <c r="B118" s="1">
        <v>44196</v>
      </c>
      <c r="C118" s="5" t="s">
        <v>76</v>
      </c>
      <c r="D118" s="8">
        <v>400</v>
      </c>
      <c r="G118" s="8" t="str">
        <f t="array" ref="G118">IFERROR(INDEX($C$2:$C$239,MIN(IF($C$2:$C$239&lt;&gt;"",IF(COUNTIF(G$1:G117,$C$2:$C$239)=0,ROW($C$2:$C$239)-1,9^9)))),"")</f>
        <v>189671Q</v>
      </c>
      <c r="H118">
        <f>SUMIFS(Tableau1[eur/jour],Tableau1[[identifiant ]],$G118,Tableau1[arrivee],"&lt;" &amp; $F$1,Tableau1[depart],"&gt;" &amp; $F$1)</f>
        <v>400</v>
      </c>
      <c r="L118">
        <f>SUMIF(Tableau1[[identifiant ]],Tableau2[[#This Row],[ID]],Tableau1[eur/jour])</f>
        <v>400</v>
      </c>
    </row>
    <row r="119" spans="1:12">
      <c r="A119" s="1">
        <v>43831</v>
      </c>
      <c r="B119" s="1">
        <v>44196</v>
      </c>
      <c r="C119" s="5" t="s">
        <v>77</v>
      </c>
      <c r="D119" s="8">
        <v>400</v>
      </c>
      <c r="G119" s="8" t="str">
        <f t="array" ref="G119">IFERROR(INDEX($C$2:$C$239,MIN(IF($C$2:$C$239&lt;&gt;"",IF(COUNTIF(G$1:G118,$C$2:$C$239)=0,ROW($C$2:$C$239)-1,9^9)))),"")</f>
        <v>50912Q</v>
      </c>
      <c r="H119">
        <f>SUMIFS(Tableau1[eur/jour],Tableau1[[identifiant ]],$G119,Tableau1[arrivee],"&lt;" &amp; $F$1,Tableau1[depart],"&gt;" &amp; $F$1)</f>
        <v>400</v>
      </c>
      <c r="L119">
        <f>SUMIF(Tableau1[[identifiant ]],Tableau2[[#This Row],[ID]],Tableau1[eur/jour])</f>
        <v>400</v>
      </c>
    </row>
    <row r="120" spans="1:12">
      <c r="A120" s="3">
        <v>43901</v>
      </c>
      <c r="B120" s="2">
        <v>44196</v>
      </c>
      <c r="C120" s="5"/>
      <c r="D120" s="8">
        <v>400</v>
      </c>
      <c r="G120" s="8" t="str">
        <f t="array" ref="G120">IFERROR(INDEX($C$2:$C$239,MIN(IF($C$2:$C$239&lt;&gt;"",IF(COUNTIF(G$1:G119,$C$2:$C$239)=0,ROW($C$2:$C$239)-1,9^9)))),"")</f>
        <v>206300Q</v>
      </c>
      <c r="H120">
        <f>SUMIFS(Tableau1[eur/jour],Tableau1[[identifiant ]],$G120,Tableau1[arrivee],"&lt;" &amp; $F$1,Tableau1[depart],"&gt;" &amp; $F$1)</f>
        <v>400</v>
      </c>
      <c r="L120">
        <f>SUMIF(Tableau1[[identifiant ]],Tableau2[[#This Row],[ID]],Tableau1[eur/jour])</f>
        <v>400</v>
      </c>
    </row>
    <row r="121" spans="1:12">
      <c r="A121" s="1">
        <v>43831</v>
      </c>
      <c r="B121" s="1">
        <v>44196</v>
      </c>
      <c r="C121" s="5" t="s">
        <v>78</v>
      </c>
      <c r="D121" s="8">
        <v>400</v>
      </c>
      <c r="G121" s="8" t="str">
        <f t="array" ref="G121">IFERROR(INDEX($C$2:$C$239,MIN(IF($C$2:$C$239&lt;&gt;"",IF(COUNTIF(G$1:G120,$C$2:$C$239)=0,ROW($C$2:$C$239)-1,9^9)))),"")</f>
        <v>50943Y</v>
      </c>
      <c r="H121">
        <f>SUMIFS(Tableau1[eur/jour],Tableau1[[identifiant ]],$G121,Tableau1[arrivee],"&lt;" &amp; $F$1,Tableau1[depart],"&gt;" &amp; $F$1)</f>
        <v>400</v>
      </c>
      <c r="L121">
        <f>SUMIF(Tableau1[[identifiant ]],Tableau2[[#This Row],[ID]],Tableau1[eur/jour])</f>
        <v>400</v>
      </c>
    </row>
    <row r="122" spans="1:12">
      <c r="A122" s="1">
        <v>43831</v>
      </c>
      <c r="B122" s="1">
        <v>44196</v>
      </c>
      <c r="C122" s="5" t="s">
        <v>79</v>
      </c>
      <c r="D122" s="8">
        <v>400</v>
      </c>
      <c r="G122" s="8" t="str">
        <f t="array" ref="G122">IFERROR(INDEX($C$2:$C$239,MIN(IF($C$2:$C$239&lt;&gt;"",IF(COUNTIF(G$1:G121,$C$2:$C$239)=0,ROW($C$2:$C$239)-1,9^9)))),"")</f>
        <v>50847U</v>
      </c>
      <c r="H122">
        <f>SUMIFS(Tableau1[eur/jour],Tableau1[[identifiant ]],$G122,Tableau1[arrivee],"&lt;" &amp; $F$1,Tableau1[depart],"&gt;" &amp; $F$1)</f>
        <v>400</v>
      </c>
      <c r="L122">
        <f>SUMIF(Tableau1[[identifiant ]],Tableau2[[#This Row],[ID]],Tableau1[eur/jour])</f>
        <v>400</v>
      </c>
    </row>
    <row r="123" spans="1:12">
      <c r="A123" s="1">
        <v>43831</v>
      </c>
      <c r="B123" s="1">
        <v>44196</v>
      </c>
      <c r="C123" s="5" t="s">
        <v>80</v>
      </c>
      <c r="D123" s="8">
        <v>400</v>
      </c>
      <c r="G123" s="8" t="str">
        <f t="array" ref="G123">IFERROR(INDEX($C$2:$C$239,MIN(IF($C$2:$C$239&lt;&gt;"",IF(COUNTIF(G$1:G122,$C$2:$C$239)=0,ROW($C$2:$C$239)-1,9^9)))),"")</f>
        <v>182793P</v>
      </c>
      <c r="H123">
        <f>SUMIFS(Tableau1[eur/jour],Tableau1[[identifiant ]],$G123,Tableau1[arrivee],"&lt;" &amp; $F$1,Tableau1[depart],"&gt;" &amp; $F$1)</f>
        <v>400</v>
      </c>
      <c r="L123">
        <f>SUMIF(Tableau1[[identifiant ]],Tableau2[[#This Row],[ID]],Tableau1[eur/jour])</f>
        <v>800</v>
      </c>
    </row>
    <row r="124" spans="1:12">
      <c r="A124" s="1">
        <v>43831</v>
      </c>
      <c r="B124" s="1">
        <v>44196</v>
      </c>
      <c r="C124" s="5" t="s">
        <v>81</v>
      </c>
      <c r="D124" s="8">
        <v>400</v>
      </c>
      <c r="G124" s="8" t="str">
        <f t="array" ref="G124">IFERROR(INDEX($C$2:$C$239,MIN(IF($C$2:$C$239&lt;&gt;"",IF(COUNTIF(G$1:G123,$C$2:$C$239)=0,ROW($C$2:$C$239)-1,9^9)))),"")</f>
        <v>195703W</v>
      </c>
      <c r="H124">
        <f>SUMIFS(Tableau1[eur/jour],Tableau1[[identifiant ]],$G124,Tableau1[arrivee],"&lt;" &amp; $F$1,Tableau1[depart],"&gt;" &amp; $F$1)</f>
        <v>400</v>
      </c>
      <c r="L124">
        <f>SUMIF(Tableau1[[identifiant ]],Tableau2[[#This Row],[ID]],Tableau1[eur/jour])</f>
        <v>400</v>
      </c>
    </row>
    <row r="125" spans="1:12">
      <c r="A125" s="1">
        <v>43831</v>
      </c>
      <c r="B125" s="1">
        <v>44196</v>
      </c>
      <c r="C125" s="5" t="s">
        <v>81</v>
      </c>
      <c r="D125" s="8">
        <v>400</v>
      </c>
      <c r="G125" s="8" t="str">
        <f t="array" ref="G125">IFERROR(INDEX($C$2:$C$239,MIN(IF($C$2:$C$239&lt;&gt;"",IF(COUNTIF(G$1:G124,$C$2:$C$239)=0,ROW($C$2:$C$239)-1,9^9)))),"")</f>
        <v>199154X</v>
      </c>
      <c r="H125">
        <f>SUMIFS(Tableau1[eur/jour],Tableau1[[identifiant ]],$G125,Tableau1[arrivee],"&lt;" &amp; $F$1,Tableau1[depart],"&gt;" &amp; $F$1)</f>
        <v>0</v>
      </c>
      <c r="L125">
        <f>SUMIF(Tableau1[[identifiant ]],Tableau2[[#This Row],[ID]],Tableau1[eur/jour])</f>
        <v>400</v>
      </c>
    </row>
    <row r="126" spans="1:12">
      <c r="A126" s="1">
        <v>43831</v>
      </c>
      <c r="B126" s="1">
        <v>44196</v>
      </c>
      <c r="C126" s="5" t="s">
        <v>82</v>
      </c>
      <c r="D126" s="8">
        <v>400</v>
      </c>
      <c r="G126" s="8" t="str">
        <f t="array" ref="G126">IFERROR(INDEX($C$2:$C$239,MIN(IF($C$2:$C$239&lt;&gt;"",IF(COUNTIF(G$1:G125,$C$2:$C$239)=0,ROW($C$2:$C$239)-1,9^9)))),"")</f>
        <v>202173D</v>
      </c>
      <c r="H126">
        <f>SUMIFS(Tableau1[eur/jour],Tableau1[[identifiant ]],$G126,Tableau1[arrivee],"&lt;" &amp; $F$1,Tableau1[depart],"&gt;" &amp; $F$1)</f>
        <v>400</v>
      </c>
      <c r="L126">
        <f>SUMIF(Tableau1[[identifiant ]],Tableau2[[#This Row],[ID]],Tableau1[eur/jour])</f>
        <v>400</v>
      </c>
    </row>
    <row r="127" spans="1:12">
      <c r="A127" s="1">
        <v>43831</v>
      </c>
      <c r="B127" s="1">
        <v>44196</v>
      </c>
      <c r="C127" s="5" t="s">
        <v>83</v>
      </c>
      <c r="D127" s="8">
        <v>400</v>
      </c>
      <c r="G127" s="8" t="str">
        <f t="array" ref="G127">IFERROR(INDEX($C$2:$C$239,MIN(IF($C$2:$C$239&lt;&gt;"",IF(COUNTIF(G$1:G126,$C$2:$C$239)=0,ROW($C$2:$C$239)-1,9^9)))),"")</f>
        <v>206973W</v>
      </c>
      <c r="H127">
        <f>SUMIFS(Tableau1[eur/jour],Tableau1[[identifiant ]],$G127,Tableau1[arrivee],"&lt;" &amp; $F$1,Tableau1[depart],"&gt;" &amp; $F$1)</f>
        <v>400</v>
      </c>
      <c r="L127">
        <f>SUMIF(Tableau1[[identifiant ]],Tableau2[[#This Row],[ID]],Tableau1[eur/jour])</f>
        <v>400</v>
      </c>
    </row>
    <row r="128" spans="1:12">
      <c r="A128" s="1">
        <v>43871</v>
      </c>
      <c r="B128" s="1">
        <v>44196</v>
      </c>
      <c r="C128" s="5" t="s">
        <v>84</v>
      </c>
      <c r="D128" s="8">
        <v>400</v>
      </c>
      <c r="G128" s="8" t="str">
        <f t="array" ref="G128">IFERROR(INDEX($C$2:$C$239,MIN(IF($C$2:$C$239&lt;&gt;"",IF(COUNTIF(G$1:G127,$C$2:$C$239)=0,ROW($C$2:$C$239)-1,9^9)))),"")</f>
        <v>146821P</v>
      </c>
      <c r="H128">
        <f>SUMIFS(Tableau1[eur/jour],Tableau1[[identifiant ]],$G128,Tableau1[arrivee],"&lt;" &amp; $F$1,Tableau1[depart],"&gt;" &amp; $F$1)</f>
        <v>400</v>
      </c>
      <c r="L128">
        <f>SUMIF(Tableau1[[identifiant ]],Tableau2[[#This Row],[ID]],Tableau1[eur/jour])</f>
        <v>400</v>
      </c>
    </row>
    <row r="129" spans="1:12">
      <c r="A129" s="1">
        <v>43831</v>
      </c>
      <c r="B129" s="1">
        <v>44196</v>
      </c>
      <c r="C129" s="5" t="s">
        <v>85</v>
      </c>
      <c r="D129" s="8">
        <v>400</v>
      </c>
      <c r="G129" s="8" t="str">
        <f t="array" ref="G129">IFERROR(INDEX($C$2:$C$239,MIN(IF($C$2:$C$239&lt;&gt;"",IF(COUNTIF(G$1:G128,$C$2:$C$239)=0,ROW($C$2:$C$239)-1,9^9)))),"")</f>
        <v>175023T</v>
      </c>
      <c r="H129">
        <f>SUMIFS(Tableau1[eur/jour],Tableau1[[identifiant ]],$G129,Tableau1[arrivee],"&lt;" &amp; $F$1,Tableau1[depart],"&gt;" &amp; $F$1)</f>
        <v>400</v>
      </c>
      <c r="L129">
        <f>SUMIF(Tableau1[[identifiant ]],Tableau2[[#This Row],[ID]],Tableau1[eur/jour])</f>
        <v>400</v>
      </c>
    </row>
    <row r="130" spans="1:12">
      <c r="A130" s="1">
        <v>43831</v>
      </c>
      <c r="B130" s="1">
        <v>44196</v>
      </c>
      <c r="C130" s="5" t="s">
        <v>86</v>
      </c>
      <c r="D130" s="8">
        <v>400</v>
      </c>
      <c r="G130" s="8" t="str">
        <f t="array" ref="G130">IFERROR(INDEX($C$2:$C$239,MIN(IF($C$2:$C$239&lt;&gt;"",IF(COUNTIF(G$1:G129,$C$2:$C$239)=0,ROW($C$2:$C$239)-1,9^9)))),"")</f>
        <v>50795N</v>
      </c>
      <c r="H130">
        <f>SUMIFS(Tableau1[eur/jour],Tableau1[[identifiant ]],$G130,Tableau1[arrivee],"&lt;" &amp; $F$1,Tableau1[depart],"&gt;" &amp; $F$1)</f>
        <v>400</v>
      </c>
      <c r="L130">
        <f>SUMIF(Tableau1[[identifiant ]],Tableau2[[#This Row],[ID]],Tableau1[eur/jour])</f>
        <v>1200</v>
      </c>
    </row>
    <row r="131" spans="1:12">
      <c r="A131" s="1">
        <v>43831</v>
      </c>
      <c r="B131" s="1">
        <v>44196</v>
      </c>
      <c r="C131" s="5" t="s">
        <v>87</v>
      </c>
      <c r="D131" s="8">
        <v>400</v>
      </c>
      <c r="G131" s="8" t="str">
        <f t="array" ref="G131">IFERROR(INDEX($C$2:$C$239,MIN(IF($C$2:$C$239&lt;&gt;"",IF(COUNTIF(G$1:G130,$C$2:$C$239)=0,ROW($C$2:$C$239)-1,9^9)))),"")</f>
        <v>50896X</v>
      </c>
      <c r="H131">
        <f>SUMIFS(Tableau1[eur/jour],Tableau1[[identifiant ]],$G131,Tableau1[arrivee],"&lt;" &amp; $F$1,Tableau1[depart],"&gt;" &amp; $F$1)</f>
        <v>400</v>
      </c>
      <c r="L131">
        <f>SUMIF(Tableau1[[identifiant ]],Tableau2[[#This Row],[ID]],Tableau1[eur/jour])</f>
        <v>400</v>
      </c>
    </row>
    <row r="132" spans="1:12">
      <c r="A132" s="1">
        <v>43831</v>
      </c>
      <c r="B132" s="1">
        <v>44131</v>
      </c>
      <c r="C132" s="5" t="s">
        <v>88</v>
      </c>
      <c r="D132" s="8">
        <v>400</v>
      </c>
      <c r="G132" s="8" t="str">
        <f t="array" ref="G132">IFERROR(INDEX($C$2:$C$239,MIN(IF($C$2:$C$239&lt;&gt;"",IF(COUNTIF(G$1:G131,$C$2:$C$239)=0,ROW($C$2:$C$239)-1,9^9)))),"")</f>
        <v>208250K</v>
      </c>
      <c r="H132">
        <f>SUMIFS(Tableau1[eur/jour],Tableau1[[identifiant ]],$G132,Tableau1[arrivee],"&lt;" &amp; $F$1,Tableau1[depart],"&gt;" &amp; $F$1)</f>
        <v>400</v>
      </c>
      <c r="L132">
        <f>SUMIF(Tableau1[[identifiant ]],Tableau2[[#This Row],[ID]],Tableau1[eur/jour])</f>
        <v>400</v>
      </c>
    </row>
    <row r="133" spans="1:12">
      <c r="A133" s="1">
        <v>43831</v>
      </c>
      <c r="B133" s="1">
        <v>44196</v>
      </c>
      <c r="C133" s="5" t="s">
        <v>89</v>
      </c>
      <c r="D133" s="8">
        <v>400</v>
      </c>
      <c r="G133" s="8" t="str">
        <f t="array" ref="G133">IFERROR(INDEX($C$2:$C$239,MIN(IF($C$2:$C$239&lt;&gt;"",IF(COUNTIF(G$1:G132,$C$2:$C$239)=0,ROW($C$2:$C$239)-1,9^9)))),"")</f>
        <v>190258C</v>
      </c>
      <c r="H133">
        <f>SUMIFS(Tableau1[eur/jour],Tableau1[[identifiant ]],$G133,Tableau1[arrivee],"&lt;" &amp; $F$1,Tableau1[depart],"&gt;" &amp; $F$1)</f>
        <v>400</v>
      </c>
      <c r="L133">
        <f>SUMIF(Tableau1[[identifiant ]],Tableau2[[#This Row],[ID]],Tableau1[eur/jour])</f>
        <v>400</v>
      </c>
    </row>
    <row r="134" spans="1:12">
      <c r="A134" s="1">
        <v>43831</v>
      </c>
      <c r="B134" s="1">
        <v>44196</v>
      </c>
      <c r="C134" s="5" t="s">
        <v>90</v>
      </c>
      <c r="D134" s="8">
        <v>400</v>
      </c>
      <c r="G134" s="8" t="str">
        <f t="array" ref="G134">IFERROR(INDEX($C$2:$C$239,MIN(IF($C$2:$C$239&lt;&gt;"",IF(COUNTIF(G$1:G133,$C$2:$C$239)=0,ROW($C$2:$C$239)-1,9^9)))),"")</f>
        <v>56321U</v>
      </c>
      <c r="H134">
        <f>SUMIFS(Tableau1[eur/jour],Tableau1[[identifiant ]],$G134,Tableau1[arrivee],"&lt;" &amp; $F$1,Tableau1[depart],"&gt;" &amp; $F$1)</f>
        <v>400</v>
      </c>
      <c r="L134">
        <f>SUMIF(Tableau1[[identifiant ]],Tableau2[[#This Row],[ID]],Tableau1[eur/jour])</f>
        <v>400</v>
      </c>
    </row>
    <row r="135" spans="1:12">
      <c r="A135" s="1">
        <v>43836</v>
      </c>
      <c r="B135" s="1">
        <v>43966</v>
      </c>
      <c r="C135" s="5" t="s">
        <v>91</v>
      </c>
      <c r="D135" s="8">
        <v>400</v>
      </c>
      <c r="G135" s="8" t="str">
        <f t="array" ref="G135">IFERROR(INDEX($C$2:$C$239,MIN(IF($C$2:$C$239&lt;&gt;"",IF(COUNTIF(G$1:G134,$C$2:$C$239)=0,ROW($C$2:$C$239)-1,9^9)))),"")</f>
        <v>56273S</v>
      </c>
      <c r="H135">
        <f>SUMIFS(Tableau1[eur/jour],Tableau1[[identifiant ]],$G135,Tableau1[arrivee],"&lt;" &amp; $F$1,Tableau1[depart],"&gt;" &amp; $F$1)</f>
        <v>400</v>
      </c>
      <c r="L135">
        <f>SUMIF(Tableau1[[identifiant ]],Tableau2[[#This Row],[ID]],Tableau1[eur/jour])</f>
        <v>400</v>
      </c>
    </row>
    <row r="136" spans="1:12">
      <c r="A136" s="1">
        <v>43832</v>
      </c>
      <c r="B136" s="1">
        <v>43837</v>
      </c>
      <c r="C136" s="5" t="s">
        <v>92</v>
      </c>
      <c r="D136" s="8">
        <v>400</v>
      </c>
      <c r="G136" s="8" t="str">
        <f t="array" ref="G136">IFERROR(INDEX($C$2:$C$239,MIN(IF($C$2:$C$239&lt;&gt;"",IF(COUNTIF(G$1:G135,$C$2:$C$239)=0,ROW($C$2:$C$239)-1,9^9)))),"")</f>
        <v>56926B</v>
      </c>
      <c r="H136">
        <f>SUMIFS(Tableau1[eur/jour],Tableau1[[identifiant ]],$G136,Tableau1[arrivee],"&lt;" &amp; $F$1,Tableau1[depart],"&gt;" &amp; $F$1)</f>
        <v>400</v>
      </c>
      <c r="L136">
        <f>SUMIF(Tableau1[[identifiant ]],Tableau2[[#This Row],[ID]],Tableau1[eur/jour])</f>
        <v>400</v>
      </c>
    </row>
    <row r="137" spans="1:12">
      <c r="A137" s="1">
        <v>43831</v>
      </c>
      <c r="B137" s="1">
        <v>44196</v>
      </c>
      <c r="C137" s="5" t="s">
        <v>93</v>
      </c>
      <c r="D137" s="8">
        <v>400</v>
      </c>
      <c r="G137" s="8" t="str">
        <f t="array" ref="G137">IFERROR(INDEX($C$2:$C$239,MIN(IF($C$2:$C$239&lt;&gt;"",IF(COUNTIF(G$1:G136,$C$2:$C$239)=0,ROW($C$2:$C$239)-1,9^9)))),"")</f>
        <v>203357R</v>
      </c>
      <c r="H137">
        <f>SUMIFS(Tableau1[eur/jour],Tableau1[[identifiant ]],$G137,Tableau1[arrivee],"&lt;" &amp; $F$1,Tableau1[depart],"&gt;" &amp; $F$1)</f>
        <v>0</v>
      </c>
      <c r="L137">
        <f>SUMIF(Tableau1[[identifiant ]],Tableau2[[#This Row],[ID]],Tableau1[eur/jour])</f>
        <v>400</v>
      </c>
    </row>
    <row r="138" spans="1:12">
      <c r="A138" s="2">
        <v>43889</v>
      </c>
      <c r="B138" s="2">
        <v>44196</v>
      </c>
      <c r="C138" s="5"/>
      <c r="D138" s="8">
        <v>400</v>
      </c>
      <c r="G138" s="8" t="str">
        <f t="array" ref="G138">IFERROR(INDEX($C$2:$C$239,MIN(IF($C$2:$C$239&lt;&gt;"",IF(COUNTIF(G$1:G137,$C$2:$C$239)=0,ROW($C$2:$C$239)-1,9^9)))),"")</f>
        <v>14558Z</v>
      </c>
      <c r="H138">
        <f>SUMIFS(Tableau1[eur/jour],Tableau1[[identifiant ]],$G138,Tableau1[arrivee],"&lt;" &amp; $F$1,Tableau1[depart],"&gt;" &amp; $F$1)</f>
        <v>400</v>
      </c>
      <c r="L138">
        <f>SUMIF(Tableau1[[identifiant ]],Tableau2[[#This Row],[ID]],Tableau1[eur/jour])</f>
        <v>400</v>
      </c>
    </row>
    <row r="139" spans="1:12">
      <c r="A139" s="1">
        <v>43831</v>
      </c>
      <c r="B139" s="1">
        <v>44196</v>
      </c>
      <c r="C139" s="5" t="s">
        <v>94</v>
      </c>
      <c r="D139" s="8">
        <v>400</v>
      </c>
      <c r="G139" s="8" t="str">
        <f t="array" ref="G139">IFERROR(INDEX($C$2:$C$239,MIN(IF($C$2:$C$239&lt;&gt;"",IF(COUNTIF(G$1:G138,$C$2:$C$239)=0,ROW($C$2:$C$239)-1,9^9)))),"")</f>
        <v>50879D</v>
      </c>
      <c r="H139">
        <f>SUMIFS(Tableau1[eur/jour],Tableau1[[identifiant ]],$G139,Tableau1[arrivee],"&lt;" &amp; $F$1,Tableau1[depart],"&gt;" &amp; $F$1)</f>
        <v>800</v>
      </c>
      <c r="L139">
        <f>SUMIF(Tableau1[[identifiant ]],Tableau2[[#This Row],[ID]],Tableau1[eur/jour])</f>
        <v>800</v>
      </c>
    </row>
    <row r="140" spans="1:12">
      <c r="A140" s="1">
        <v>43831</v>
      </c>
      <c r="B140" s="1">
        <v>44049</v>
      </c>
      <c r="C140" s="5" t="s">
        <v>95</v>
      </c>
      <c r="D140" s="8">
        <v>400</v>
      </c>
      <c r="G140" s="8" t="str">
        <f t="array" ref="G140">IFERROR(INDEX($C$2:$C$239,MIN(IF($C$2:$C$239&lt;&gt;"",IF(COUNTIF(G$1:G139,$C$2:$C$239)=0,ROW($C$2:$C$239)-1,9^9)))),"")</f>
        <v>60074Y</v>
      </c>
      <c r="H140">
        <f>SUMIFS(Tableau1[eur/jour],Tableau1[[identifiant ]],$G140,Tableau1[arrivee],"&lt;" &amp; $F$1,Tableau1[depart],"&gt;" &amp; $F$1)</f>
        <v>400</v>
      </c>
      <c r="L140">
        <f>SUMIF(Tableau1[[identifiant ]],Tableau2[[#This Row],[ID]],Tableau1[eur/jour])</f>
        <v>400</v>
      </c>
    </row>
    <row r="141" spans="1:12">
      <c r="A141" s="3">
        <v>43836</v>
      </c>
      <c r="B141" s="3">
        <v>44196</v>
      </c>
      <c r="C141" s="5" t="s">
        <v>96</v>
      </c>
      <c r="D141" s="8">
        <v>400</v>
      </c>
      <c r="G141" s="8" t="str">
        <f t="array" ref="G141">IFERROR(INDEX($C$2:$C$239,MIN(IF($C$2:$C$239&lt;&gt;"",IF(COUNTIF(G$1:G140,$C$2:$C$239)=0,ROW($C$2:$C$239)-1,9^9)))),"")</f>
        <v>14548P</v>
      </c>
      <c r="H141">
        <f>SUMIFS(Tableau1[eur/jour],Tableau1[[identifiant ]],$G141,Tableau1[arrivee],"&lt;" &amp; $F$1,Tableau1[depart],"&gt;" &amp; $F$1)</f>
        <v>400</v>
      </c>
      <c r="L141">
        <f>SUMIF(Tableau1[[identifiant ]],Tableau2[[#This Row],[ID]],Tableau1[eur/jour])</f>
        <v>400</v>
      </c>
    </row>
    <row r="142" spans="1:12">
      <c r="A142" s="1">
        <v>43831</v>
      </c>
      <c r="B142" s="1">
        <v>44073</v>
      </c>
      <c r="C142" s="5" t="s">
        <v>97</v>
      </c>
      <c r="D142" s="8">
        <v>400</v>
      </c>
      <c r="G142" s="8" t="str">
        <f t="array" ref="G142">IFERROR(INDEX($C$2:$C$239,MIN(IF($C$2:$C$239&lt;&gt;"",IF(COUNTIF(G$1:G141,$C$2:$C$239)=0,ROW($C$2:$C$239)-1,9^9)))),"")</f>
        <v>50546S</v>
      </c>
      <c r="H142">
        <f>SUMIFS(Tableau1[eur/jour],Tableau1[[identifiant ]],$G142,Tableau1[arrivee],"&lt;" &amp; $F$1,Tableau1[depart],"&gt;" &amp; $F$1)</f>
        <v>400</v>
      </c>
      <c r="L142">
        <f>SUMIF(Tableau1[[identifiant ]],Tableau2[[#This Row],[ID]],Tableau1[eur/jour])</f>
        <v>400</v>
      </c>
    </row>
    <row r="143" spans="1:12">
      <c r="A143" s="1">
        <v>43831</v>
      </c>
      <c r="B143" s="1">
        <v>44196</v>
      </c>
      <c r="C143" s="5" t="s">
        <v>98</v>
      </c>
      <c r="D143" s="8">
        <v>400</v>
      </c>
      <c r="G143" s="8" t="str">
        <f t="array" ref="G143">IFERROR(INDEX($C$2:$C$239,MIN(IF($C$2:$C$239&lt;&gt;"",IF(COUNTIF(G$1:G142,$C$2:$C$239)=0,ROW($C$2:$C$239)-1,9^9)))),"")</f>
        <v>50866Q</v>
      </c>
      <c r="H143">
        <f>SUMIFS(Tableau1[eur/jour],Tableau1[[identifiant ]],$G143,Tableau1[arrivee],"&lt;" &amp; $F$1,Tableau1[depart],"&gt;" &amp; $F$1)</f>
        <v>800</v>
      </c>
      <c r="L143">
        <f>SUMIF(Tableau1[[identifiant ]],Tableau2[[#This Row],[ID]],Tableau1[eur/jour])</f>
        <v>800</v>
      </c>
    </row>
    <row r="144" spans="1:12">
      <c r="A144" s="1">
        <v>43831</v>
      </c>
      <c r="B144" s="1">
        <v>44196</v>
      </c>
      <c r="C144" s="5" t="s">
        <v>99</v>
      </c>
      <c r="D144" s="8">
        <v>400</v>
      </c>
      <c r="G144" s="8" t="str">
        <f t="array" ref="G144">IFERROR(INDEX($C$2:$C$239,MIN(IF($C$2:$C$239&lt;&gt;"",IF(COUNTIF(G$1:G143,$C$2:$C$239)=0,ROW($C$2:$C$239)-1,9^9)))),"")</f>
        <v>188204V</v>
      </c>
      <c r="H144">
        <f>SUMIFS(Tableau1[eur/jour],Tableau1[[identifiant ]],$G144,Tableau1[arrivee],"&lt;" &amp; $F$1,Tableau1[depart],"&gt;" &amp; $F$1)</f>
        <v>800</v>
      </c>
      <c r="L144">
        <f>SUMIF(Tableau1[[identifiant ]],Tableau2[[#This Row],[ID]],Tableau1[eur/jour])</f>
        <v>800</v>
      </c>
    </row>
    <row r="145" spans="1:12">
      <c r="A145" s="1">
        <v>43831</v>
      </c>
      <c r="B145" s="1">
        <v>44196</v>
      </c>
      <c r="C145" s="5" t="s">
        <v>100</v>
      </c>
      <c r="D145" s="8">
        <v>400</v>
      </c>
      <c r="G145" s="8" t="str">
        <f t="array" ref="G145">IFERROR(INDEX($C$2:$C$239,MIN(IF($C$2:$C$239&lt;&gt;"",IF(COUNTIF(G$1:G144,$C$2:$C$239)=0,ROW($C$2:$C$239)-1,9^9)))),"")</f>
        <v>50869T</v>
      </c>
      <c r="H145">
        <f>SUMIFS(Tableau1[eur/jour],Tableau1[[identifiant ]],$G145,Tableau1[arrivee],"&lt;" &amp; $F$1,Tableau1[depart],"&gt;" &amp; $F$1)</f>
        <v>400</v>
      </c>
      <c r="L145">
        <f>SUMIF(Tableau1[[identifiant ]],Tableau2[[#This Row],[ID]],Tableau1[eur/jour])</f>
        <v>400</v>
      </c>
    </row>
    <row r="146" spans="1:12">
      <c r="A146" s="1">
        <v>43831</v>
      </c>
      <c r="B146" s="1">
        <v>43855</v>
      </c>
      <c r="C146" s="5" t="s">
        <v>101</v>
      </c>
      <c r="D146" s="8">
        <v>400</v>
      </c>
      <c r="G146" s="8" t="str">
        <f t="array" ref="G146">IFERROR(INDEX($C$2:$C$239,MIN(IF($C$2:$C$239&lt;&gt;"",IF(COUNTIF(G$1:G145,$C$2:$C$239)=0,ROW($C$2:$C$239)-1,9^9)))),"")</f>
        <v>56298U</v>
      </c>
      <c r="H146">
        <f>SUMIFS(Tableau1[eur/jour],Tableau1[[identifiant ]],$G146,Tableau1[arrivee],"&lt;" &amp; $F$1,Tableau1[depart],"&gt;" &amp; $F$1)</f>
        <v>400</v>
      </c>
      <c r="L146">
        <f>SUMIF(Tableau1[[identifiant ]],Tableau2[[#This Row],[ID]],Tableau1[eur/jour])</f>
        <v>400</v>
      </c>
    </row>
    <row r="147" spans="1:12">
      <c r="A147" s="1">
        <v>43831</v>
      </c>
      <c r="B147" s="1">
        <v>44196</v>
      </c>
      <c r="C147" s="5" t="s">
        <v>102</v>
      </c>
      <c r="D147" s="8">
        <v>400</v>
      </c>
      <c r="G147" s="8" t="str">
        <f t="array" ref="G147">IFERROR(INDEX($C$2:$C$239,MIN(IF($C$2:$C$239&lt;&gt;"",IF(COUNTIF(G$1:G146,$C$2:$C$239)=0,ROW($C$2:$C$239)-1,9^9)))),"")</f>
        <v>50860H</v>
      </c>
      <c r="H147">
        <f>SUMIFS(Tableau1[eur/jour],Tableau1[[identifiant ]],$G147,Tableau1[arrivee],"&lt;" &amp; $F$1,Tableau1[depart],"&gt;" &amp; $F$1)</f>
        <v>400</v>
      </c>
      <c r="L147">
        <f>SUMIF(Tableau1[[identifiant ]],Tableau2[[#This Row],[ID]],Tableau1[eur/jour])</f>
        <v>400</v>
      </c>
    </row>
    <row r="148" spans="1:12">
      <c r="A148" s="1">
        <v>43831</v>
      </c>
      <c r="B148" s="1">
        <v>44196</v>
      </c>
      <c r="C148" s="5" t="s">
        <v>103</v>
      </c>
      <c r="D148" s="8">
        <v>400</v>
      </c>
      <c r="G148" s="8" t="str">
        <f t="array" ref="G148">IFERROR(INDEX($C$2:$C$239,MIN(IF($C$2:$C$239&lt;&gt;"",IF(COUNTIF(G$1:G147,$C$2:$C$239)=0,ROW($C$2:$C$239)-1,9^9)))),"")</f>
        <v>193891B</v>
      </c>
      <c r="H148">
        <f>SUMIFS(Tableau1[eur/jour],Tableau1[[identifiant ]],$G148,Tableau1[arrivee],"&lt;" &amp; $F$1,Tableau1[depart],"&gt;" &amp; $F$1)</f>
        <v>400</v>
      </c>
      <c r="L148">
        <f>SUMIF(Tableau1[[identifiant ]],Tableau2[[#This Row],[ID]],Tableau1[eur/jour])</f>
        <v>400</v>
      </c>
    </row>
    <row r="149" spans="1:12">
      <c r="A149" s="3">
        <v>44075</v>
      </c>
      <c r="B149" s="3">
        <v>44196</v>
      </c>
      <c r="C149" s="5" t="s">
        <v>104</v>
      </c>
      <c r="D149" s="8">
        <v>400</v>
      </c>
      <c r="G149" s="8" t="str">
        <f t="array" ref="G149">IFERROR(INDEX($C$2:$C$239,MIN(IF($C$2:$C$239&lt;&gt;"",IF(COUNTIF(G$1:G148,$C$2:$C$239)=0,ROW($C$2:$C$239)-1,9^9)))),"")</f>
        <v>199383W</v>
      </c>
      <c r="H149">
        <f>SUMIFS(Tableau1[eur/jour],Tableau1[[identifiant ]],$G149,Tableau1[arrivee],"&lt;" &amp; $F$1,Tableau1[depart],"&gt;" &amp; $F$1)</f>
        <v>0</v>
      </c>
      <c r="L149">
        <f>SUMIF(Tableau1[[identifiant ]],Tableau2[[#This Row],[ID]],Tableau1[eur/jour])</f>
        <v>400</v>
      </c>
    </row>
    <row r="150" spans="1:12">
      <c r="A150" s="3">
        <v>43831</v>
      </c>
      <c r="B150" s="3">
        <v>44196</v>
      </c>
      <c r="C150" s="5"/>
      <c r="D150" s="8">
        <v>400</v>
      </c>
      <c r="G150" s="8" t="str">
        <f t="array" ref="G150">IFERROR(INDEX($C$2:$C$239,MIN(IF($C$2:$C$239&lt;&gt;"",IF(COUNTIF(G$1:G149,$C$2:$C$239)=0,ROW($C$2:$C$239)-1,9^9)))),"")</f>
        <v>182131U</v>
      </c>
      <c r="H150">
        <f>SUMIFS(Tableau1[eur/jour],Tableau1[[identifiant ]],$G150,Tableau1[arrivee],"&lt;" &amp; $F$1,Tableau1[depart],"&gt;" &amp; $F$1)</f>
        <v>400</v>
      </c>
      <c r="L150">
        <f>SUMIF(Tableau1[[identifiant ]],Tableau2[[#This Row],[ID]],Tableau1[eur/jour])</f>
        <v>400</v>
      </c>
    </row>
    <row r="151" spans="1:12">
      <c r="A151" s="1">
        <v>43831</v>
      </c>
      <c r="B151" s="1">
        <v>43853</v>
      </c>
      <c r="C151" s="5" t="s">
        <v>105</v>
      </c>
      <c r="D151" s="8">
        <v>400</v>
      </c>
      <c r="G151" s="8" t="str">
        <f t="array" ref="G151">IFERROR(INDEX($C$2:$C$239,MIN(IF($C$2:$C$239&lt;&gt;"",IF(COUNTIF(G$1:G150,$C$2:$C$239)=0,ROW($C$2:$C$239)-1,9^9)))),"")</f>
        <v>209586M</v>
      </c>
      <c r="H151">
        <f>SUMIFS(Tableau1[eur/jour],Tableau1[[identifiant ]],$G151,Tableau1[arrivee],"&lt;" &amp; $F$1,Tableau1[depart],"&gt;" &amp; $F$1)</f>
        <v>400</v>
      </c>
      <c r="L151">
        <f>SUMIF(Tableau1[[identifiant ]],Tableau2[[#This Row],[ID]],Tableau1[eur/jour])</f>
        <v>400</v>
      </c>
    </row>
    <row r="152" spans="1:12">
      <c r="A152" s="1">
        <v>43831</v>
      </c>
      <c r="B152" s="1">
        <v>44196</v>
      </c>
      <c r="C152" s="5" t="s">
        <v>106</v>
      </c>
      <c r="D152" s="8">
        <v>400</v>
      </c>
      <c r="G152" s="8" t="str">
        <f t="array" ref="G152">IFERROR(INDEX($C$2:$C$239,MIN(IF($C$2:$C$239&lt;&gt;"",IF(COUNTIF(G$1:G151,$C$2:$C$239)=0,ROW($C$2:$C$239)-1,9^9)))),"")</f>
        <v>206744X</v>
      </c>
      <c r="H152">
        <f>SUMIFS(Tableau1[eur/jour],Tableau1[[identifiant ]],$G152,Tableau1[arrivee],"&lt;" &amp; $F$1,Tableau1[depart],"&gt;" &amp; $F$1)</f>
        <v>400</v>
      </c>
      <c r="L152">
        <f>SUMIF(Tableau1[[identifiant ]],Tableau2[[#This Row],[ID]],Tableau1[eur/jour])</f>
        <v>400</v>
      </c>
    </row>
    <row r="153" spans="1:12">
      <c r="A153" s="1">
        <v>43831</v>
      </c>
      <c r="B153" s="1">
        <v>44196</v>
      </c>
      <c r="C153" s="5" t="s">
        <v>107</v>
      </c>
      <c r="D153" s="8">
        <v>400</v>
      </c>
      <c r="G153" s="8" t="str">
        <f t="array" ref="G153">IFERROR(INDEX($C$2:$C$239,MIN(IF($C$2:$C$239&lt;&gt;"",IF(COUNTIF(G$1:G152,$C$2:$C$239)=0,ROW($C$2:$C$239)-1,9^9)))),"")</f>
        <v>194896U</v>
      </c>
      <c r="H153">
        <f>SUMIFS(Tableau1[eur/jour],Tableau1[[identifiant ]],$G153,Tableau1[arrivee],"&lt;" &amp; $F$1,Tableau1[depart],"&gt;" &amp; $F$1)</f>
        <v>400</v>
      </c>
      <c r="L153">
        <f>SUMIF(Tableau1[[identifiant ]],Tableau2[[#This Row],[ID]],Tableau1[eur/jour])</f>
        <v>400</v>
      </c>
    </row>
    <row r="154" spans="1:12">
      <c r="A154" s="1">
        <v>43831</v>
      </c>
      <c r="B154" s="1">
        <v>43986</v>
      </c>
      <c r="C154" s="5" t="s">
        <v>108</v>
      </c>
      <c r="D154" s="8">
        <v>400</v>
      </c>
      <c r="G154" s="8" t="str">
        <f t="array" ref="G154">IFERROR(INDEX($C$2:$C$239,MIN(IF($C$2:$C$239&lt;&gt;"",IF(COUNTIF(G$1:G153,$C$2:$C$239)=0,ROW($C$2:$C$239)-1,9^9)))),"")</f>
        <v>200188W</v>
      </c>
      <c r="H154">
        <f>SUMIFS(Tableau1[eur/jour],Tableau1[[identifiant ]],$G154,Tableau1[arrivee],"&lt;" &amp; $F$1,Tableau1[depart],"&gt;" &amp; $F$1)</f>
        <v>400</v>
      </c>
      <c r="L154">
        <f>SUMIF(Tableau1[[identifiant ]],Tableau2[[#This Row],[ID]],Tableau1[eur/jour])</f>
        <v>400</v>
      </c>
    </row>
    <row r="155" spans="1:12">
      <c r="A155" s="1">
        <v>43859</v>
      </c>
      <c r="B155" s="1">
        <v>44196</v>
      </c>
      <c r="C155" s="5" t="s">
        <v>109</v>
      </c>
      <c r="D155" s="8">
        <v>400</v>
      </c>
      <c r="G155" s="8" t="str">
        <f t="array" ref="G155">IFERROR(INDEX($C$2:$C$239,MIN(IF($C$2:$C$239&lt;&gt;"",IF(COUNTIF(G$1:G154,$C$2:$C$239)=0,ROW($C$2:$C$239)-1,9^9)))),"")</f>
        <v>119467F</v>
      </c>
      <c r="H155">
        <f>SUMIFS(Tableau1[eur/jour],Tableau1[[identifiant ]],$G155,Tableau1[arrivee],"&lt;" &amp; $F$1,Tableau1[depart],"&gt;" &amp; $F$1)</f>
        <v>400</v>
      </c>
      <c r="L155">
        <f>SUMIF(Tableau1[[identifiant ]],Tableau2[[#This Row],[ID]],Tableau1[eur/jour])</f>
        <v>400</v>
      </c>
    </row>
    <row r="156" spans="1:12">
      <c r="A156" s="1">
        <v>43843</v>
      </c>
      <c r="B156" s="1">
        <v>43951</v>
      </c>
      <c r="C156" s="5" t="s">
        <v>110</v>
      </c>
      <c r="D156" s="8">
        <v>400</v>
      </c>
      <c r="G156" s="8" t="str">
        <f t="array" ref="G156">IFERROR(INDEX($C$2:$C$239,MIN(IF($C$2:$C$239&lt;&gt;"",IF(COUNTIF(G$1:G155,$C$2:$C$239)=0,ROW($C$2:$C$239)-1,9^9)))),"")</f>
        <v>177525N</v>
      </c>
      <c r="H156">
        <f>SUMIFS(Tableau1[eur/jour],Tableau1[[identifiant ]],$G156,Tableau1[arrivee],"&lt;" &amp; $F$1,Tableau1[depart],"&gt;" &amp; $F$1)</f>
        <v>400</v>
      </c>
      <c r="L156">
        <f>SUMIF(Tableau1[[identifiant ]],Tableau2[[#This Row],[ID]],Tableau1[eur/jour])</f>
        <v>400</v>
      </c>
    </row>
    <row r="157" spans="1:12">
      <c r="A157" s="1">
        <v>43831</v>
      </c>
      <c r="B157" s="1">
        <v>44196</v>
      </c>
      <c r="C157" s="5" t="s">
        <v>111</v>
      </c>
      <c r="D157" s="8">
        <v>400</v>
      </c>
      <c r="G157" s="8" t="str">
        <f t="array" ref="G157">IFERROR(INDEX($C$2:$C$239,MIN(IF($C$2:$C$239&lt;&gt;"",IF(COUNTIF(G$1:G156,$C$2:$C$239)=0,ROW($C$2:$C$239)-1,9^9)))),"")</f>
        <v>169680L</v>
      </c>
      <c r="H157">
        <f>SUMIFS(Tableau1[eur/jour],Tableau1[[identifiant ]],$G157,Tableau1[arrivee],"&lt;" &amp; $F$1,Tableau1[depart],"&gt;" &amp; $F$1)</f>
        <v>400</v>
      </c>
      <c r="L157">
        <f>SUMIF(Tableau1[[identifiant ]],Tableau2[[#This Row],[ID]],Tableau1[eur/jour])</f>
        <v>400</v>
      </c>
    </row>
    <row r="158" spans="1:12">
      <c r="A158" s="3">
        <v>44136</v>
      </c>
      <c r="B158" s="3">
        <v>44196</v>
      </c>
      <c r="C158" s="5" t="s">
        <v>112</v>
      </c>
      <c r="D158" s="8">
        <v>400</v>
      </c>
      <c r="G158" s="8" t="str">
        <f t="array" ref="G158">IFERROR(INDEX($C$2:$C$239,MIN(IF($C$2:$C$239&lt;&gt;"",IF(COUNTIF(G$1:G157,$C$2:$C$239)=0,ROW($C$2:$C$239)-1,9^9)))),"")</f>
        <v>181356B</v>
      </c>
      <c r="H158">
        <f>SUMIFS(Tableau1[eur/jour],Tableau1[[identifiant ]],$G158,Tableau1[arrivee],"&lt;" &amp; $F$1,Tableau1[depart],"&gt;" &amp; $F$1)</f>
        <v>400</v>
      </c>
      <c r="L158">
        <f>SUMIF(Tableau1[[identifiant ]],Tableau2[[#This Row],[ID]],Tableau1[eur/jour])</f>
        <v>400</v>
      </c>
    </row>
    <row r="159" spans="1:12">
      <c r="A159" s="1">
        <v>43831</v>
      </c>
      <c r="B159" s="1">
        <v>44196</v>
      </c>
      <c r="C159" s="5" t="s">
        <v>113</v>
      </c>
      <c r="D159" s="8">
        <v>400</v>
      </c>
      <c r="G159" s="8" t="str">
        <f t="array" ref="G159">IFERROR(INDEX($C$2:$C$239,MIN(IF($C$2:$C$239&lt;&gt;"",IF(COUNTIF(G$1:G158,$C$2:$C$239)=0,ROW($C$2:$C$239)-1,9^9)))),"")</f>
        <v>71149M</v>
      </c>
      <c r="H159">
        <f>SUMIFS(Tableau1[eur/jour],Tableau1[[identifiant ]],$G159,Tableau1[arrivee],"&lt;" &amp; $F$1,Tableau1[depart],"&gt;" &amp; $F$1)</f>
        <v>400</v>
      </c>
      <c r="L159">
        <f>SUMIF(Tableau1[[identifiant ]],Tableau2[[#This Row],[ID]],Tableau1[eur/jour])</f>
        <v>400</v>
      </c>
    </row>
    <row r="160" spans="1:12">
      <c r="A160" s="1">
        <v>43831</v>
      </c>
      <c r="B160" s="1">
        <v>44196</v>
      </c>
      <c r="C160" s="5" t="s">
        <v>114</v>
      </c>
      <c r="D160" s="8">
        <v>400</v>
      </c>
      <c r="G160" s="8" t="str">
        <f t="array" ref="G160">IFERROR(INDEX($C$2:$C$239,MIN(IF($C$2:$C$239&lt;&gt;"",IF(COUNTIF(G$1:G159,$C$2:$C$239)=0,ROW($C$2:$C$239)-1,9^9)))),"")</f>
        <v>59513P</v>
      </c>
      <c r="H160">
        <f>SUMIFS(Tableau1[eur/jour],Tableau1[[identifiant ]],$G160,Tableau1[arrivee],"&lt;" &amp; $F$1,Tableau1[depart],"&gt;" &amp; $F$1)</f>
        <v>400</v>
      </c>
      <c r="L160">
        <f>SUMIF(Tableau1[[identifiant ]],Tableau2[[#This Row],[ID]],Tableau1[eur/jour])</f>
        <v>400</v>
      </c>
    </row>
    <row r="161" spans="1:12">
      <c r="A161" s="1">
        <v>43831</v>
      </c>
      <c r="B161" s="1">
        <v>44196</v>
      </c>
      <c r="C161" s="5" t="s">
        <v>115</v>
      </c>
      <c r="D161" s="8">
        <v>400</v>
      </c>
      <c r="G161" s="8" t="str">
        <f t="array" ref="G161">IFERROR(INDEX($C$2:$C$239,MIN(IF($C$2:$C$239&lt;&gt;"",IF(COUNTIF(G$1:G160,$C$2:$C$239)=0,ROW($C$2:$C$239)-1,9^9)))),"")</f>
        <v>50090W</v>
      </c>
      <c r="H161">
        <f>SUMIFS(Tableau1[eur/jour],Tableau1[[identifiant ]],$G161,Tableau1[arrivee],"&lt;" &amp; $F$1,Tableau1[depart],"&gt;" &amp; $F$1)</f>
        <v>800</v>
      </c>
      <c r="L161">
        <f>SUMIF(Tableau1[[identifiant ]],Tableau2[[#This Row],[ID]],Tableau1[eur/jour])</f>
        <v>800</v>
      </c>
    </row>
    <row r="162" spans="1:12">
      <c r="A162" s="1">
        <v>43831</v>
      </c>
      <c r="B162" s="1">
        <v>43971</v>
      </c>
      <c r="C162" s="5" t="s">
        <v>116</v>
      </c>
      <c r="D162" s="8">
        <v>400</v>
      </c>
      <c r="G162" s="8" t="str">
        <f t="array" ref="G162">IFERROR(INDEX($C$2:$C$239,MIN(IF($C$2:$C$239&lt;&gt;"",IF(COUNTIF(G$1:G161,$C$2:$C$239)=0,ROW($C$2:$C$239)-1,9^9)))),"")</f>
        <v>50100G</v>
      </c>
      <c r="H162">
        <f>SUMIFS(Tableau1[eur/jour],Tableau1[[identifiant ]],$G162,Tableau1[arrivee],"&lt;" &amp; $F$1,Tableau1[depart],"&gt;" &amp; $F$1)</f>
        <v>400</v>
      </c>
      <c r="L162">
        <f>SUMIF(Tableau1[[identifiant ]],Tableau2[[#This Row],[ID]],Tableau1[eur/jour])</f>
        <v>400</v>
      </c>
    </row>
    <row r="163" spans="1:12">
      <c r="A163" s="1">
        <v>43952</v>
      </c>
      <c r="B163" s="1">
        <v>44196</v>
      </c>
      <c r="C163" s="5"/>
      <c r="D163" s="8">
        <v>400</v>
      </c>
      <c r="G163" s="8" t="str">
        <f t="array" ref="G163">IFERROR(INDEX($C$2:$C$239,MIN(IF($C$2:$C$239&lt;&gt;"",IF(COUNTIF(G$1:G162,$C$2:$C$239)=0,ROW($C$2:$C$239)-1,9^9)))),"")</f>
        <v>169241H</v>
      </c>
      <c r="H163">
        <f>SUMIFS(Tableau1[eur/jour],Tableau1[[identifiant ]],$G163,Tableau1[arrivee],"&lt;" &amp; $F$1,Tableau1[depart],"&gt;" &amp; $F$1)</f>
        <v>0</v>
      </c>
      <c r="L163">
        <f>SUMIF(Tableau1[[identifiant ]],Tableau2[[#This Row],[ID]],Tableau1[eur/jour])</f>
        <v>400</v>
      </c>
    </row>
    <row r="164" spans="1:12">
      <c r="A164" s="1">
        <v>43831</v>
      </c>
      <c r="B164" s="1">
        <v>43857</v>
      </c>
      <c r="C164" s="5" t="s">
        <v>117</v>
      </c>
      <c r="D164" s="8">
        <v>400</v>
      </c>
      <c r="G164" s="8" t="str">
        <f t="array" ref="G164">IFERROR(INDEX($C$2:$C$239,MIN(IF($C$2:$C$239&lt;&gt;"",IF(COUNTIF(G$1:G163,$C$2:$C$239)=0,ROW($C$2:$C$239)-1,9^9)))),"")</f>
        <v>59478A</v>
      </c>
      <c r="H164">
        <f>SUMIFS(Tableau1[eur/jour],Tableau1[[identifiant ]],$G164,Tableau1[arrivee],"&lt;" &amp; $F$1,Tableau1[depart],"&gt;" &amp; $F$1)</f>
        <v>400</v>
      </c>
      <c r="L164">
        <f>SUMIF(Tableau1[[identifiant ]],Tableau2[[#This Row],[ID]],Tableau1[eur/jour])</f>
        <v>400</v>
      </c>
    </row>
    <row r="165" spans="1:12">
      <c r="A165" s="1">
        <v>43857</v>
      </c>
      <c r="B165" s="1">
        <v>44196</v>
      </c>
      <c r="C165" s="5" t="s">
        <v>117</v>
      </c>
      <c r="D165" s="8">
        <v>400</v>
      </c>
      <c r="G165" s="8" t="str">
        <f t="array" ref="G165">IFERROR(INDEX($C$2:$C$239,MIN(IF($C$2:$C$239&lt;&gt;"",IF(COUNTIF(G$1:G164,$C$2:$C$239)=0,ROW($C$2:$C$239)-1,9^9)))),"")</f>
        <v>184347C</v>
      </c>
      <c r="H165">
        <f>SUMIFS(Tableau1[eur/jour],Tableau1[[identifiant ]],$G165,Tableau1[arrivee],"&lt;" &amp; $F$1,Tableau1[depart],"&gt;" &amp; $F$1)</f>
        <v>800</v>
      </c>
      <c r="L165">
        <f>SUMIF(Tableau1[[identifiant ]],Tableau2[[#This Row],[ID]],Tableau1[eur/jour])</f>
        <v>800</v>
      </c>
    </row>
    <row r="166" spans="1:12">
      <c r="A166" s="1">
        <v>43879</v>
      </c>
      <c r="B166" s="1">
        <v>44196</v>
      </c>
      <c r="C166" t="s">
        <v>118</v>
      </c>
      <c r="D166" s="8">
        <v>400</v>
      </c>
      <c r="G166" s="8" t="str">
        <f t="array" ref="G166">IFERROR(INDEX($C$2:$C$239,MIN(IF($C$2:$C$239&lt;&gt;"",IF(COUNTIF(G$1:G165,$C$2:$C$239)=0,ROW($C$2:$C$239)-1,9^9)))),"")</f>
        <v>112313E</v>
      </c>
      <c r="H166">
        <f>SUMIFS(Tableau1[eur/jour],Tableau1[[identifiant ]],$G166,Tableau1[arrivee],"&lt;" &amp; $F$1,Tableau1[depart],"&gt;" &amp; $F$1)</f>
        <v>400</v>
      </c>
      <c r="L166">
        <f>SUMIF(Tableau1[[identifiant ]],Tableau2[[#This Row],[ID]],Tableau1[eur/jour])</f>
        <v>400</v>
      </c>
    </row>
    <row r="167" spans="1:12">
      <c r="A167" s="1">
        <v>43831</v>
      </c>
      <c r="B167" s="1">
        <v>44196</v>
      </c>
      <c r="C167" s="5" t="s">
        <v>119</v>
      </c>
      <c r="D167" s="8">
        <v>400</v>
      </c>
      <c r="G167" s="8" t="str">
        <f t="array" ref="G167">IFERROR(INDEX($C$2:$C$239,MIN(IF($C$2:$C$239&lt;&gt;"",IF(COUNTIF(G$1:G166,$C$2:$C$239)=0,ROW($C$2:$C$239)-1,9^9)))),"")</f>
        <v>198113R</v>
      </c>
      <c r="H167">
        <f>SUMIFS(Tableau1[eur/jour],Tableau1[[identifiant ]],$G167,Tableau1[arrivee],"&lt;" &amp; $F$1,Tableau1[depart],"&gt;" &amp; $F$1)</f>
        <v>400</v>
      </c>
      <c r="L167">
        <f>SUMIF(Tableau1[[identifiant ]],Tableau2[[#This Row],[ID]],Tableau1[eur/jour])</f>
        <v>400</v>
      </c>
    </row>
    <row r="168" spans="1:12">
      <c r="A168" s="1">
        <v>43831</v>
      </c>
      <c r="B168" s="1">
        <v>44196</v>
      </c>
      <c r="C168" s="5" t="s">
        <v>120</v>
      </c>
      <c r="D168" s="8">
        <v>400</v>
      </c>
      <c r="G168" s="8" t="str">
        <f t="array" ref="G168">IFERROR(INDEX($C$2:$C$239,MIN(IF($C$2:$C$239&lt;&gt;"",IF(COUNTIF(G$1:G167,$C$2:$C$239)=0,ROW($C$2:$C$239)-1,9^9)))),"")</f>
        <v>205387X</v>
      </c>
      <c r="H168">
        <f>SUMIFS(Tableau1[eur/jour],Tableau1[[identifiant ]],$G168,Tableau1[arrivee],"&lt;" &amp; $F$1,Tableau1[depart],"&gt;" &amp; $F$1)</f>
        <v>400</v>
      </c>
      <c r="L168">
        <f>SUMIF(Tableau1[[identifiant ]],Tableau2[[#This Row],[ID]],Tableau1[eur/jour])</f>
        <v>400</v>
      </c>
    </row>
    <row r="169" spans="1:12">
      <c r="A169" s="1">
        <v>43831</v>
      </c>
      <c r="B169" s="1">
        <v>44196</v>
      </c>
      <c r="C169" s="5" t="s">
        <v>121</v>
      </c>
      <c r="D169" s="8">
        <v>400</v>
      </c>
    </row>
    <row r="170" spans="1:12">
      <c r="A170" s="1">
        <v>43831</v>
      </c>
      <c r="B170" s="1">
        <v>44196</v>
      </c>
      <c r="C170" s="5" t="s">
        <v>122</v>
      </c>
      <c r="D170" s="8">
        <v>400</v>
      </c>
      <c r="G170" s="8" t="str">
        <f t="array" ref="G170">IFERROR(INDEX($C$2:$C$239,MIN(IF($C$2:$C$239&lt;&gt;"",IF(COUNTIF(G$1:G168,$C$2:$C$239)=0,ROW($C$2:$C$239)-1,9^9)))),"")</f>
        <v/>
      </c>
    </row>
    <row r="171" spans="1:12">
      <c r="A171" s="1">
        <v>43853</v>
      </c>
      <c r="B171" s="1">
        <v>44196</v>
      </c>
      <c r="C171" s="5" t="s">
        <v>123</v>
      </c>
      <c r="D171" s="8">
        <v>400</v>
      </c>
      <c r="G171" s="8" t="str">
        <f t="array" ref="G171">IFERROR(INDEX($C$2:$C$239,MIN(IF($C$2:$C$239&lt;&gt;"",IF(COUNTIF(G$1:G170,$C$2:$C$239)=0,ROW($C$2:$C$239)-1,9^9)))),"")</f>
        <v/>
      </c>
    </row>
    <row r="172" spans="1:12">
      <c r="A172" s="1">
        <v>43832</v>
      </c>
      <c r="B172" s="1">
        <v>43852</v>
      </c>
      <c r="C172" s="5" t="s">
        <v>123</v>
      </c>
      <c r="D172" s="8">
        <v>400</v>
      </c>
      <c r="G172" s="8" t="str">
        <f t="array" ref="G172">IFERROR(INDEX($C$2:$C$239,MIN(IF($C$2:$C$239&lt;&gt;"",IF(COUNTIF(G$1:G171,$C$2:$C$239)=0,ROW($C$2:$C$239)-1,9^9)))),"")</f>
        <v/>
      </c>
    </row>
    <row r="173" spans="1:12">
      <c r="A173" s="3">
        <v>43831</v>
      </c>
      <c r="B173" s="3">
        <v>44058</v>
      </c>
      <c r="C173" s="5"/>
      <c r="D173" s="8">
        <v>400</v>
      </c>
      <c r="G173" s="8" t="str">
        <f t="array" ref="G173">IFERROR(INDEX($C$2:$C$239,MIN(IF($C$2:$C$239&lt;&gt;"",IF(COUNTIF(G$1:G172,$C$2:$C$239)=0,ROW($C$2:$C$239)-1,9^9)))),"")</f>
        <v/>
      </c>
    </row>
    <row r="174" spans="1:12">
      <c r="A174" s="1">
        <v>43831</v>
      </c>
      <c r="B174" s="1">
        <v>44196</v>
      </c>
      <c r="C174" s="5" t="s">
        <v>124</v>
      </c>
      <c r="D174" s="8">
        <v>400</v>
      </c>
      <c r="G174" s="8" t="str">
        <f t="array" ref="G174">IFERROR(INDEX($C$2:$C$239,MIN(IF($C$2:$C$239&lt;&gt;"",IF(COUNTIF(G$1:G173,$C$2:$C$239)=0,ROW($C$2:$C$239)-1,9^9)))),"")</f>
        <v/>
      </c>
    </row>
    <row r="175" spans="1:12">
      <c r="A175" s="1">
        <v>44013</v>
      </c>
      <c r="B175" s="1">
        <v>44196</v>
      </c>
      <c r="C175" s="5"/>
      <c r="D175" s="8">
        <v>400</v>
      </c>
      <c r="G175" s="8" t="str">
        <f t="array" ref="G175">IFERROR(INDEX($C$2:$C$239,MIN(IF($C$2:$C$239&lt;&gt;"",IF(COUNTIF(G$1:G174,$C$2:$C$239)=0,ROW($C$2:$C$239)-1,9^9)))),"")</f>
        <v/>
      </c>
    </row>
    <row r="176" spans="1:12">
      <c r="A176" s="1">
        <v>43831</v>
      </c>
      <c r="B176" s="1">
        <v>43905</v>
      </c>
      <c r="C176" s="5" t="s">
        <v>125</v>
      </c>
      <c r="D176" s="8">
        <v>400</v>
      </c>
      <c r="G176" s="8" t="str">
        <f t="array" ref="G176">IFERROR(INDEX($C$2:$C$239,MIN(IF($C$2:$C$239&lt;&gt;"",IF(COUNTIF(G$1:G175,$C$2:$C$239)=0,ROW($C$2:$C$239)-1,9^9)))),"")</f>
        <v/>
      </c>
    </row>
    <row r="177" spans="1:7">
      <c r="A177" s="1">
        <v>43831</v>
      </c>
      <c r="B177" s="1">
        <v>44012</v>
      </c>
      <c r="C177" s="5" t="s">
        <v>126</v>
      </c>
      <c r="D177" s="8">
        <v>400</v>
      </c>
      <c r="G177" s="8" t="str">
        <f t="array" ref="G177">IFERROR(INDEX($C$2:$C$239,MIN(IF($C$2:$C$239&lt;&gt;"",IF(COUNTIF(G$1:G176,$C$2:$C$239)=0,ROW($C$2:$C$239)-1,9^9)))),"")</f>
        <v/>
      </c>
    </row>
    <row r="178" spans="1:7">
      <c r="A178" s="1">
        <v>43843</v>
      </c>
      <c r="B178" s="1">
        <v>44196</v>
      </c>
      <c r="C178" s="5" t="s">
        <v>127</v>
      </c>
      <c r="D178" s="8">
        <v>400</v>
      </c>
      <c r="G178" s="8" t="str">
        <f t="array" ref="G178">IFERROR(INDEX($C$2:$C$239,MIN(IF($C$2:$C$239&lt;&gt;"",IF(COUNTIF(G$1:G177,$C$2:$C$239)=0,ROW($C$2:$C$239)-1,9^9)))),"")</f>
        <v/>
      </c>
    </row>
    <row r="179" spans="1:7">
      <c r="A179" s="1">
        <v>43831</v>
      </c>
      <c r="B179" s="1">
        <v>44196</v>
      </c>
      <c r="C179" s="5" t="s">
        <v>128</v>
      </c>
      <c r="D179" s="8">
        <v>400</v>
      </c>
      <c r="G179" s="8" t="str">
        <f t="array" ref="G179">IFERROR(INDEX($C$2:$C$239,MIN(IF($C$2:$C$239&lt;&gt;"",IF(COUNTIF(G$1:G178,$C$2:$C$239)=0,ROW($C$2:$C$239)-1,9^9)))),"")</f>
        <v/>
      </c>
    </row>
    <row r="180" spans="1:7">
      <c r="A180" s="1">
        <v>43831</v>
      </c>
      <c r="B180" s="1">
        <v>44196</v>
      </c>
      <c r="C180" s="5" t="s">
        <v>129</v>
      </c>
      <c r="D180" s="8">
        <v>400</v>
      </c>
      <c r="G180" s="8" t="str">
        <f t="array" ref="G180">IFERROR(INDEX($C$2:$C$239,MIN(IF($C$2:$C$239&lt;&gt;"",IF(COUNTIF(G$1:G179,$C$2:$C$239)=0,ROW($C$2:$C$239)-1,9^9)))),"")</f>
        <v/>
      </c>
    </row>
    <row r="181" spans="1:7">
      <c r="A181" s="1">
        <v>43892</v>
      </c>
      <c r="B181" s="1">
        <v>44073</v>
      </c>
      <c r="C181" s="5" t="s">
        <v>130</v>
      </c>
      <c r="D181" s="8">
        <v>400</v>
      </c>
      <c r="G181" s="8" t="str">
        <f t="array" ref="G181">IFERROR(INDEX($C$2:$C$239,MIN(IF($C$2:$C$239&lt;&gt;"",IF(COUNTIF(G$1:G180,$C$2:$C$239)=0,ROW($C$2:$C$239)-1,9^9)))),"")</f>
        <v/>
      </c>
    </row>
    <row r="182" spans="1:7">
      <c r="A182" s="1">
        <v>43831</v>
      </c>
      <c r="B182" s="1">
        <v>43891</v>
      </c>
      <c r="C182" s="5" t="s">
        <v>130</v>
      </c>
      <c r="D182" s="8">
        <v>400</v>
      </c>
      <c r="G182" s="8" t="str">
        <f t="array" ref="G182">IFERROR(INDEX($C$2:$C$239,MIN(IF($C$2:$C$239&lt;&gt;"",IF(COUNTIF(G$1:G181,$C$2:$C$239)=0,ROW($C$2:$C$239)-1,9^9)))),"")</f>
        <v/>
      </c>
    </row>
    <row r="183" spans="1:7">
      <c r="A183" s="1">
        <v>44074</v>
      </c>
      <c r="B183" s="1">
        <v>44196</v>
      </c>
      <c r="C183" s="5" t="s">
        <v>130</v>
      </c>
      <c r="D183" s="8">
        <v>400</v>
      </c>
      <c r="G183" s="8" t="str">
        <f t="array" ref="G183">IFERROR(INDEX($C$2:$C$239,MIN(IF($C$2:$C$239&lt;&gt;"",IF(COUNTIF(G$1:G182,$C$2:$C$239)=0,ROW($C$2:$C$239)-1,9^9)))),"")</f>
        <v/>
      </c>
    </row>
    <row r="184" spans="1:7">
      <c r="A184" s="1">
        <v>43831</v>
      </c>
      <c r="B184" s="1">
        <v>44196</v>
      </c>
      <c r="C184" s="5" t="s">
        <v>131</v>
      </c>
      <c r="D184" s="8">
        <v>400</v>
      </c>
      <c r="G184" s="8" t="str">
        <f t="array" ref="G184">IFERROR(INDEX($C$2:$C$239,MIN(IF($C$2:$C$239&lt;&gt;"",IF(COUNTIF(G$1:G183,$C$2:$C$239)=0,ROW($C$2:$C$239)-1,9^9)))),"")</f>
        <v/>
      </c>
    </row>
    <row r="185" spans="1:7">
      <c r="A185" s="3">
        <v>43831</v>
      </c>
      <c r="B185" s="3">
        <v>44009</v>
      </c>
      <c r="C185" s="5"/>
      <c r="D185" s="8">
        <v>400</v>
      </c>
      <c r="G185" s="8" t="str">
        <f t="array" ref="G185">IFERROR(INDEX($C$2:$C$239,MIN(IF($C$2:$C$239&lt;&gt;"",IF(COUNTIF(G$1:G184,$C$2:$C$239)=0,ROW($C$2:$C$239)-1,9^9)))),"")</f>
        <v/>
      </c>
    </row>
    <row r="186" spans="1:7">
      <c r="A186" s="1">
        <v>43859</v>
      </c>
      <c r="B186" s="1">
        <v>43971</v>
      </c>
      <c r="C186" s="5" t="s">
        <v>132</v>
      </c>
      <c r="D186" s="8">
        <v>400</v>
      </c>
      <c r="G186" s="8" t="str">
        <f t="array" ref="G186">IFERROR(INDEX($C$2:$C$239,MIN(IF($C$2:$C$239&lt;&gt;"",IF(COUNTIF(G$1:G185,$C$2:$C$239)=0,ROW($C$2:$C$239)-1,9^9)))),"")</f>
        <v/>
      </c>
    </row>
    <row r="187" spans="1:7">
      <c r="A187" s="3">
        <v>43831</v>
      </c>
      <c r="B187" s="3">
        <v>44012</v>
      </c>
      <c r="C187" s="5"/>
      <c r="D187" s="8">
        <v>400</v>
      </c>
      <c r="G187" s="8" t="str">
        <f t="array" ref="G187">IFERROR(INDEX($C$2:$C$239,MIN(IF($C$2:$C$239&lt;&gt;"",IF(COUNTIF(G$1:G186,$C$2:$C$239)=0,ROW($C$2:$C$239)-1,9^9)))),"")</f>
        <v/>
      </c>
    </row>
    <row r="188" spans="1:7">
      <c r="A188" s="1">
        <v>43831</v>
      </c>
      <c r="B188" s="1">
        <v>44196</v>
      </c>
      <c r="C188" s="5" t="s">
        <v>133</v>
      </c>
      <c r="D188" s="8">
        <v>400</v>
      </c>
      <c r="G188" s="8" t="str">
        <f t="array" ref="G188">IFERROR(INDEX($C$2:$C$239,MIN(IF($C$2:$C$239&lt;&gt;"",IF(COUNTIF(G$1:G187,$C$2:$C$239)=0,ROW($C$2:$C$239)-1,9^9)))),"")</f>
        <v/>
      </c>
    </row>
    <row r="189" spans="1:7">
      <c r="A189" s="1">
        <v>43831</v>
      </c>
      <c r="B189" s="1">
        <v>44196</v>
      </c>
      <c r="C189" s="5" t="s">
        <v>134</v>
      </c>
      <c r="D189" s="8">
        <v>400</v>
      </c>
      <c r="G189" s="8" t="str">
        <f t="array" ref="G189">IFERROR(INDEX($C$2:$C$239,MIN(IF($C$2:$C$239&lt;&gt;"",IF(COUNTIF(G$1:G188,$C$2:$C$239)=0,ROW($C$2:$C$239)-1,9^9)))),"")</f>
        <v/>
      </c>
    </row>
    <row r="190" spans="1:7">
      <c r="A190" s="1">
        <v>43831</v>
      </c>
      <c r="B190" s="1">
        <v>44196</v>
      </c>
      <c r="C190" s="5" t="s">
        <v>135</v>
      </c>
      <c r="D190" s="8">
        <v>400</v>
      </c>
      <c r="G190" s="8" t="str">
        <f t="array" ref="G190">IFERROR(INDEX($C$2:$C$239,MIN(IF($C$2:$C$239&lt;&gt;"",IF(COUNTIF(G$1:G189,$C$2:$C$239)=0,ROW($C$2:$C$239)-1,9^9)))),"")</f>
        <v/>
      </c>
    </row>
    <row r="191" spans="1:7">
      <c r="A191" s="1">
        <v>43831</v>
      </c>
      <c r="B191" s="1">
        <v>44196</v>
      </c>
      <c r="C191" s="5" t="s">
        <v>136</v>
      </c>
      <c r="D191" s="8">
        <v>400</v>
      </c>
      <c r="G191" s="8" t="str">
        <f t="array" ref="G191">IFERROR(INDEX($C$2:$C$239,MIN(IF($C$2:$C$239&lt;&gt;"",IF(COUNTIF(G$1:G190,$C$2:$C$239)=0,ROW($C$2:$C$239)-1,9^9)))),"")</f>
        <v/>
      </c>
    </row>
    <row r="192" spans="1:7">
      <c r="A192" s="1">
        <v>43831</v>
      </c>
      <c r="B192" s="1">
        <v>44196</v>
      </c>
      <c r="C192" s="5"/>
      <c r="D192" s="8">
        <v>400</v>
      </c>
      <c r="G192" s="8" t="str">
        <f t="array" ref="G192">IFERROR(INDEX($C$2:$C$239,MIN(IF($C$2:$C$239&lt;&gt;"",IF(COUNTIF(G$1:G191,$C$2:$C$239)=0,ROW($C$2:$C$239)-1,9^9)))),"")</f>
        <v/>
      </c>
    </row>
    <row r="193" spans="1:7">
      <c r="A193" s="3">
        <v>43831</v>
      </c>
      <c r="B193" s="3">
        <v>44012</v>
      </c>
      <c r="C193" s="5"/>
      <c r="D193" s="8">
        <v>400</v>
      </c>
      <c r="G193" s="8" t="str">
        <f t="array" ref="G193">IFERROR(INDEX($C$2:$C$239,MIN(IF($C$2:$C$239&lt;&gt;"",IF(COUNTIF(G$1:G192,$C$2:$C$239)=0,ROW($C$2:$C$239)-1,9^9)))),"")</f>
        <v/>
      </c>
    </row>
    <row r="194" spans="1:7">
      <c r="A194" s="3">
        <v>43831</v>
      </c>
      <c r="B194" s="3">
        <v>44196</v>
      </c>
      <c r="C194" s="5"/>
      <c r="D194" s="8">
        <v>400</v>
      </c>
      <c r="G194" s="8" t="str">
        <f t="array" ref="G194">IFERROR(INDEX($C$2:$C$239,MIN(IF($C$2:$C$239&lt;&gt;"",IF(COUNTIF(G$1:G193,$C$2:$C$239)=0,ROW($C$2:$C$239)-1,9^9)))),"")</f>
        <v/>
      </c>
    </row>
    <row r="195" spans="1:7">
      <c r="A195" s="3">
        <v>43966</v>
      </c>
      <c r="B195" s="3">
        <v>44196</v>
      </c>
      <c r="C195" s="5"/>
      <c r="D195" s="8">
        <v>400</v>
      </c>
      <c r="G195" s="8" t="str">
        <f t="array" ref="G195">IFERROR(INDEX($C$2:$C$239,MIN(IF($C$2:$C$239&lt;&gt;"",IF(COUNTIF(G$1:G194,$C$2:$C$239)=0,ROW($C$2:$C$239)-1,9^9)))),"")</f>
        <v/>
      </c>
    </row>
    <row r="196" spans="1:7">
      <c r="A196" s="3">
        <v>43831</v>
      </c>
      <c r="B196" s="3">
        <v>44196</v>
      </c>
      <c r="C196" s="5"/>
      <c r="D196" s="8">
        <v>400</v>
      </c>
      <c r="G196" s="8" t="str">
        <f t="array" ref="G196">IFERROR(INDEX($C$2:$C$239,MIN(IF($C$2:$C$239&lt;&gt;"",IF(COUNTIF(G$1:G195,$C$2:$C$239)=0,ROW($C$2:$C$239)-1,9^9)))),"")</f>
        <v/>
      </c>
    </row>
    <row r="197" spans="1:7">
      <c r="A197" s="1">
        <v>44075</v>
      </c>
      <c r="B197" s="1">
        <v>44196</v>
      </c>
      <c r="C197" s="5" t="s">
        <v>137</v>
      </c>
      <c r="D197" s="8">
        <v>400</v>
      </c>
      <c r="G197" s="8" t="str">
        <f t="array" ref="G197">IFERROR(INDEX($C$2:$C$239,MIN(IF($C$2:$C$239&lt;&gt;"",IF(COUNTIF(G$1:G196,$C$2:$C$239)=0,ROW($C$2:$C$239)-1,9^9)))),"")</f>
        <v/>
      </c>
    </row>
    <row r="198" spans="1:7">
      <c r="A198" s="3">
        <v>43936</v>
      </c>
      <c r="B198" s="2">
        <v>44074</v>
      </c>
      <c r="C198" s="5"/>
      <c r="D198" s="8">
        <v>400</v>
      </c>
      <c r="G198" s="8" t="str">
        <f t="array" ref="G198">IFERROR(INDEX($C$2:$C$239,MIN(IF($C$2:$C$239&lt;&gt;"",IF(COUNTIF(G$1:G197,$C$2:$C$239)=0,ROW($C$2:$C$239)-1,9^9)))),"")</f>
        <v/>
      </c>
    </row>
    <row r="199" spans="1:7">
      <c r="A199" s="3">
        <v>43936</v>
      </c>
      <c r="B199" s="2">
        <v>44074</v>
      </c>
      <c r="C199" s="5"/>
      <c r="D199" s="8">
        <v>400</v>
      </c>
      <c r="G199" s="8" t="str">
        <f t="array" ref="G199">IFERROR(INDEX($C$2:$C$239,MIN(IF($C$2:$C$239&lt;&gt;"",IF(COUNTIF(G$1:G198,$C$2:$C$239)=0,ROW($C$2:$C$239)-1,9^9)))),"")</f>
        <v/>
      </c>
    </row>
    <row r="200" spans="1:7">
      <c r="A200" s="1">
        <v>43831</v>
      </c>
      <c r="B200" s="1">
        <v>43921</v>
      </c>
      <c r="C200" s="5"/>
      <c r="D200" s="8">
        <v>400</v>
      </c>
      <c r="G200" s="8" t="str">
        <f t="array" ref="G200">IFERROR(INDEX($C$2:$C$239,MIN(IF($C$2:$C$239&lt;&gt;"",IF(COUNTIF(G$1:G199,$C$2:$C$239)=0,ROW($C$2:$C$239)-1,9^9)))),"")</f>
        <v/>
      </c>
    </row>
    <row r="201" spans="1:7">
      <c r="A201" s="1">
        <v>43831</v>
      </c>
      <c r="B201" s="1">
        <v>44196</v>
      </c>
      <c r="C201" s="5" t="s">
        <v>138</v>
      </c>
      <c r="D201" s="8">
        <v>400</v>
      </c>
      <c r="G201" s="8" t="str">
        <f t="array" ref="G201">IFERROR(INDEX($C$2:$C$239,MIN(IF($C$2:$C$239&lt;&gt;"",IF(COUNTIF(G$1:G200,$C$2:$C$239)=0,ROW($C$2:$C$239)-1,9^9)))),"")</f>
        <v/>
      </c>
    </row>
    <row r="202" spans="1:7">
      <c r="A202" s="1">
        <v>43831</v>
      </c>
      <c r="B202" s="1">
        <v>44196</v>
      </c>
      <c r="C202" s="5" t="s">
        <v>139</v>
      </c>
      <c r="D202" s="8">
        <v>400</v>
      </c>
      <c r="G202" s="8" t="str">
        <f t="array" ref="G202">IFERROR(INDEX($C$2:$C$239,MIN(IF($C$2:$C$239&lt;&gt;"",IF(COUNTIF(G$1:G201,$C$2:$C$239)=0,ROW($C$2:$C$239)-1,9^9)))),"")</f>
        <v/>
      </c>
    </row>
    <row r="203" spans="1:7">
      <c r="A203" s="1">
        <v>43831</v>
      </c>
      <c r="B203" s="1">
        <v>44196</v>
      </c>
      <c r="C203" s="5" t="s">
        <v>139</v>
      </c>
      <c r="D203" s="8">
        <v>400</v>
      </c>
      <c r="G203" s="8" t="str">
        <f t="array" ref="G203">IFERROR(INDEX($C$2:$C$239,MIN(IF($C$2:$C$239&lt;&gt;"",IF(COUNTIF(G$1:G202,$C$2:$C$239)=0,ROW($C$2:$C$239)-1,9^9)))),"")</f>
        <v/>
      </c>
    </row>
    <row r="204" spans="1:7">
      <c r="A204" s="1">
        <v>43831</v>
      </c>
      <c r="B204" s="1">
        <v>44196</v>
      </c>
      <c r="C204" s="5" t="s">
        <v>140</v>
      </c>
      <c r="D204" s="8">
        <v>400</v>
      </c>
      <c r="G204" s="8" t="str">
        <f t="array" ref="G204">IFERROR(INDEX($C$2:$C$239,MIN(IF($C$2:$C$239&lt;&gt;"",IF(COUNTIF(G$1:G203,$C$2:$C$239)=0,ROW($C$2:$C$239)-1,9^9)))),"")</f>
        <v/>
      </c>
    </row>
    <row r="205" spans="1:7">
      <c r="A205" s="1">
        <v>43831</v>
      </c>
      <c r="B205" s="1">
        <v>44196</v>
      </c>
      <c r="C205" s="5" t="s">
        <v>141</v>
      </c>
      <c r="D205" s="8">
        <v>400</v>
      </c>
      <c r="G205" s="8" t="str">
        <f t="array" ref="G205">IFERROR(INDEX($C$2:$C$239,MIN(IF($C$2:$C$239&lt;&gt;"",IF(COUNTIF(G$1:G204,$C$2:$C$239)=0,ROW($C$2:$C$239)-1,9^9)))),"")</f>
        <v/>
      </c>
    </row>
    <row r="206" spans="1:7">
      <c r="A206" s="1">
        <v>43831</v>
      </c>
      <c r="B206" s="1">
        <v>44196</v>
      </c>
      <c r="C206" s="5" t="s">
        <v>142</v>
      </c>
      <c r="D206" s="8">
        <v>400</v>
      </c>
      <c r="G206" s="8" t="str">
        <f t="array" ref="G206">IFERROR(INDEX($C$2:$C$239,MIN(IF($C$2:$C$239&lt;&gt;"",IF(COUNTIF(G$1:G205,$C$2:$C$239)=0,ROW($C$2:$C$239)-1,9^9)))),"")</f>
        <v/>
      </c>
    </row>
    <row r="207" spans="1:7">
      <c r="A207" s="1">
        <v>43831</v>
      </c>
      <c r="B207" s="1">
        <v>44196</v>
      </c>
      <c r="C207" s="5" t="s">
        <v>143</v>
      </c>
      <c r="D207" s="8">
        <v>400</v>
      </c>
      <c r="G207" s="8" t="str">
        <f t="array" ref="G207">IFERROR(INDEX($C$2:$C$239,MIN(IF($C$2:$C$239&lt;&gt;"",IF(COUNTIF(G$1:G206,$C$2:$C$239)=0,ROW($C$2:$C$239)-1,9^9)))),"")</f>
        <v/>
      </c>
    </row>
    <row r="208" spans="1:7">
      <c r="A208" s="1">
        <v>43831</v>
      </c>
      <c r="B208" s="1">
        <v>44196</v>
      </c>
      <c r="C208" s="5" t="s">
        <v>143</v>
      </c>
      <c r="D208" s="8">
        <v>400</v>
      </c>
      <c r="G208" s="8" t="str">
        <f t="array" ref="G208">IFERROR(INDEX($C$2:$C$239,MIN(IF($C$2:$C$239&lt;&gt;"",IF(COUNTIF(G$1:G207,$C$2:$C$239)=0,ROW($C$2:$C$239)-1,9^9)))),"")</f>
        <v/>
      </c>
    </row>
    <row r="209" spans="1:7">
      <c r="A209" s="1">
        <v>43831</v>
      </c>
      <c r="B209" s="1">
        <v>44196</v>
      </c>
      <c r="C209" s="5" t="s">
        <v>144</v>
      </c>
      <c r="D209" s="8">
        <v>400</v>
      </c>
      <c r="G209" s="8" t="str">
        <f t="array" ref="G209">IFERROR(INDEX($C$2:$C$239,MIN(IF($C$2:$C$239&lt;&gt;"",IF(COUNTIF(G$1:G208,$C$2:$C$239)=0,ROW($C$2:$C$239)-1,9^9)))),"")</f>
        <v/>
      </c>
    </row>
    <row r="210" spans="1:7">
      <c r="A210" s="1">
        <v>43831</v>
      </c>
      <c r="B210" s="1">
        <v>44196</v>
      </c>
      <c r="C210" s="5" t="s">
        <v>144</v>
      </c>
      <c r="D210" s="8">
        <v>400</v>
      </c>
      <c r="G210" s="8" t="str">
        <f t="array" ref="G210">IFERROR(INDEX($C$2:$C$239,MIN(IF($C$2:$C$239&lt;&gt;"",IF(COUNTIF(G$1:G209,$C$2:$C$239)=0,ROW($C$2:$C$239)-1,9^9)))),"")</f>
        <v/>
      </c>
    </row>
    <row r="211" spans="1:7">
      <c r="A211" s="3">
        <v>43983</v>
      </c>
      <c r="B211" s="3">
        <v>44196</v>
      </c>
      <c r="C211" s="5"/>
      <c r="D211" s="8">
        <v>400</v>
      </c>
      <c r="G211" s="8" t="str">
        <f t="array" ref="G211">IFERROR(INDEX($C$2:$C$239,MIN(IF($C$2:$C$239&lt;&gt;"",IF(COUNTIF(G$1:G210,$C$2:$C$239)=0,ROW($C$2:$C$239)-1,9^9)))),"")</f>
        <v/>
      </c>
    </row>
    <row r="212" spans="1:7">
      <c r="A212" s="1">
        <v>43831</v>
      </c>
      <c r="B212" s="1">
        <v>44196</v>
      </c>
      <c r="C212" s="5" t="s">
        <v>145</v>
      </c>
      <c r="D212" s="8">
        <v>400</v>
      </c>
      <c r="G212" s="8" t="str">
        <f t="array" ref="G212">IFERROR(INDEX($C$2:$C$239,MIN(IF($C$2:$C$239&lt;&gt;"",IF(COUNTIF(G$1:G211,$C$2:$C$239)=0,ROW($C$2:$C$239)-1,9^9)))),"")</f>
        <v/>
      </c>
    </row>
    <row r="213" spans="1:7">
      <c r="A213" s="1">
        <v>43831</v>
      </c>
      <c r="B213" s="1">
        <v>44196</v>
      </c>
      <c r="C213" s="5" t="s">
        <v>146</v>
      </c>
      <c r="D213" s="8">
        <v>400</v>
      </c>
      <c r="G213" s="8" t="str">
        <f t="array" ref="G213">IFERROR(INDEX($C$2:$C$239,MIN(IF($C$2:$C$239&lt;&gt;"",IF(COUNTIF(G$1:G212,$C$2:$C$239)=0,ROW($C$2:$C$239)-1,9^9)))),"")</f>
        <v/>
      </c>
    </row>
    <row r="214" spans="1:7">
      <c r="A214" s="1">
        <v>43831</v>
      </c>
      <c r="B214" s="1">
        <v>44196</v>
      </c>
      <c r="C214" s="5" t="s">
        <v>147</v>
      </c>
      <c r="D214" s="8">
        <v>400</v>
      </c>
      <c r="G214" s="8" t="str">
        <f t="array" ref="G214">IFERROR(INDEX($C$2:$C$239,MIN(IF($C$2:$C$239&lt;&gt;"",IF(COUNTIF(G$1:G213,$C$2:$C$239)=0,ROW($C$2:$C$239)-1,9^9)))),"")</f>
        <v/>
      </c>
    </row>
    <row r="215" spans="1:7">
      <c r="A215" s="1">
        <v>43831</v>
      </c>
      <c r="B215" s="1">
        <v>44196</v>
      </c>
      <c r="C215" s="5" t="s">
        <v>148</v>
      </c>
      <c r="D215" s="8">
        <v>400</v>
      </c>
      <c r="G215" s="8" t="str">
        <f t="array" ref="G215">IFERROR(INDEX($C$2:$C$239,MIN(IF($C$2:$C$239&lt;&gt;"",IF(COUNTIF(G$1:G214,$C$2:$C$239)=0,ROW($C$2:$C$239)-1,9^9)))),"")</f>
        <v/>
      </c>
    </row>
    <row r="216" spans="1:7">
      <c r="A216" s="1">
        <v>43831</v>
      </c>
      <c r="B216" s="1">
        <v>43903</v>
      </c>
      <c r="C216" s="5" t="s">
        <v>149</v>
      </c>
      <c r="D216" s="8">
        <v>400</v>
      </c>
      <c r="G216" s="8" t="str">
        <f t="array" ref="G216">IFERROR(INDEX($C$2:$C$239,MIN(IF($C$2:$C$239&lt;&gt;"",IF(COUNTIF(G$1:G215,$C$2:$C$239)=0,ROW($C$2:$C$239)-1,9^9)))),"")</f>
        <v/>
      </c>
    </row>
    <row r="217" spans="1:7">
      <c r="A217" s="3">
        <v>43952</v>
      </c>
      <c r="B217" s="2">
        <v>44196</v>
      </c>
      <c r="C217" s="5"/>
      <c r="D217" s="8">
        <v>400</v>
      </c>
      <c r="G217" s="8" t="str">
        <f t="array" ref="G217">IFERROR(INDEX($C$2:$C$239,MIN(IF($C$2:$C$239&lt;&gt;"",IF(COUNTIF(G$1:G216,$C$2:$C$239)=0,ROW($C$2:$C$239)-1,9^9)))),"")</f>
        <v/>
      </c>
    </row>
    <row r="218" spans="1:7">
      <c r="A218" s="1">
        <v>43831</v>
      </c>
      <c r="B218" s="1">
        <v>44196</v>
      </c>
      <c r="C218" s="5" t="s">
        <v>150</v>
      </c>
      <c r="D218" s="8">
        <v>400</v>
      </c>
      <c r="G218" s="8" t="str">
        <f t="array" ref="G218">IFERROR(INDEX($C$2:$C$239,MIN(IF($C$2:$C$239&lt;&gt;"",IF(COUNTIF(G$1:G217,$C$2:$C$239)=0,ROW($C$2:$C$239)-1,9^9)))),"")</f>
        <v/>
      </c>
    </row>
    <row r="219" spans="1:7">
      <c r="A219" s="1">
        <v>43905</v>
      </c>
      <c r="B219" s="1">
        <v>44196</v>
      </c>
      <c r="C219" s="5" t="s">
        <v>151</v>
      </c>
      <c r="D219" s="8">
        <v>400</v>
      </c>
      <c r="G219" s="8" t="str">
        <f t="array" ref="G219">IFERROR(INDEX($C$2:$C$239,MIN(IF($C$2:$C$239&lt;&gt;"",IF(COUNTIF(G$1:G218,$C$2:$C$239)=0,ROW($C$2:$C$239)-1,9^9)))),"")</f>
        <v/>
      </c>
    </row>
    <row r="220" spans="1:7">
      <c r="A220" s="1">
        <v>43831</v>
      </c>
      <c r="B220" s="1">
        <v>44196</v>
      </c>
      <c r="C220" s="5" t="s">
        <v>152</v>
      </c>
      <c r="D220" s="8">
        <v>400</v>
      </c>
      <c r="G220" s="8" t="str">
        <f t="array" ref="G220">IFERROR(INDEX($C$2:$C$239,MIN(IF($C$2:$C$239&lt;&gt;"",IF(COUNTIF(G$1:G219,$C$2:$C$239)=0,ROW($C$2:$C$239)-1,9^9)))),"")</f>
        <v/>
      </c>
    </row>
    <row r="221" spans="1:7">
      <c r="A221" s="1">
        <v>43831</v>
      </c>
      <c r="B221" s="1">
        <v>44196</v>
      </c>
      <c r="C221" s="5" t="s">
        <v>153</v>
      </c>
      <c r="D221" s="8">
        <v>400</v>
      </c>
      <c r="G221" s="8" t="str">
        <f t="array" ref="G221">IFERROR(INDEX($C$2:$C$239,MIN(IF($C$2:$C$239&lt;&gt;"",IF(COUNTIF(G$1:G220,$C$2:$C$239)=0,ROW($C$2:$C$239)-1,9^9)))),"")</f>
        <v/>
      </c>
    </row>
    <row r="222" spans="1:7">
      <c r="A222" s="1">
        <v>43831</v>
      </c>
      <c r="B222" s="1">
        <v>44196</v>
      </c>
      <c r="C222" s="5" t="s">
        <v>154</v>
      </c>
      <c r="D222" s="8">
        <v>400</v>
      </c>
      <c r="G222" s="8" t="str">
        <f t="array" ref="G222">IFERROR(INDEX($C$2:$C$239,MIN(IF($C$2:$C$239&lt;&gt;"",IF(COUNTIF(G$1:G221,$C$2:$C$239)=0,ROW($C$2:$C$239)-1,9^9)))),"")</f>
        <v/>
      </c>
    </row>
    <row r="223" spans="1:7">
      <c r="A223" s="1">
        <v>43831</v>
      </c>
      <c r="B223" s="1">
        <v>44196</v>
      </c>
      <c r="C223" s="5" t="s">
        <v>155</v>
      </c>
      <c r="D223" s="8">
        <v>400</v>
      </c>
      <c r="G223" s="8" t="str">
        <f t="array" ref="G223">IFERROR(INDEX($C$2:$C$239,MIN(IF($C$2:$C$239&lt;&gt;"",IF(COUNTIF(G$1:G222,$C$2:$C$239)=0,ROW($C$2:$C$239)-1,9^9)))),"")</f>
        <v/>
      </c>
    </row>
    <row r="224" spans="1:7">
      <c r="A224" s="1">
        <v>43831</v>
      </c>
      <c r="B224" s="1">
        <v>44196</v>
      </c>
      <c r="C224" s="5" t="s">
        <v>156</v>
      </c>
      <c r="D224" s="8">
        <v>400</v>
      </c>
      <c r="G224" s="8" t="str">
        <f t="array" ref="G224">IFERROR(INDEX($C$2:$C$239,MIN(IF($C$2:$C$239&lt;&gt;"",IF(COUNTIF(G$1:G223,$C$2:$C$239)=0,ROW($C$2:$C$239)-1,9^9)))),"")</f>
        <v/>
      </c>
    </row>
    <row r="225" spans="1:7">
      <c r="A225" s="1">
        <v>43831</v>
      </c>
      <c r="B225" s="1">
        <v>44196</v>
      </c>
      <c r="C225" s="5" t="s">
        <v>157</v>
      </c>
      <c r="D225" s="8">
        <v>400</v>
      </c>
      <c r="G225" s="8" t="str">
        <f t="array" ref="G225">IFERROR(INDEX($C$2:$C$239,MIN(IF($C$2:$C$239&lt;&gt;"",IF(COUNTIF(G$1:G224,$C$2:$C$239)=0,ROW($C$2:$C$239)-1,9^9)))),"")</f>
        <v/>
      </c>
    </row>
    <row r="226" spans="1:7">
      <c r="A226" s="1">
        <v>43831</v>
      </c>
      <c r="B226" s="1">
        <v>44196</v>
      </c>
      <c r="C226" s="5" t="s">
        <v>158</v>
      </c>
      <c r="D226" s="8">
        <v>400</v>
      </c>
      <c r="G226" s="8" t="str">
        <f t="array" ref="G226">IFERROR(INDEX($C$2:$C$239,MIN(IF($C$2:$C$239&lt;&gt;"",IF(COUNTIF(G$1:G225,$C$2:$C$239)=0,ROW($C$2:$C$239)-1,9^9)))),"")</f>
        <v/>
      </c>
    </row>
    <row r="227" spans="1:7">
      <c r="A227" s="1">
        <v>43831</v>
      </c>
      <c r="B227" s="1">
        <v>44196</v>
      </c>
      <c r="C227" s="5" t="s">
        <v>159</v>
      </c>
      <c r="D227" s="8">
        <v>400</v>
      </c>
      <c r="G227" s="8" t="str">
        <f t="array" ref="G227">IFERROR(INDEX($C$2:$C$239,MIN(IF($C$2:$C$239&lt;&gt;"",IF(COUNTIF(G$1:G226,$C$2:$C$239)=0,ROW($C$2:$C$239)-1,9^9)))),"")</f>
        <v/>
      </c>
    </row>
    <row r="228" spans="1:7">
      <c r="A228" s="1">
        <v>43831</v>
      </c>
      <c r="B228" s="1">
        <v>44196</v>
      </c>
      <c r="C228" s="5" t="s">
        <v>160</v>
      </c>
      <c r="D228" s="8">
        <v>400</v>
      </c>
      <c r="G228" s="8" t="str">
        <f t="array" ref="G228">IFERROR(INDEX($C$2:$C$239,MIN(IF($C$2:$C$239&lt;&gt;"",IF(COUNTIF(G$1:G227,$C$2:$C$239)=0,ROW($C$2:$C$239)-1,9^9)))),"")</f>
        <v/>
      </c>
    </row>
    <row r="229" spans="1:7">
      <c r="A229" s="1">
        <v>43831</v>
      </c>
      <c r="B229" s="1">
        <v>44196</v>
      </c>
      <c r="C229" s="5" t="s">
        <v>161</v>
      </c>
      <c r="D229" s="8">
        <v>400</v>
      </c>
      <c r="G229" s="8" t="str">
        <f t="array" ref="G229">IFERROR(INDEX($C$2:$C$239,MIN(IF($C$2:$C$239&lt;&gt;"",IF(COUNTIF(G$1:G228,$C$2:$C$239)=0,ROW($C$2:$C$239)-1,9^9)))),"")</f>
        <v/>
      </c>
    </row>
    <row r="230" spans="1:7">
      <c r="A230" s="1">
        <v>43831</v>
      </c>
      <c r="B230" s="1">
        <v>44196</v>
      </c>
      <c r="C230" s="5" t="s">
        <v>161</v>
      </c>
      <c r="D230" s="8">
        <v>400</v>
      </c>
      <c r="G230" s="8" t="str">
        <f t="array" ref="G230">IFERROR(INDEX($C$2:$C$239,MIN(IF($C$2:$C$239&lt;&gt;"",IF(COUNTIF(G$1:G229,$C$2:$C$239)=0,ROW($C$2:$C$239)-1,9^9)))),"")</f>
        <v/>
      </c>
    </row>
    <row r="231" spans="1:7">
      <c r="A231" s="1">
        <v>43831</v>
      </c>
      <c r="B231" s="1">
        <v>44196</v>
      </c>
      <c r="C231" s="5" t="s">
        <v>162</v>
      </c>
      <c r="D231" s="8">
        <v>400</v>
      </c>
      <c r="G231" s="8" t="str">
        <f t="array" ref="G231">IFERROR(INDEX($C$2:$C$239,MIN(IF($C$2:$C$239&lt;&gt;"",IF(COUNTIF(G$1:G230,$C$2:$C$239)=0,ROW($C$2:$C$239)-1,9^9)))),"")</f>
        <v/>
      </c>
    </row>
    <row r="232" spans="1:7">
      <c r="A232" s="1">
        <v>43831</v>
      </c>
      <c r="B232" s="1">
        <v>43853</v>
      </c>
      <c r="C232" s="5" t="s">
        <v>163</v>
      </c>
      <c r="D232" s="8">
        <v>400</v>
      </c>
      <c r="G232" s="8" t="str">
        <f t="array" ref="G232">IFERROR(INDEX($C$2:$C$239,MIN(IF($C$2:$C$239&lt;&gt;"",IF(COUNTIF(G$1:G231,$C$2:$C$239)=0,ROW($C$2:$C$239)-1,9^9)))),"")</f>
        <v/>
      </c>
    </row>
    <row r="233" spans="1:7">
      <c r="A233" s="1">
        <v>43831</v>
      </c>
      <c r="B233" s="1">
        <v>44196</v>
      </c>
      <c r="C233" s="5" t="s">
        <v>164</v>
      </c>
      <c r="D233" s="8">
        <v>400</v>
      </c>
      <c r="G233" s="8" t="str">
        <f t="array" ref="G233">IFERROR(INDEX($C$2:$C$239,MIN(IF($C$2:$C$239&lt;&gt;"",IF(COUNTIF(G$1:G232,$C$2:$C$239)=0,ROW($C$2:$C$239)-1,9^9)))),"")</f>
        <v/>
      </c>
    </row>
    <row r="234" spans="1:7">
      <c r="A234" s="1">
        <v>43831</v>
      </c>
      <c r="B234" s="1">
        <v>44196</v>
      </c>
      <c r="C234" s="5" t="s">
        <v>165</v>
      </c>
      <c r="D234" s="8">
        <v>400</v>
      </c>
      <c r="G234" s="8" t="str">
        <f t="array" ref="G234">IFERROR(INDEX($C$2:$C$239,MIN(IF($C$2:$C$239&lt;&gt;"",IF(COUNTIF(G$1:G233,$C$2:$C$239)=0,ROW($C$2:$C$239)-1,9^9)))),"")</f>
        <v/>
      </c>
    </row>
    <row r="235" spans="1:7">
      <c r="A235" s="1">
        <v>43831</v>
      </c>
      <c r="B235" s="1">
        <v>44196</v>
      </c>
      <c r="C235" s="5" t="s">
        <v>165</v>
      </c>
      <c r="D235" s="8">
        <v>400</v>
      </c>
      <c r="G235" s="8" t="str">
        <f t="array" ref="G235">IFERROR(INDEX($C$2:$C$239,MIN(IF($C$2:$C$239&lt;&gt;"",IF(COUNTIF(G$1:G234,$C$2:$C$239)=0,ROW($C$2:$C$239)-1,9^9)))),"")</f>
        <v/>
      </c>
    </row>
    <row r="236" spans="1:7">
      <c r="A236" s="1">
        <v>43831</v>
      </c>
      <c r="B236" s="1">
        <v>44172</v>
      </c>
      <c r="C236" s="5" t="s">
        <v>166</v>
      </c>
      <c r="D236" s="8">
        <v>400</v>
      </c>
      <c r="G236" s="8" t="str">
        <f t="array" ref="G236">IFERROR(INDEX($C$2:$C$239,MIN(IF($C$2:$C$239&lt;&gt;"",IF(COUNTIF(G$1:G235,$C$2:$C$239)=0,ROW($C$2:$C$239)-1,9^9)))),"")</f>
        <v/>
      </c>
    </row>
    <row r="237" spans="1:7">
      <c r="A237" s="1">
        <v>44173</v>
      </c>
      <c r="B237" s="1">
        <v>44196</v>
      </c>
      <c r="C237" s="5"/>
      <c r="D237" s="8">
        <v>400</v>
      </c>
      <c r="G237" s="8" t="str">
        <f t="array" ref="G237">IFERROR(INDEX($C$2:$C$239,MIN(IF($C$2:$C$239&lt;&gt;"",IF(COUNTIF(G$1:G236,$C$2:$C$239)=0,ROW($C$2:$C$239)-1,9^9)))),"")</f>
        <v/>
      </c>
    </row>
    <row r="238" spans="1:7">
      <c r="A238" s="1">
        <v>43831</v>
      </c>
      <c r="B238" s="1">
        <v>44196</v>
      </c>
      <c r="C238" s="5" t="s">
        <v>167</v>
      </c>
      <c r="D238" s="8">
        <v>400</v>
      </c>
      <c r="G238" s="8" t="str">
        <f t="array" ref="G238">IFERROR(INDEX($C$2:$C$239,MIN(IF($C$2:$C$239&lt;&gt;"",IF(COUNTIF(G$1:G237,$C$2:$C$239)=0,ROW($C$2:$C$239)-1,9^9)))),"")</f>
        <v/>
      </c>
    </row>
    <row r="239" spans="1:7">
      <c r="A239" s="1">
        <v>43836</v>
      </c>
      <c r="B239" s="1">
        <v>44196</v>
      </c>
      <c r="C239" s="5" t="s">
        <v>168</v>
      </c>
      <c r="D239" s="8">
        <v>400</v>
      </c>
      <c r="G239" s="8" t="str">
        <f t="array" ref="G239">IFERROR(INDEX($C$2:$C$239,MIN(IF($C$2:$C$239&lt;&gt;"",IF(COUNTIF(G$1:G238,$C$2:$C$239)=0,ROW($C$2:$C$239)-1,9^9)))),"")</f>
        <v/>
      </c>
    </row>
    <row r="240" spans="1:7">
      <c r="C240" s="7"/>
      <c r="G240" s="8" t="str">
        <f t="array" ref="G240">IFERROR(INDEX($C$2:$C$239,MIN(IF($C$2:$C$239&lt;&gt;"",IF(COUNTIF(G$1:G239,$C$2:$C$239)=0,ROW($C$2:$C$239)-1,9^9)))),"")</f>
        <v/>
      </c>
    </row>
    <row r="241" spans="3:7">
      <c r="C241" s="7"/>
      <c r="G241" s="8" t="str">
        <f t="array" ref="G241">IFERROR(INDEX($C$2:$C$239,MIN(IF($C$2:$C$239&lt;&gt;"",IF(COUNTIF(G$1:G240,$C$2:$C$239)=0,ROW($C$2:$C$239)-1,9^9)))),"")</f>
        <v/>
      </c>
    </row>
    <row r="242" spans="3:7">
      <c r="C242" s="7"/>
      <c r="G242" s="8" t="str">
        <f t="array" ref="G242">IFERROR(INDEX($C$2:$C$239,MIN(IF($C$2:$C$239&lt;&gt;"",IF(COUNTIF(G$1:G241,$C$2:$C$239)=0,ROW($C$2:$C$239)-1,9^9)))),"")</f>
        <v/>
      </c>
    </row>
    <row r="243" spans="3:7">
      <c r="C243" s="7"/>
      <c r="G243" s="8" t="str">
        <f t="array" ref="G243">IFERROR(INDEX($C$2:$C$239,MIN(IF($C$2:$C$239&lt;&gt;"",IF(COUNTIF(G$1:G242,$C$2:$C$239)=0,ROW($C$2:$C$239)-1,9^9)))),"")</f>
        <v/>
      </c>
    </row>
    <row r="244" spans="3:7">
      <c r="C244" s="7"/>
      <c r="G244" s="8" t="str">
        <f t="array" ref="G244">IFERROR(INDEX($C$2:$C$239,MIN(IF($C$2:$C$239&lt;&gt;"",IF(COUNTIF(G$1:G243,$C$2:$C$239)=0,ROW($C$2:$C$239)-1,9^9)))),"")</f>
        <v/>
      </c>
    </row>
    <row r="245" spans="3:7">
      <c r="C245" s="7"/>
      <c r="G245" s="8" t="str">
        <f t="array" ref="G245">IFERROR(INDEX($C$2:$C$239,MIN(IF($C$2:$C$239&lt;&gt;"",IF(COUNTIF(G$1:G244,$C$2:$C$239)=0,ROW($C$2:$C$239)-1,9^9)))),"")</f>
        <v/>
      </c>
    </row>
    <row r="246" spans="3:7">
      <c r="C246" s="7"/>
      <c r="G246" s="8" t="str">
        <f t="array" ref="G246">IFERROR(INDEX($C$2:$C$239,MIN(IF($C$2:$C$239&lt;&gt;"",IF(COUNTIF(G$1:G245,$C$2:$C$239)=0,ROW($C$2:$C$239)-1,9^9)))),"")</f>
        <v/>
      </c>
    </row>
    <row r="247" spans="3:7">
      <c r="C247" s="7"/>
      <c r="G247" s="8" t="str">
        <f t="array" ref="G247">IFERROR(INDEX($C$2:$C$239,MIN(IF($C$2:$C$239&lt;&gt;"",IF(COUNTIF(G$1:G246,$C$2:$C$239)=0,ROW($C$2:$C$239)-1,9^9)))),"")</f>
        <v/>
      </c>
    </row>
    <row r="248" spans="3:7">
      <c r="C248" s="7"/>
      <c r="G248" s="8" t="str">
        <f t="array" ref="G248">IFERROR(INDEX($C$2:$C$239,MIN(IF($C$2:$C$239&lt;&gt;"",IF(COUNTIF(G$1:G247,$C$2:$C$239)=0,ROW($C$2:$C$239)-1,9^9)))),"")</f>
        <v/>
      </c>
    </row>
    <row r="249" spans="3:7">
      <c r="C249" s="7"/>
      <c r="G249" s="8" t="str">
        <f t="array" ref="G249">IFERROR(INDEX($C$2:$C$239,MIN(IF($C$2:$C$239&lt;&gt;"",IF(COUNTIF(G$1:G248,$C$2:$C$239)=0,ROW($C$2:$C$239)-1,9^9)))),"")</f>
        <v/>
      </c>
    </row>
    <row r="250" spans="3:7">
      <c r="C250" s="7"/>
      <c r="G250" s="8" t="str">
        <f t="array" ref="G250">IFERROR(INDEX($C$2:$C$239,MIN(IF($C$2:$C$239&lt;&gt;"",IF(COUNTIF(G$1:G249,$C$2:$C$239)=0,ROW($C$2:$C$239)-1,9^9)))),"")</f>
        <v/>
      </c>
    </row>
    <row r="251" spans="3:7">
      <c r="C251" s="7"/>
      <c r="G251" s="8" t="str">
        <f t="array" ref="G251">IFERROR(INDEX($C$2:$C$239,MIN(IF($C$2:$C$239&lt;&gt;"",IF(COUNTIF(G$1:G250,$C$2:$C$239)=0,ROW($C$2:$C$239)-1,9^9)))),"")</f>
        <v/>
      </c>
    </row>
    <row r="252" spans="3:7">
      <c r="C252" s="7"/>
      <c r="G252" s="8" t="str">
        <f t="array" ref="G252">IFERROR(INDEX($C$2:$C$239,MIN(IF($C$2:$C$239&lt;&gt;"",IF(COUNTIF(G$1:G251,$C$2:$C$239)=0,ROW($C$2:$C$239)-1,9^9)))),"")</f>
        <v/>
      </c>
    </row>
    <row r="253" spans="3:7">
      <c r="C253" s="7"/>
      <c r="G253" s="8" t="str">
        <f t="array" ref="G253">IFERROR(INDEX($C$2:$C$239,MIN(IF($C$2:$C$239&lt;&gt;"",IF(COUNTIF(G$1:G252,$C$2:$C$239)=0,ROW($C$2:$C$239)-1,9^9)))),"")</f>
        <v/>
      </c>
    </row>
    <row r="254" spans="3:7">
      <c r="C254" s="7"/>
      <c r="G254" s="8" t="str">
        <f t="array" ref="G254">IFERROR(INDEX($C$2:$C$239,MIN(IF($C$2:$C$239&lt;&gt;"",IF(COUNTIF(G$1:G253,$C$2:$C$239)=0,ROW($C$2:$C$239)-1,9^9)))),"")</f>
        <v/>
      </c>
    </row>
    <row r="255" spans="3:7">
      <c r="C255" s="7"/>
      <c r="G255" s="8" t="str">
        <f t="array" ref="G255">IFERROR(INDEX($C$2:$C$239,MIN(IF($C$2:$C$239&lt;&gt;"",IF(COUNTIF(G$1:G254,$C$2:$C$239)=0,ROW($C$2:$C$239)-1,9^9)))),"")</f>
        <v/>
      </c>
    </row>
    <row r="256" spans="3:7">
      <c r="C256" s="7"/>
      <c r="G256" s="8" t="str">
        <f t="array" ref="G256">IFERROR(INDEX($C$2:$C$239,MIN(IF($C$2:$C$239&lt;&gt;"",IF(COUNTIF(G$1:G255,$C$2:$C$239)=0,ROW($C$2:$C$239)-1,9^9)))),"")</f>
        <v/>
      </c>
    </row>
    <row r="257" spans="3:7">
      <c r="C257" s="7"/>
      <c r="G257" s="8" t="str">
        <f t="array" ref="G257">IFERROR(INDEX($C$2:$C$239,MIN(IF($C$2:$C$239&lt;&gt;"",IF(COUNTIF(G$1:G256,$C$2:$C$239)=0,ROW($C$2:$C$239)-1,9^9)))),"")</f>
        <v/>
      </c>
    </row>
    <row r="258" spans="3:7">
      <c r="C258" s="7"/>
      <c r="G258" s="8" t="str">
        <f t="array" ref="G258">IFERROR(INDEX($C$2:$C$239,MIN(IF($C$2:$C$239&lt;&gt;"",IF(COUNTIF(G$1:G257,$C$2:$C$239)=0,ROW($C$2:$C$239)-1,9^9)))),"")</f>
        <v/>
      </c>
    </row>
    <row r="259" spans="3:7">
      <c r="C259" s="7"/>
      <c r="G259" s="8" t="str">
        <f t="array" ref="G259">IFERROR(INDEX($C$2:$C$239,MIN(IF($C$2:$C$239&lt;&gt;"",IF(COUNTIF(G$1:G258,$C$2:$C$239)=0,ROW($C$2:$C$239)-1,9^9)))),"")</f>
        <v/>
      </c>
    </row>
    <row r="260" spans="3:7">
      <c r="C260" s="7"/>
      <c r="G260" s="8" t="str">
        <f t="array" ref="G260">IFERROR(INDEX($C$2:$C$239,MIN(IF($C$2:$C$239&lt;&gt;"",IF(COUNTIF(G$1:G259,$C$2:$C$239)=0,ROW($C$2:$C$239)-1,9^9)))),"")</f>
        <v/>
      </c>
    </row>
    <row r="261" spans="3:7">
      <c r="C261" s="7"/>
      <c r="G261" s="8" t="str">
        <f t="array" ref="G261">IFERROR(INDEX($C$2:$C$239,MIN(IF($C$2:$C$239&lt;&gt;"",IF(COUNTIF(G$1:G260,$C$2:$C$239)=0,ROW($C$2:$C$239)-1,9^9)))),"")</f>
        <v/>
      </c>
    </row>
    <row r="262" spans="3:7">
      <c r="C262" s="7"/>
      <c r="G262" s="8" t="str">
        <f t="array" ref="G262">IFERROR(INDEX($C$2:$C$239,MIN(IF($C$2:$C$239&lt;&gt;"",IF(COUNTIF(G$1:G261,$C$2:$C$239)=0,ROW($C$2:$C$239)-1,9^9)))),"")</f>
        <v/>
      </c>
    </row>
    <row r="263" spans="3:7">
      <c r="C263" s="7"/>
      <c r="G263" s="8" t="str">
        <f t="array" ref="G263">IFERROR(INDEX($C$2:$C$239,MIN(IF($C$2:$C$239&lt;&gt;"",IF(COUNTIF(G$1:G262,$C$2:$C$239)=0,ROW($C$2:$C$239)-1,9^9)))),"")</f>
        <v/>
      </c>
    </row>
    <row r="264" spans="3:7">
      <c r="C264" s="7"/>
      <c r="G264" s="8" t="str">
        <f t="array" ref="G264">IFERROR(INDEX($C$2:$C$239,MIN(IF($C$2:$C$239&lt;&gt;"",IF(COUNTIF(G$1:G263,$C$2:$C$239)=0,ROW($C$2:$C$239)-1,9^9)))),"")</f>
        <v/>
      </c>
    </row>
    <row r="265" spans="3:7">
      <c r="C265" s="7"/>
      <c r="G265" s="8" t="str">
        <f t="array" ref="G265">IFERROR(INDEX($C$2:$C$239,MIN(IF($C$2:$C$239&lt;&gt;"",IF(COUNTIF(G$1:G264,$C$2:$C$239)=0,ROW($C$2:$C$239)-1,9^9)))),"")</f>
        <v/>
      </c>
    </row>
    <row r="266" spans="3:7">
      <c r="C266" s="7"/>
      <c r="G266" s="8" t="str">
        <f t="array" ref="G266">IFERROR(INDEX($C$2:$C$239,MIN(IF($C$2:$C$239&lt;&gt;"",IF(COUNTIF(G$1:G265,$C$2:$C$239)=0,ROW($C$2:$C$239)-1,9^9)))),"")</f>
        <v/>
      </c>
    </row>
    <row r="267" spans="3:7">
      <c r="C267" s="7"/>
      <c r="G267" s="8" t="str">
        <f t="array" ref="G267">IFERROR(INDEX($C$2:$C$239,MIN(IF($C$2:$C$239&lt;&gt;"",IF(COUNTIF(G$1:G266,$C$2:$C$239)=0,ROW($C$2:$C$239)-1,9^9)))),"")</f>
        <v/>
      </c>
    </row>
    <row r="268" spans="3:7">
      <c r="C268" s="7"/>
      <c r="G268" s="8" t="str">
        <f t="array" ref="G268">IFERROR(INDEX($C$2:$C$239,MIN(IF($C$2:$C$239&lt;&gt;"",IF(COUNTIF(G$1:G267,$C$2:$C$239)=0,ROW($C$2:$C$239)-1,9^9)))),"")</f>
        <v/>
      </c>
    </row>
    <row r="269" spans="3:7">
      <c r="C269" s="7"/>
      <c r="G269" s="8" t="str">
        <f t="array" ref="G269">IFERROR(INDEX($C$2:$C$239,MIN(IF($C$2:$C$239&lt;&gt;"",IF(COUNTIF(G$1:G268,$C$2:$C$239)=0,ROW($C$2:$C$239)-1,9^9)))),"")</f>
        <v/>
      </c>
    </row>
    <row r="270" spans="3:7">
      <c r="C270" s="7"/>
      <c r="G270" s="8" t="str">
        <f t="array" ref="G270">IFERROR(INDEX($C$2:$C$239,MIN(IF($C$2:$C$239&lt;&gt;"",IF(COUNTIF(G$1:G269,$C$2:$C$239)=0,ROW($C$2:$C$239)-1,9^9)))),"")</f>
        <v/>
      </c>
    </row>
    <row r="271" spans="3:7">
      <c r="C271" s="7"/>
      <c r="G271" s="8" t="str">
        <f t="array" ref="G271">IFERROR(INDEX($C$2:$C$239,MIN(IF($C$2:$C$239&lt;&gt;"",IF(COUNTIF(G$1:G270,$C$2:$C$239)=0,ROW($C$2:$C$239)-1,9^9)))),"")</f>
        <v/>
      </c>
    </row>
    <row r="272" spans="3:7">
      <c r="C272" s="7"/>
      <c r="G272" s="8" t="str">
        <f t="array" ref="G272">IFERROR(INDEX($C$2:$C$239,MIN(IF($C$2:$C$239&lt;&gt;"",IF(COUNTIF(G$1:G271,$C$2:$C$239)=0,ROW($C$2:$C$239)-1,9^9)))),"")</f>
        <v/>
      </c>
    </row>
    <row r="273" spans="3:7">
      <c r="C273" s="7"/>
      <c r="G273" s="8" t="str">
        <f t="array" ref="G273">IFERROR(INDEX($C$2:$C$239,MIN(IF($C$2:$C$239&lt;&gt;"",IF(COUNTIF(G$1:G272,$C$2:$C$239)=0,ROW($C$2:$C$239)-1,9^9)))),"")</f>
        <v/>
      </c>
    </row>
    <row r="274" spans="3:7">
      <c r="C274" s="7"/>
      <c r="G274" s="8" t="str">
        <f t="array" ref="G274">IFERROR(INDEX($C$2:$C$239,MIN(IF($C$2:$C$239&lt;&gt;"",IF(COUNTIF(G$1:G273,$C$2:$C$239)=0,ROW($C$2:$C$239)-1,9^9)))),"")</f>
        <v/>
      </c>
    </row>
    <row r="275" spans="3:7">
      <c r="C275" s="7"/>
      <c r="G275" s="8" t="str">
        <f t="array" ref="G275">IFERROR(INDEX($C$2:$C$239,MIN(IF($C$2:$C$239&lt;&gt;"",IF(COUNTIF(G$1:G274,$C$2:$C$239)=0,ROW($C$2:$C$239)-1,9^9)))),"")</f>
        <v/>
      </c>
    </row>
    <row r="276" spans="3:7">
      <c r="C276" s="7"/>
      <c r="G276" s="8" t="str">
        <f t="array" ref="G276">IFERROR(INDEX($C$2:$C$239,MIN(IF($C$2:$C$239&lt;&gt;"",IF(COUNTIF(G$1:G275,$C$2:$C$239)=0,ROW($C$2:$C$239)-1,9^9)))),"")</f>
        <v/>
      </c>
    </row>
    <row r="277" spans="3:7">
      <c r="C277" s="7"/>
    </row>
    <row r="278" spans="3:7">
      <c r="C278" s="7"/>
    </row>
    <row r="279" spans="3:7">
      <c r="C279" s="7"/>
    </row>
    <row r="280" spans="3:7">
      <c r="C280" s="7"/>
    </row>
    <row r="281" spans="3:7">
      <c r="C281" s="7"/>
    </row>
    <row r="282" spans="3:7">
      <c r="C282" s="7"/>
    </row>
    <row r="283" spans="3:7">
      <c r="C283" s="7"/>
    </row>
    <row r="284" spans="3:7">
      <c r="C284" s="7"/>
    </row>
    <row r="285" spans="3:7">
      <c r="C285" s="7"/>
    </row>
    <row r="286" spans="3:7">
      <c r="C286" s="7"/>
    </row>
    <row r="287" spans="3:7">
      <c r="C287" s="7"/>
    </row>
    <row r="288" spans="3:7">
      <c r="C288" s="7"/>
    </row>
    <row r="289" spans="3:3">
      <c r="C289" s="7"/>
    </row>
    <row r="290" spans="3:3">
      <c r="C290" s="7"/>
    </row>
    <row r="291" spans="3:3">
      <c r="C291" s="7"/>
    </row>
    <row r="292" spans="3:3">
      <c r="C292" s="7"/>
    </row>
    <row r="293" spans="3:3">
      <c r="C293" s="7"/>
    </row>
    <row r="294" spans="3:3">
      <c r="C294" s="7"/>
    </row>
    <row r="295" spans="3:3">
      <c r="C295" s="7"/>
    </row>
    <row r="296" spans="3:3">
      <c r="C296" s="7"/>
    </row>
    <row r="297" spans="3:3">
      <c r="C297" s="7"/>
    </row>
    <row r="298" spans="3:3">
      <c r="C298" s="7"/>
    </row>
    <row r="299" spans="3:3">
      <c r="C299" s="7"/>
    </row>
    <row r="300" spans="3:3">
      <c r="C300" s="7"/>
    </row>
    <row r="301" spans="3:3">
      <c r="C301" s="7"/>
    </row>
    <row r="302" spans="3:3">
      <c r="C302" s="7"/>
    </row>
    <row r="303" spans="3:3">
      <c r="C303" s="7"/>
    </row>
    <row r="304" spans="3:3">
      <c r="C304" s="7"/>
    </row>
    <row r="305" spans="3:3">
      <c r="C305" s="7"/>
    </row>
    <row r="306" spans="3:3">
      <c r="C306" s="7"/>
    </row>
    <row r="307" spans="3:3">
      <c r="C307" s="7"/>
    </row>
  </sheetData>
  <conditionalFormatting sqref="B81">
    <cfRule type="expression" dxfId="265" priority="257">
      <formula>AND(RIGHT(#REF!,1)="d")</formula>
    </cfRule>
    <cfRule type="expression" dxfId="264" priority="258">
      <formula>OR(#REF!="Rext",#REF!="Rextp",#REF!="Rext1",#REF!="Rext2",#REF!="Rint")</formula>
    </cfRule>
    <cfRule type="expression" dxfId="263" priority="259">
      <formula>OR(#REF!="Rextl",#REF!="RextPl")</formula>
    </cfRule>
    <cfRule type="expression" dxfId="262" priority="260">
      <formula>OR(#REF!="Budget")</formula>
    </cfRule>
  </conditionalFormatting>
  <conditionalFormatting sqref="C131:C132 C116:C129 C137:C143 C46:C59 C68:C98 C2:C36">
    <cfRule type="expression" dxfId="261" priority="249">
      <formula>AND(RIGHT($T2,1)="d")</formula>
    </cfRule>
    <cfRule type="expression" dxfId="260" priority="250">
      <formula>OR($T2="Rext",$T2="Rextp",$T2="Rext1",$T2="Rext2",$T2="Rint")</formula>
    </cfRule>
    <cfRule type="expression" dxfId="259" priority="251">
      <formula>OR($T2="Rextl",$T2="RextPl")</formula>
    </cfRule>
    <cfRule type="expression" dxfId="258" priority="252">
      <formula>OR($T2="Budget")</formula>
    </cfRule>
  </conditionalFormatting>
  <conditionalFormatting sqref="C15">
    <cfRule type="expression" dxfId="257" priority="245">
      <formula>AND(RIGHT($T15,1)="d")</formula>
    </cfRule>
    <cfRule type="expression" dxfId="256" priority="246">
      <formula>OR($T15="Rext",$T15="Rextp",$T15="Rext1",$T15="Rext2",$T15="Rint")</formula>
    </cfRule>
    <cfRule type="expression" dxfId="255" priority="247">
      <formula>OR($T15="Rextl",$T15="RextPl")</formula>
    </cfRule>
    <cfRule type="expression" dxfId="254" priority="248">
      <formula>OR($T15="Budget")</formula>
    </cfRule>
  </conditionalFormatting>
  <conditionalFormatting sqref="C15">
    <cfRule type="expression" dxfId="253" priority="241">
      <formula>AND(RIGHT($T15,1)="d")</formula>
    </cfRule>
    <cfRule type="expression" dxfId="252" priority="242">
      <formula>OR($T15="Rext",$T15="Rextp",$T15="Rext1",$T15="Rext2",$T15="Rint")</formula>
    </cfRule>
    <cfRule type="expression" dxfId="251" priority="243">
      <formula>OR($T15="Rextl",$T15="RextPl")</formula>
    </cfRule>
    <cfRule type="expression" dxfId="250" priority="244">
      <formula>OR($T15="Budget")</formula>
    </cfRule>
  </conditionalFormatting>
  <conditionalFormatting sqref="C15">
    <cfRule type="expression" dxfId="249" priority="237">
      <formula>AND(RIGHT($T15,1)="d")</formula>
    </cfRule>
    <cfRule type="expression" dxfId="248" priority="238">
      <formula>OR($T15="Rext",$T15="Rextp",$T15="Rext1",$T15="Rext2",$T15="Rint")</formula>
    </cfRule>
    <cfRule type="expression" dxfId="247" priority="239">
      <formula>OR($T15="Rextl",$T15="RextPl")</formula>
    </cfRule>
    <cfRule type="expression" dxfId="246" priority="240">
      <formula>OR($T15="Budget")</formula>
    </cfRule>
  </conditionalFormatting>
  <conditionalFormatting sqref="C15">
    <cfRule type="expression" dxfId="245" priority="233">
      <formula>AND(RIGHT($T15,1)="d")</formula>
    </cfRule>
    <cfRule type="expression" dxfId="244" priority="234">
      <formula>OR($T15="Rext",$T15="Rextp",$T15="Rext1",$T15="Rext2",$T15="Rint")</formula>
    </cfRule>
    <cfRule type="expression" dxfId="243" priority="235">
      <formula>OR($T15="Rextl",$T15="RextPl")</formula>
    </cfRule>
    <cfRule type="expression" dxfId="242" priority="236">
      <formula>OR($T15="Budget")</formula>
    </cfRule>
  </conditionalFormatting>
  <conditionalFormatting sqref="C20">
    <cfRule type="expression" dxfId="241" priority="225">
      <formula>AND(RIGHT($T20,1)="d")</formula>
    </cfRule>
    <cfRule type="expression" dxfId="240" priority="226">
      <formula>OR($T20="Rext",$T20="Rextp",$T20="Rext1",$T20="Rext2",$T20="Rint")</formula>
    </cfRule>
    <cfRule type="expression" dxfId="239" priority="227">
      <formula>OR($T20="Rextl",$T20="RextPl")</formula>
    </cfRule>
    <cfRule type="expression" dxfId="238" priority="228">
      <formula>OR($T20="Budget")</formula>
    </cfRule>
  </conditionalFormatting>
  <conditionalFormatting sqref="C20">
    <cfRule type="expression" dxfId="237" priority="229">
      <formula>AND(RIGHT($T20,1)="d")</formula>
    </cfRule>
    <cfRule type="expression" dxfId="236" priority="230">
      <formula>OR($T20="Rext",$T20="Rextp",$T20="Rext1",$T20="Rext2",$T20="Rint")</formula>
    </cfRule>
    <cfRule type="expression" dxfId="235" priority="231">
      <formula>OR($T20="Rextl",$T20="RextPl")</formula>
    </cfRule>
    <cfRule type="expression" dxfId="234" priority="232">
      <formula>OR($T20="Budget")</formula>
    </cfRule>
  </conditionalFormatting>
  <conditionalFormatting sqref="C25:C29">
    <cfRule type="expression" dxfId="233" priority="221">
      <formula>AND(RIGHT($T25,1)="d")</formula>
    </cfRule>
    <cfRule type="expression" dxfId="232" priority="222">
      <formula>OR($T25="Rext",$T25="Rextp",$T25="Rext1",$T25="Rext2",$T25="Rint")</formula>
    </cfRule>
    <cfRule type="expression" dxfId="231" priority="223">
      <formula>OR($T25="Rextl",$T25="RextPl")</formula>
    </cfRule>
    <cfRule type="expression" dxfId="230" priority="224">
      <formula>OR($T25="Budget")</formula>
    </cfRule>
  </conditionalFormatting>
  <conditionalFormatting sqref="C25:C29">
    <cfRule type="expression" dxfId="229" priority="217">
      <formula>AND(RIGHT($T25,1)="d")</formula>
    </cfRule>
    <cfRule type="expression" dxfId="228" priority="218">
      <formula>OR($T25="Rext",$T25="Rextp",$T25="Rext1",$T25="Rext2",$T25="Rint")</formula>
    </cfRule>
    <cfRule type="expression" dxfId="227" priority="219">
      <formula>OR($T25="Rextl",$T25="RextPl")</formula>
    </cfRule>
    <cfRule type="expression" dxfId="226" priority="220">
      <formula>OR($T25="Budget")</formula>
    </cfRule>
  </conditionalFormatting>
  <conditionalFormatting sqref="C22">
    <cfRule type="expression" dxfId="225" priority="213">
      <formula>AND(RIGHT($T22,1)="d")</formula>
    </cfRule>
    <cfRule type="expression" dxfId="224" priority="214">
      <formula>OR($T22="Rext",$T22="Rextp",$T22="Rext1",$T22="Rext2",$T22="Rint")</formula>
    </cfRule>
    <cfRule type="expression" dxfId="223" priority="215">
      <formula>OR($T22="Rextl",$T22="RextPl")</formula>
    </cfRule>
    <cfRule type="expression" dxfId="222" priority="216">
      <formula>OR($T22="Budget")</formula>
    </cfRule>
  </conditionalFormatting>
  <conditionalFormatting sqref="C22">
    <cfRule type="expression" dxfId="221" priority="209">
      <formula>AND(RIGHT($T22,1)="d")</formula>
    </cfRule>
    <cfRule type="expression" dxfId="220" priority="210">
      <formula>OR($T22="Rext",$T22="Rextp",$T22="Rext1",$T22="Rext2",$T22="Rint")</formula>
    </cfRule>
    <cfRule type="expression" dxfId="219" priority="211">
      <formula>OR($T22="Rextl",$T22="RextPl")</formula>
    </cfRule>
    <cfRule type="expression" dxfId="218" priority="212">
      <formula>OR($T22="Budget")</formula>
    </cfRule>
  </conditionalFormatting>
  <conditionalFormatting sqref="C13">
    <cfRule type="expression" dxfId="217" priority="193">
      <formula>AND(RIGHT($T13,1)="d")</formula>
    </cfRule>
    <cfRule type="expression" dxfId="216" priority="194">
      <formula>OR($T13="Rext",$T13="Rextp",$T13="Rext1",$T13="Rext2",$T13="Rint")</formula>
    </cfRule>
    <cfRule type="expression" dxfId="215" priority="195">
      <formula>OR($T13="Rextl",$T13="RextPl")</formula>
    </cfRule>
    <cfRule type="expression" dxfId="214" priority="196">
      <formula>OR($T13="Budget")</formula>
    </cfRule>
  </conditionalFormatting>
  <conditionalFormatting sqref="C13">
    <cfRule type="expression" dxfId="213" priority="197">
      <formula>AND(RIGHT($T13,1)="d")</formula>
    </cfRule>
    <cfRule type="expression" dxfId="212" priority="198">
      <formula>OR($T13="Rext",$T13="Rextp",$T13="Rext1",$T13="Rext2",$T13="Rint")</formula>
    </cfRule>
    <cfRule type="expression" dxfId="211" priority="199">
      <formula>OR($T13="Rextl",$T13="RextPl")</formula>
    </cfRule>
    <cfRule type="expression" dxfId="210" priority="200">
      <formula>OR($T13="Budget")</formula>
    </cfRule>
  </conditionalFormatting>
  <conditionalFormatting sqref="C2:C3">
    <cfRule type="expression" dxfId="209" priority="205">
      <formula>AND(RIGHT($T2,1)="d")</formula>
    </cfRule>
    <cfRule type="expression" dxfId="208" priority="206">
      <formula>OR($T2="Rext",$T2="Rextp",$T2="Rext1",$T2="Rext2",$T2="Rint")</formula>
    </cfRule>
    <cfRule type="expression" dxfId="207" priority="207">
      <formula>OR($T2="Rextl",$T2="RextPl")</formula>
    </cfRule>
    <cfRule type="expression" dxfId="206" priority="208">
      <formula>OR($T2="Budget")</formula>
    </cfRule>
  </conditionalFormatting>
  <conditionalFormatting sqref="C2:C3">
    <cfRule type="expression" dxfId="205" priority="201">
      <formula>AND(RIGHT($T2,1)="d")</formula>
    </cfRule>
    <cfRule type="expression" dxfId="204" priority="202">
      <formula>OR($T2="Rext",$T2="Rextp",$T2="Rext1",$T2="Rext2",$T2="Rint")</formula>
    </cfRule>
    <cfRule type="expression" dxfId="203" priority="203">
      <formula>OR($T2="Rextl",$T2="RextPl")</formula>
    </cfRule>
    <cfRule type="expression" dxfId="202" priority="204">
      <formula>OR($T2="Budget")</formula>
    </cfRule>
  </conditionalFormatting>
  <conditionalFormatting sqref="C2:C3">
    <cfRule type="expression" dxfId="201" priority="189">
      <formula>AND(RIGHT($T2,1)="d")</formula>
    </cfRule>
    <cfRule type="expression" dxfId="200" priority="190">
      <formula>OR($T2="Rext",$T2="Rextp",$T2="Rext1",$T2="Rext2",$T2="Rint")</formula>
    </cfRule>
    <cfRule type="expression" dxfId="199" priority="191">
      <formula>OR($T2="Rextl",$T2="RextPl")</formula>
    </cfRule>
    <cfRule type="expression" dxfId="198" priority="192">
      <formula>OR($T2="Budget")</formula>
    </cfRule>
  </conditionalFormatting>
  <conditionalFormatting sqref="C2:C3">
    <cfRule type="expression" dxfId="197" priority="185">
      <formula>AND(RIGHT($T2,1)="d")</formula>
    </cfRule>
    <cfRule type="expression" dxfId="196" priority="186">
      <formula>OR($T2="Rext",$T2="Rextp",$T2="Rext1",$T2="Rext2",$T2="Rint")</formula>
    </cfRule>
    <cfRule type="expression" dxfId="195" priority="187">
      <formula>OR($T2="Rextl",$T2="RextPl")</formula>
    </cfRule>
    <cfRule type="expression" dxfId="194" priority="188">
      <formula>OR($T2="Budget")</formula>
    </cfRule>
  </conditionalFormatting>
  <conditionalFormatting sqref="C2:C3">
    <cfRule type="expression" dxfId="193" priority="177">
      <formula>AND(RIGHT($T2,1)="d")</formula>
    </cfRule>
    <cfRule type="expression" dxfId="192" priority="178">
      <formula>OR($T2="Rext",$T2="Rextp",$T2="Rext1",$T2="Rext2",$T2="Rint")</formula>
    </cfRule>
    <cfRule type="expression" dxfId="191" priority="179">
      <formula>OR($T2="Rextl",$T2="RextPl")</formula>
    </cfRule>
    <cfRule type="expression" dxfId="190" priority="180">
      <formula>OR($T2="Budget")</formula>
    </cfRule>
  </conditionalFormatting>
  <conditionalFormatting sqref="C2:C3">
    <cfRule type="expression" dxfId="189" priority="181">
      <formula>AND(RIGHT($T2,1)="d")</formula>
    </cfRule>
    <cfRule type="expression" dxfId="188" priority="182">
      <formula>OR($T2="Rext",$T2="Rextp",$T2="Rext1",$T2="Rext2",$T2="Rint")</formula>
    </cfRule>
    <cfRule type="expression" dxfId="187" priority="183">
      <formula>OR($T2="Rextl",$T2="RextPl")</formula>
    </cfRule>
    <cfRule type="expression" dxfId="186" priority="184">
      <formula>OR($T2="Budget")</formula>
    </cfRule>
  </conditionalFormatting>
  <conditionalFormatting sqref="C12">
    <cfRule type="expression" dxfId="185" priority="169">
      <formula>AND(RIGHT($T12,1)="d")</formula>
    </cfRule>
    <cfRule type="expression" dxfId="184" priority="170">
      <formula>OR($T12="Rext",$T12="Rextp",$T12="Rext1",$T12="Rext2",$T12="Rint")</formula>
    </cfRule>
    <cfRule type="expression" dxfId="183" priority="171">
      <formula>OR($T12="Rextl",$T12="RextPl")</formula>
    </cfRule>
    <cfRule type="expression" dxfId="182" priority="172">
      <formula>OR($T12="Budget")</formula>
    </cfRule>
  </conditionalFormatting>
  <conditionalFormatting sqref="C12">
    <cfRule type="expression" dxfId="181" priority="173">
      <formula>AND(RIGHT($T12,1)="d")</formula>
    </cfRule>
    <cfRule type="expression" dxfId="180" priority="174">
      <formula>OR($T12="Rext",$T12="Rextp",$T12="Rext1",$T12="Rext2",$T12="Rint")</formula>
    </cfRule>
    <cfRule type="expression" dxfId="179" priority="175">
      <formula>OR($T12="Rextl",$T12="RextPl")</formula>
    </cfRule>
    <cfRule type="expression" dxfId="178" priority="176">
      <formula>OR($T12="Budget")</formula>
    </cfRule>
  </conditionalFormatting>
  <conditionalFormatting sqref="C2:C3">
    <cfRule type="expression" dxfId="177" priority="161">
      <formula>AND(RIGHT($T2,1)="d")</formula>
    </cfRule>
    <cfRule type="expression" dxfId="176" priority="162">
      <formula>OR($T2="Rext",$T2="Rextp",$T2="Rext1",$T2="Rext2",$T2="Rint")</formula>
    </cfRule>
    <cfRule type="expression" dxfId="175" priority="163">
      <formula>OR($T2="Rextl",$T2="RextPl")</formula>
    </cfRule>
    <cfRule type="expression" dxfId="174" priority="164">
      <formula>OR($T2="Budget")</formula>
    </cfRule>
  </conditionalFormatting>
  <conditionalFormatting sqref="C2:C3">
    <cfRule type="expression" dxfId="173" priority="165">
      <formula>AND(RIGHT($T2,1)="d")</formula>
    </cfRule>
    <cfRule type="expression" dxfId="172" priority="166">
      <formula>OR($T2="Rext",$T2="Rextp",$T2="Rext1",$T2="Rext2",$T2="Rint")</formula>
    </cfRule>
    <cfRule type="expression" dxfId="171" priority="167">
      <formula>OR($T2="Rextl",$T2="RextPl")</formula>
    </cfRule>
    <cfRule type="expression" dxfId="170" priority="168">
      <formula>OR($T2="Budget")</formula>
    </cfRule>
  </conditionalFormatting>
  <conditionalFormatting sqref="C7:C8">
    <cfRule type="expression" dxfId="169" priority="153">
      <formula>AND(RIGHT($T7,1)="d")</formula>
    </cfRule>
    <cfRule type="expression" dxfId="168" priority="154">
      <formula>OR($T7="Rext",$T7="Rextp",$T7="Rext1",$T7="Rext2",$T7="Rint")</formula>
    </cfRule>
    <cfRule type="expression" dxfId="167" priority="155">
      <formula>OR($T7="Rextl",$T7="RextPl")</formula>
    </cfRule>
    <cfRule type="expression" dxfId="166" priority="156">
      <formula>OR($T7="Budget")</formula>
    </cfRule>
  </conditionalFormatting>
  <conditionalFormatting sqref="C7:C8">
    <cfRule type="expression" dxfId="165" priority="157">
      <formula>AND(RIGHT($T7,1)="d")</formula>
    </cfRule>
    <cfRule type="expression" dxfId="164" priority="158">
      <formula>OR($T7="Rext",$T7="Rextp",$T7="Rext1",$T7="Rext2",$T7="Rint")</formula>
    </cfRule>
    <cfRule type="expression" dxfId="163" priority="159">
      <formula>OR($T7="Rextl",$T7="RextPl")</formula>
    </cfRule>
    <cfRule type="expression" dxfId="162" priority="160">
      <formula>OR($T7="Budget")</formula>
    </cfRule>
  </conditionalFormatting>
  <conditionalFormatting sqref="C60:C67">
    <cfRule type="expression" dxfId="161" priority="149">
      <formula>AND(RIGHT($T60,1)="d")</formula>
    </cfRule>
    <cfRule type="expression" dxfId="160" priority="150">
      <formula>OR($T60="Rext",$T60="Rextp",$T60="Rext1",$T60="Rext2",$T60="Rint")</formula>
    </cfRule>
    <cfRule type="expression" dxfId="159" priority="151">
      <formula>OR($T60="Rextl",$T60="RextPl")</formula>
    </cfRule>
    <cfRule type="expression" dxfId="158" priority="152">
      <formula>OR($T60="Budget")</formula>
    </cfRule>
  </conditionalFormatting>
  <conditionalFormatting sqref="C40:C45">
    <cfRule type="expression" dxfId="157" priority="145">
      <formula>AND(RIGHT($T40,1)="d")</formula>
    </cfRule>
    <cfRule type="expression" dxfId="156" priority="146">
      <formula>OR($T40="Rext",$T40="Rextp",$T40="Rext1",$T40="Rext2",$T40="Rint")</formula>
    </cfRule>
    <cfRule type="expression" dxfId="155" priority="147">
      <formula>OR($T40="Rextl",$T40="RextPl")</formula>
    </cfRule>
    <cfRule type="expression" dxfId="154" priority="148">
      <formula>OR($T40="Budget")</formula>
    </cfRule>
  </conditionalFormatting>
  <conditionalFormatting sqref="C87 C11">
    <cfRule type="expression" dxfId="153" priority="253">
      <formula>AND(ISNA(#REF!),#REF!&lt;=TODAY())</formula>
    </cfRule>
  </conditionalFormatting>
  <conditionalFormatting sqref="C123 C137 C14">
    <cfRule type="expression" dxfId="152" priority="254">
      <formula>AND(ISNA(#REF!),#REF!&lt;=TODAY())</formula>
    </cfRule>
  </conditionalFormatting>
  <conditionalFormatting sqref="C132 C126 C140 C48 C13 C5">
    <cfRule type="expression" dxfId="151" priority="255">
      <formula>AND(ISNA(#REF!),#REF!&lt;=TODAY())</formula>
    </cfRule>
  </conditionalFormatting>
  <conditionalFormatting sqref="C35 C21">
    <cfRule type="expression" dxfId="150" priority="256">
      <formula>AND(ISNA(#REF!),#REF!&lt;=TODAY())</formula>
    </cfRule>
  </conditionalFormatting>
  <conditionalFormatting sqref="C37">
    <cfRule type="expression" dxfId="149" priority="140">
      <formula>AND(RIGHT($T37,1)="d")</formula>
    </cfRule>
    <cfRule type="expression" dxfId="148" priority="141">
      <formula>OR($T37="Rext",$T37="Rextp",$T37="Rext1",$T37="Rext2",$T37="Rint")</formula>
    </cfRule>
    <cfRule type="expression" dxfId="147" priority="142">
      <formula>OR($T37="Rextl",$T37="RextPl")</formula>
    </cfRule>
    <cfRule type="expression" dxfId="146" priority="143">
      <formula>OR($T37="Budget")</formula>
    </cfRule>
  </conditionalFormatting>
  <conditionalFormatting sqref="C37">
    <cfRule type="expression" dxfId="145" priority="144">
      <formula>AND(ISNA(#REF!),#REF!&lt;=TODAY())</formula>
    </cfRule>
  </conditionalFormatting>
  <conditionalFormatting sqref="C38:C39">
    <cfRule type="expression" dxfId="144" priority="136">
      <formula>AND(RIGHT($T38,1)="d")</formula>
    </cfRule>
    <cfRule type="expression" dxfId="143" priority="137">
      <formula>OR($T38="Rext",$T38="Rextp",$T38="Rext1",$T38="Rext2",$T38="Rint")</formula>
    </cfRule>
    <cfRule type="expression" dxfId="142" priority="138">
      <formula>OR($T38="Rextl",$T38="RextPl")</formula>
    </cfRule>
    <cfRule type="expression" dxfId="141" priority="139">
      <formula>OR($T38="Budget")</formula>
    </cfRule>
  </conditionalFormatting>
  <conditionalFormatting sqref="C97:C115">
    <cfRule type="expression" dxfId="140" priority="132">
      <formula>AND(RIGHT($T97,1)="d")</formula>
    </cfRule>
    <cfRule type="expression" dxfId="139" priority="133">
      <formula>OR($T97="Rext",$T97="Rextp",$T97="Rext1",$T97="Rext2",$T97="Rint")</formula>
    </cfRule>
    <cfRule type="expression" dxfId="138" priority="134">
      <formula>OR($T97="Rextl",$T97="RextPl")</formula>
    </cfRule>
    <cfRule type="expression" dxfId="137" priority="135">
      <formula>OR($T97="Budget")</formula>
    </cfRule>
  </conditionalFormatting>
  <conditionalFormatting sqref="C133:C136">
    <cfRule type="expression" dxfId="136" priority="128">
      <formula>AND(RIGHT($T133,1)="d")</formula>
    </cfRule>
    <cfRule type="expression" dxfId="135" priority="129">
      <formula>OR($T133="Rext",$T133="Rextp",$T133="Rext1",$T133="Rext2",$T133="Rint")</formula>
    </cfRule>
    <cfRule type="expression" dxfId="134" priority="130">
      <formula>OR($T133="Rextl",$T133="RextPl")</formula>
    </cfRule>
    <cfRule type="expression" dxfId="133" priority="131">
      <formula>OR($T133="Budget")</formula>
    </cfRule>
  </conditionalFormatting>
  <conditionalFormatting sqref="C132">
    <cfRule type="expression" dxfId="132" priority="112">
      <formula>AND(RIGHT($T132,1)="d")</formula>
    </cfRule>
    <cfRule type="expression" dxfId="131" priority="113">
      <formula>OR($T132="Rext",$T132="Rextp",$T132="Rext1",$T132="Rext2",$T132="Rint")</formula>
    </cfRule>
    <cfRule type="expression" dxfId="130" priority="114">
      <formula>OR($T132="Rextl",$T132="RextPl")</formula>
    </cfRule>
    <cfRule type="expression" dxfId="129" priority="115">
      <formula>OR($T132="Budget")</formula>
    </cfRule>
  </conditionalFormatting>
  <conditionalFormatting sqref="C132">
    <cfRule type="expression" dxfId="128" priority="116">
      <formula>AND(RIGHT($T132,1)="d")</formula>
    </cfRule>
    <cfRule type="expression" dxfId="127" priority="117">
      <formula>OR($T132="Rext",$T132="Rextp",$T132="Rext1",$T132="Rext2",$T132="Rint")</formula>
    </cfRule>
    <cfRule type="expression" dxfId="126" priority="118">
      <formula>OR($T132="Rextl",$T132="RextPl")</formula>
    </cfRule>
    <cfRule type="expression" dxfId="125" priority="119">
      <formula>OR($T132="Budget")</formula>
    </cfRule>
  </conditionalFormatting>
  <conditionalFormatting sqref="C123:C125">
    <cfRule type="expression" dxfId="124" priority="124">
      <formula>AND(RIGHT($T123,1)="d")</formula>
    </cfRule>
    <cfRule type="expression" dxfId="123" priority="125">
      <formula>OR($T123="Rext",$T123="Rextp",$T123="Rext1",$T123="Rext2",$T123="Rint")</formula>
    </cfRule>
    <cfRule type="expression" dxfId="122" priority="126">
      <formula>OR($T123="Rextl",$T123="RextPl")</formula>
    </cfRule>
    <cfRule type="expression" dxfId="121" priority="127">
      <formula>OR($T123="Budget")</formula>
    </cfRule>
  </conditionalFormatting>
  <conditionalFormatting sqref="C123:C125">
    <cfRule type="expression" dxfId="120" priority="120">
      <formula>AND(RIGHT($T123,1)="d")</formula>
    </cfRule>
    <cfRule type="expression" dxfId="119" priority="121">
      <formula>OR($T123="Rext",$T123="Rextp",$T123="Rext1",$T123="Rext2",$T123="Rint")</formula>
    </cfRule>
    <cfRule type="expression" dxfId="118" priority="122">
      <formula>OR($T123="Rextl",$T123="RextPl")</formula>
    </cfRule>
    <cfRule type="expression" dxfId="117" priority="123">
      <formula>OR($T123="Budget")</formula>
    </cfRule>
  </conditionalFormatting>
  <conditionalFormatting sqref="C123:C125">
    <cfRule type="expression" dxfId="116" priority="108">
      <formula>AND(RIGHT($T123,1)="d")</formula>
    </cfRule>
    <cfRule type="expression" dxfId="115" priority="109">
      <formula>OR($T123="Rext",$T123="Rextp",$T123="Rext1",$T123="Rext2",$T123="Rint")</formula>
    </cfRule>
    <cfRule type="expression" dxfId="114" priority="110">
      <formula>OR($T123="Rextl",$T123="RextPl")</formula>
    </cfRule>
    <cfRule type="expression" dxfId="113" priority="111">
      <formula>OR($T123="Budget")</formula>
    </cfRule>
  </conditionalFormatting>
  <conditionalFormatting sqref="C123:C125">
    <cfRule type="expression" dxfId="112" priority="104">
      <formula>AND(RIGHT($T123,1)="d")</formula>
    </cfRule>
    <cfRule type="expression" dxfId="111" priority="105">
      <formula>OR($T123="Rext",$T123="Rextp",$T123="Rext1",$T123="Rext2",$T123="Rint")</formula>
    </cfRule>
    <cfRule type="expression" dxfId="110" priority="106">
      <formula>OR($T123="Rextl",$T123="RextPl")</formula>
    </cfRule>
    <cfRule type="expression" dxfId="109" priority="107">
      <formula>OR($T123="Budget")</formula>
    </cfRule>
  </conditionalFormatting>
  <conditionalFormatting sqref="C123:C125">
    <cfRule type="expression" dxfId="108" priority="96">
      <formula>AND(RIGHT($T123,1)="d")</formula>
    </cfRule>
    <cfRule type="expression" dxfId="107" priority="97">
      <formula>OR($T123="Rext",$T123="Rextp",$T123="Rext1",$T123="Rext2",$T123="Rint")</formula>
    </cfRule>
    <cfRule type="expression" dxfId="106" priority="98">
      <formula>OR($T123="Rextl",$T123="RextPl")</formula>
    </cfRule>
    <cfRule type="expression" dxfId="105" priority="99">
      <formula>OR($T123="Budget")</formula>
    </cfRule>
  </conditionalFormatting>
  <conditionalFormatting sqref="C123:C125">
    <cfRule type="expression" dxfId="104" priority="100">
      <formula>AND(RIGHT($T123,1)="d")</formula>
    </cfRule>
    <cfRule type="expression" dxfId="103" priority="101">
      <formula>OR($T123="Rext",$T123="Rextp",$T123="Rext1",$T123="Rext2",$T123="Rint")</formula>
    </cfRule>
    <cfRule type="expression" dxfId="102" priority="102">
      <formula>OR($T123="Rextl",$T123="RextPl")</formula>
    </cfRule>
    <cfRule type="expression" dxfId="101" priority="103">
      <formula>OR($T123="Budget")</formula>
    </cfRule>
  </conditionalFormatting>
  <conditionalFormatting sqref="C131">
    <cfRule type="expression" dxfId="100" priority="88">
      <formula>AND(RIGHT($T131,1)="d")</formula>
    </cfRule>
    <cfRule type="expression" dxfId="99" priority="89">
      <formula>OR($T131="Rext",$T131="Rextp",$T131="Rext1",$T131="Rext2",$T131="Rint")</formula>
    </cfRule>
    <cfRule type="expression" dxfId="98" priority="90">
      <formula>OR($T131="Rextl",$T131="RextPl")</formula>
    </cfRule>
    <cfRule type="expression" dxfId="97" priority="91">
      <formula>OR($T131="Budget")</formula>
    </cfRule>
  </conditionalFormatting>
  <conditionalFormatting sqref="C131">
    <cfRule type="expression" dxfId="96" priority="92">
      <formula>AND(RIGHT($T131,1)="d")</formula>
    </cfRule>
    <cfRule type="expression" dxfId="95" priority="93">
      <formula>OR($T131="Rext",$T131="Rextp",$T131="Rext1",$T131="Rext2",$T131="Rint")</formula>
    </cfRule>
    <cfRule type="expression" dxfId="94" priority="94">
      <formula>OR($T131="Rextl",$T131="RextPl")</formula>
    </cfRule>
    <cfRule type="expression" dxfId="93" priority="95">
      <formula>OR($T131="Budget")</formula>
    </cfRule>
  </conditionalFormatting>
  <conditionalFormatting sqref="C123">
    <cfRule type="expression" dxfId="92" priority="84">
      <formula>AND(RIGHT($T123,1)="d")</formula>
    </cfRule>
    <cfRule type="expression" dxfId="91" priority="85">
      <formula>OR($T123="Rext",$T123="Rextp",$T123="Rext1",$T123="Rext2",$T123="Rint")</formula>
    </cfRule>
    <cfRule type="expression" dxfId="90" priority="86">
      <formula>OR($T123="Rextl",$T123="RextPl")</formula>
    </cfRule>
    <cfRule type="expression" dxfId="89" priority="87">
      <formula>OR($T123="Budget")</formula>
    </cfRule>
  </conditionalFormatting>
  <conditionalFormatting sqref="C123">
    <cfRule type="expression" dxfId="88" priority="80">
      <formula>AND(RIGHT($T123,1)="d")</formula>
    </cfRule>
    <cfRule type="expression" dxfId="87" priority="81">
      <formula>OR($T123="Rext",$T123="Rextp",$T123="Rext1",$T123="Rext2",$T123="Rint")</formula>
    </cfRule>
    <cfRule type="expression" dxfId="86" priority="82">
      <formula>OR($T123="Rextl",$T123="RextPl")</formula>
    </cfRule>
    <cfRule type="expression" dxfId="85" priority="83">
      <formula>OR($T123="Budget")</formula>
    </cfRule>
  </conditionalFormatting>
  <conditionalFormatting sqref="C124:C125">
    <cfRule type="expression" dxfId="84" priority="72">
      <formula>AND(RIGHT($T124,1)="d")</formula>
    </cfRule>
    <cfRule type="expression" dxfId="83" priority="73">
      <formula>OR($T124="Rext",$T124="Rextp",$T124="Rext1",$T124="Rext2",$T124="Rint")</formula>
    </cfRule>
    <cfRule type="expression" dxfId="82" priority="74">
      <formula>OR($T124="Rextl",$T124="RextPl")</formula>
    </cfRule>
    <cfRule type="expression" dxfId="81" priority="75">
      <formula>OR($T124="Budget")</formula>
    </cfRule>
  </conditionalFormatting>
  <conditionalFormatting sqref="C124:C125">
    <cfRule type="expression" dxfId="80" priority="76">
      <formula>AND(RIGHT($T124,1)="d")</formula>
    </cfRule>
    <cfRule type="expression" dxfId="79" priority="77">
      <formula>OR($T124="Rext",$T124="Rextp",$T124="Rext1",$T124="Rext2",$T124="Rint")</formula>
    </cfRule>
    <cfRule type="expression" dxfId="78" priority="78">
      <formula>OR($T124="Rextl",$T124="RextPl")</formula>
    </cfRule>
    <cfRule type="expression" dxfId="77" priority="79">
      <formula>OR($T124="Budget")</formula>
    </cfRule>
  </conditionalFormatting>
  <conditionalFormatting sqref="C128">
    <cfRule type="expression" dxfId="76" priority="64">
      <formula>AND(RIGHT($T128,1)="d")</formula>
    </cfRule>
    <cfRule type="expression" dxfId="75" priority="65">
      <formula>OR($T128="Rext",$T128="Rextp",$T128="Rext1",$T128="Rext2",$T128="Rint")</formula>
    </cfRule>
    <cfRule type="expression" dxfId="74" priority="66">
      <formula>OR($T128="Rextl",$T128="RextPl")</formula>
    </cfRule>
    <cfRule type="expression" dxfId="73" priority="67">
      <formula>OR($T128="Budget")</formula>
    </cfRule>
  </conditionalFormatting>
  <conditionalFormatting sqref="C128">
    <cfRule type="expression" dxfId="72" priority="68">
      <formula>AND(RIGHT($T128,1)="d")</formula>
    </cfRule>
    <cfRule type="expression" dxfId="71" priority="69">
      <formula>OR($T128="Rext",$T128="Rextp",$T128="Rext1",$T128="Rext2",$T128="Rint")</formula>
    </cfRule>
    <cfRule type="expression" dxfId="70" priority="70">
      <formula>OR($T128="Rextl",$T128="RextPl")</formula>
    </cfRule>
    <cfRule type="expression" dxfId="69" priority="71">
      <formula>OR($T128="Budget")</formula>
    </cfRule>
  </conditionalFormatting>
  <conditionalFormatting sqref="C137">
    <cfRule type="expression" dxfId="68" priority="60">
      <formula>AND(RIGHT($T137,1)="d")</formula>
    </cfRule>
    <cfRule type="expression" dxfId="67" priority="61">
      <formula>OR($T137="Rext",$T137="Rextp",$T137="Rext1",$T137="Rext2",$T137="Rint")</formula>
    </cfRule>
    <cfRule type="expression" dxfId="66" priority="62">
      <formula>OR($T137="Rextl",$T137="RextPl")</formula>
    </cfRule>
    <cfRule type="expression" dxfId="65" priority="63">
      <formula>OR($T137="Budget")</formula>
    </cfRule>
  </conditionalFormatting>
  <conditionalFormatting sqref="C137">
    <cfRule type="expression" dxfId="64" priority="56">
      <formula>AND(RIGHT($T137,1)="d")</formula>
    </cfRule>
    <cfRule type="expression" dxfId="63" priority="57">
      <formula>OR($T137="Rext",$T137="Rextp",$T137="Rext1",$T137="Rext2",$T137="Rint")</formula>
    </cfRule>
    <cfRule type="expression" dxfId="62" priority="58">
      <formula>OR($T137="Rextl",$T137="RextPl")</formula>
    </cfRule>
    <cfRule type="expression" dxfId="61" priority="59">
      <formula>OR($T137="Budget")</formula>
    </cfRule>
  </conditionalFormatting>
  <conditionalFormatting sqref="C137">
    <cfRule type="expression" dxfId="60" priority="52">
      <formula>AND(RIGHT($T137,1)="d")</formula>
    </cfRule>
    <cfRule type="expression" dxfId="59" priority="53">
      <formula>OR($T137="Rext",$T137="Rextp",$T137="Rext1",$T137="Rext2",$T137="Rint")</formula>
    </cfRule>
    <cfRule type="expression" dxfId="58" priority="54">
      <formula>OR($T137="Rextl",$T137="RextPl")</formula>
    </cfRule>
    <cfRule type="expression" dxfId="57" priority="55">
      <formula>OR($T137="Budget")</formula>
    </cfRule>
  </conditionalFormatting>
  <conditionalFormatting sqref="C137">
    <cfRule type="expression" dxfId="56" priority="48">
      <formula>AND(RIGHT($T137,1)="d")</formula>
    </cfRule>
    <cfRule type="expression" dxfId="55" priority="49">
      <formula>OR($T137="Rext",$T137="Rextp",$T137="Rext1",$T137="Rext2",$T137="Rint")</formula>
    </cfRule>
    <cfRule type="expression" dxfId="54" priority="50">
      <formula>OR($T137="Rextl",$T137="RextPl")</formula>
    </cfRule>
    <cfRule type="expression" dxfId="53" priority="51">
      <formula>OR($T137="Budget")</formula>
    </cfRule>
  </conditionalFormatting>
  <conditionalFormatting sqref="C137">
    <cfRule type="expression" dxfId="52" priority="40">
      <formula>AND(RIGHT($T137,1)="d")</formula>
    </cfRule>
    <cfRule type="expression" dxfId="51" priority="41">
      <formula>OR($T137="Rext",$T137="Rextp",$T137="Rext1",$T137="Rext2",$T137="Rint")</formula>
    </cfRule>
    <cfRule type="expression" dxfId="50" priority="42">
      <formula>OR($T137="Rextl",$T137="RextPl")</formula>
    </cfRule>
    <cfRule type="expression" dxfId="49" priority="43">
      <formula>OR($T137="Budget")</formula>
    </cfRule>
  </conditionalFormatting>
  <conditionalFormatting sqref="C137">
    <cfRule type="expression" dxfId="48" priority="44">
      <formula>AND(RIGHT($T137,1)="d")</formula>
    </cfRule>
    <cfRule type="expression" dxfId="47" priority="45">
      <formula>OR($T137="Rext",$T137="Rextp",$T137="Rext1",$T137="Rext2",$T137="Rint")</formula>
    </cfRule>
    <cfRule type="expression" dxfId="46" priority="46">
      <formula>OR($T137="Rextl",$T137="RextPl")</formula>
    </cfRule>
    <cfRule type="expression" dxfId="45" priority="47">
      <formula>OR($T137="Budget")</formula>
    </cfRule>
  </conditionalFormatting>
  <conditionalFormatting sqref="C137">
    <cfRule type="expression" dxfId="44" priority="36">
      <formula>AND(RIGHT($T137,1)="d")</formula>
    </cfRule>
    <cfRule type="expression" dxfId="43" priority="37">
      <formula>OR($T137="Rext",$T137="Rextp",$T137="Rext1",$T137="Rext2",$T137="Rint")</formula>
    </cfRule>
    <cfRule type="expression" dxfId="42" priority="38">
      <formula>OR($T137="Rextl",$T137="RextPl")</formula>
    </cfRule>
    <cfRule type="expression" dxfId="41" priority="39">
      <formula>OR($T137="Budget")</formula>
    </cfRule>
  </conditionalFormatting>
  <conditionalFormatting sqref="C137">
    <cfRule type="expression" dxfId="40" priority="32">
      <formula>AND(RIGHT($T137,1)="d")</formula>
    </cfRule>
    <cfRule type="expression" dxfId="39" priority="33">
      <formula>OR($T137="Rext",$T137="Rextp",$T137="Rext1",$T137="Rext2",$T137="Rint")</formula>
    </cfRule>
    <cfRule type="expression" dxfId="38" priority="34">
      <formula>OR($T137="Rextl",$T137="RextPl")</formula>
    </cfRule>
    <cfRule type="expression" dxfId="37" priority="35">
      <formula>OR($T137="Budget")</formula>
    </cfRule>
  </conditionalFormatting>
  <conditionalFormatting sqref="C139:C141">
    <cfRule type="expression" dxfId="36" priority="24">
      <formula>AND(RIGHT($T139,1)="d")</formula>
    </cfRule>
    <cfRule type="expression" dxfId="35" priority="25">
      <formula>OR($T139="Rext",$T139="Rextp",$T139="Rext1",$T139="Rext2",$T139="Rint")</formula>
    </cfRule>
    <cfRule type="expression" dxfId="34" priority="26">
      <formula>OR($T139="Rextl",$T139="RextPl")</formula>
    </cfRule>
    <cfRule type="expression" dxfId="33" priority="27">
      <formula>OR($T139="Budget")</formula>
    </cfRule>
  </conditionalFormatting>
  <conditionalFormatting sqref="C139:C141">
    <cfRule type="expression" dxfId="32" priority="28">
      <formula>AND(RIGHT($T139,1)="d")</formula>
    </cfRule>
    <cfRule type="expression" dxfId="31" priority="29">
      <formula>OR($T139="Rext",$T139="Rextp",$T139="Rext1",$T139="Rext2",$T139="Rint")</formula>
    </cfRule>
    <cfRule type="expression" dxfId="30" priority="30">
      <formula>OR($T139="Rextl",$T139="RextPl")</formula>
    </cfRule>
    <cfRule type="expression" dxfId="29" priority="31">
      <formula>OR($T139="Budget")</formula>
    </cfRule>
  </conditionalFormatting>
  <conditionalFormatting sqref="C142">
    <cfRule type="expression" dxfId="28" priority="16">
      <formula>AND(RIGHT($T142,1)="d")</formula>
    </cfRule>
    <cfRule type="expression" dxfId="27" priority="17">
      <formula>OR($T142="Rext",$T142="Rextp",$T142="Rext1",$T142="Rext2",$T142="Rint")</formula>
    </cfRule>
    <cfRule type="expression" dxfId="26" priority="18">
      <formula>OR($T142="Rextl",$T142="RextPl")</formula>
    </cfRule>
    <cfRule type="expression" dxfId="25" priority="19">
      <formula>OR($T142="Budget")</formula>
    </cfRule>
  </conditionalFormatting>
  <conditionalFormatting sqref="C142">
    <cfRule type="expression" dxfId="24" priority="20">
      <formula>AND(RIGHT($T142,1)="d")</formula>
    </cfRule>
    <cfRule type="expression" dxfId="23" priority="21">
      <formula>OR($T142="Rext",$T142="Rextp",$T142="Rext1",$T142="Rext2",$T142="Rint")</formula>
    </cfRule>
    <cfRule type="expression" dxfId="22" priority="22">
      <formula>OR($T142="Rextl",$T142="RextPl")</formula>
    </cfRule>
    <cfRule type="expression" dxfId="21" priority="23">
      <formula>OR($T142="Budget")</formula>
    </cfRule>
  </conditionalFormatting>
  <conditionalFormatting sqref="C203:C231 C176:C201 C151 C156:C172">
    <cfRule type="expression" dxfId="20" priority="15">
      <formula>AND(ISNA(#REF!),$L151&lt;=TODAY())</formula>
    </cfRule>
  </conditionalFormatting>
  <conditionalFormatting sqref="C144:C149">
    <cfRule type="expression" dxfId="19" priority="14">
      <formula>AND(ISNA(#REF!),$L144&lt;=TODAY())</formula>
    </cfRule>
  </conditionalFormatting>
  <conditionalFormatting sqref="C150">
    <cfRule type="expression" dxfId="18" priority="13">
      <formula>AND(ISNA(#REF!),$L150&lt;=TODAY())</formula>
    </cfRule>
  </conditionalFormatting>
  <conditionalFormatting sqref="C151:C161">
    <cfRule type="expression" dxfId="17" priority="12">
      <formula>AND(ISNA(#REF!),$L151&lt;=TODAY())</formula>
    </cfRule>
  </conditionalFormatting>
  <conditionalFormatting sqref="C151:C159">
    <cfRule type="expression" dxfId="16" priority="11">
      <formula>AND(ISNA(#REF!),$L151&lt;=TODAY())</formula>
    </cfRule>
  </conditionalFormatting>
  <conditionalFormatting sqref="C130">
    <cfRule type="expression" dxfId="15" priority="7">
      <formula>AND(RIGHT($T130,1)="d")</formula>
    </cfRule>
    <cfRule type="expression" dxfId="14" priority="8">
      <formula>OR($T130="Rext",$T130="Rextp",$T130="Rext1",$T130="Rext2",$T130="Rint")</formula>
    </cfRule>
    <cfRule type="expression" dxfId="13" priority="9">
      <formula>OR($T130="Rextl",$T130="RextPl")</formula>
    </cfRule>
    <cfRule type="expression" dxfId="12" priority="10">
      <formula>OR($T130="Budget")</formula>
    </cfRule>
  </conditionalFormatting>
  <conditionalFormatting sqref="C173:C175">
    <cfRule type="expression" dxfId="11" priority="6">
      <formula>AND(ISNA(#REF!),$L173&lt;=TODAY())</formula>
    </cfRule>
  </conditionalFormatting>
  <conditionalFormatting sqref="C202">
    <cfRule type="expression" dxfId="10" priority="5">
      <formula>AND(ISNA(#REF!),$L202&lt;=TODAY())</formula>
    </cfRule>
  </conditionalFormatting>
  <conditionalFormatting sqref="C8">
    <cfRule type="expression" dxfId="9" priority="4">
      <formula>AND(ISNA(#REF!),#REF!&lt;=TODAY())</formula>
    </cfRule>
  </conditionalFormatting>
  <conditionalFormatting sqref="C9">
    <cfRule type="expression" dxfId="8" priority="3">
      <formula>AND(ISNA(#REF!),#REF!&lt;=TODAY())</formula>
    </cfRule>
  </conditionalFormatting>
  <conditionalFormatting sqref="C3">
    <cfRule type="expression" dxfId="7" priority="2">
      <formula>AND(ISNA(#REF!),#REF!&lt;=TODAY())</formula>
    </cfRule>
  </conditionalFormatting>
  <conditionalFormatting sqref="C2">
    <cfRule type="expression" dxfId="6" priority="1">
      <formula>AND(ISNA(#REF!),#REF!&lt;=TODAY())</formula>
    </cfRule>
  </conditionalFormatting>
  <pageMargins left="0.7" right="0.7" top="0.75" bottom="0.75" header="0.3" footer="0.3"/>
  <pageSetup paperSize="9" orientation="portrait" r:id="rId1"/>
  <headerFooter>
    <oddFooter>&amp;L&amp;1#&amp;"Calibri"&amp;1&amp;KFFFFFFC2 - Internal Natixis</oddFooter>
  </headerFooter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ip_UnifiedCompliancePolicyUIAction xmlns="http://schemas.microsoft.com/sharepoint/v3" xsi:nil="true"/>
    <_ip_UnifiedCompliancePolicyProperties xmlns="http://schemas.microsoft.com/sharepoint/v3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?mso-contentType ?>
<SharedContentType xmlns="Microsoft.SharePoint.Taxonomy.ContentTypeSync" SourceId="c52eb4dc-0ef3-4aa8-8e03-025dbf6c8637" ContentTypeId="0x0101" PreviousValue="false"/>
</file>

<file path=customXml/item4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3A4E57F2D3EFA46B32BEEABBEE90DCC" ma:contentTypeVersion="17" ma:contentTypeDescription="Create a new document." ma:contentTypeScope="" ma:versionID="f7f4550015ed84c6a282d2d666e09803">
  <xsd:schema xmlns:xsd="http://www.w3.org/2001/XMLSchema" xmlns:xs="http://www.w3.org/2001/XMLSchema" xmlns:p="http://schemas.microsoft.com/office/2006/metadata/properties" xmlns:ns1="http://schemas.microsoft.com/sharepoint/v3" xmlns:ns3="6edc827e-b47c-4ba9-bc5f-dd18998e983b" xmlns:ns4="9b70259b-5f00-4c8c-9947-2a5e17e4d3c8" targetNamespace="http://schemas.microsoft.com/office/2006/metadata/properties" ma:root="true" ma:fieldsID="700d74f0d2c07086594d5009678b87d3" ns1:_="" ns3:_="" ns4:_="">
    <xsd:import namespace="http://schemas.microsoft.com/sharepoint/v3"/>
    <xsd:import namespace="6edc827e-b47c-4ba9-bc5f-dd18998e983b"/>
    <xsd:import namespace="9b70259b-5f00-4c8c-9947-2a5e17e4d3c8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1:_ip_UnifiedCompliancePolicyProperties" minOccurs="0"/>
                <xsd:element ref="ns1:_ip_UnifiedCompliancePolicyUIAction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_ip_UnifiedCompliancePolicyProperties" ma:index="10" nillable="true" ma:displayName="Unified Compliance Policy Properties" ma:hidden="true" ma:internalName="_ip_UnifiedCompliancePolicyProperties">
      <xsd:simpleType>
        <xsd:restriction base="dms:Note"/>
      </xsd:simpleType>
    </xsd:element>
    <xsd:element name="_ip_UnifiedCompliancePolicyUIAction" ma:index="11" nillable="true" ma:displayName="Unified Compliance Policy UI Action" ma:hidden="true" ma:internalName="_ip_UnifiedCompliancePolicyUIAction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edc827e-b47c-4ba9-bc5f-dd18998e983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6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7" nillable="true" ma:displayName="Location" ma:internalName="MediaServiceLocation" ma:readOnly="true">
      <xsd:simpleType>
        <xsd:restriction base="dms:Text"/>
      </xsd:simpleType>
    </xsd:element>
    <xsd:element name="MediaServiceAutoKeyPoints" ma:index="21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2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b70259b-5f00-4c8c-9947-2a5e17e4d3c8" elementFormDefault="qualified">
    <xsd:import namespace="http://schemas.microsoft.com/office/2006/documentManagement/types"/>
    <xsd:import namespace="http://schemas.microsoft.com/office/infopath/2007/PartnerControls"/>
    <xsd:element name="SharedWithUsers" ma:index="18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20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25292E27-E7EB-4A2E-BE4F-1E2B08C2581A}">
  <ds:schemaRefs>
    <ds:schemaRef ds:uri="http://purl.org/dc/elements/1.1/"/>
    <ds:schemaRef ds:uri="http://purl.org/dc/terms/"/>
    <ds:schemaRef ds:uri="http://schemas.microsoft.com/office/2006/documentManagement/types"/>
    <ds:schemaRef ds:uri="http://purl.org/dc/dcmitype/"/>
    <ds:schemaRef ds:uri="6edc827e-b47c-4ba9-bc5f-dd18998e983b"/>
    <ds:schemaRef ds:uri="http://schemas.microsoft.com/office/infopath/2007/PartnerControls"/>
    <ds:schemaRef ds:uri="http://www.w3.org/XML/1998/namespace"/>
    <ds:schemaRef ds:uri="http://schemas.microsoft.com/office/2006/metadata/properties"/>
    <ds:schemaRef ds:uri="http://schemas.openxmlformats.org/package/2006/metadata/core-properties"/>
    <ds:schemaRef ds:uri="9b70259b-5f00-4c8c-9947-2a5e17e4d3c8"/>
    <ds:schemaRef ds:uri="http://schemas.microsoft.com/sharepoint/v3"/>
  </ds:schemaRefs>
</ds:datastoreItem>
</file>

<file path=customXml/itemProps2.xml><?xml version="1.0" encoding="utf-8"?>
<ds:datastoreItem xmlns:ds="http://schemas.openxmlformats.org/officeDocument/2006/customXml" ds:itemID="{9B897109-DCCD-4212-B32F-634F86C2D412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10663835-1990-40F5-94AB-19E18EADFC97}">
  <ds:schemaRefs>
    <ds:schemaRef ds:uri="Microsoft.SharePoint.Taxonomy.ContentTypeSync"/>
  </ds:schemaRefs>
</ds:datastoreItem>
</file>

<file path=customXml/itemProps4.xml><?xml version="1.0" encoding="utf-8"?>
<ds:datastoreItem xmlns:ds="http://schemas.openxmlformats.org/officeDocument/2006/customXml" ds:itemID="{E53432A2-D9D8-4CF7-ABD5-800B6F638B6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6edc827e-b47c-4ba9-bc5f-dd18998e983b"/>
    <ds:schemaRef ds:uri="9b70259b-5f00-4c8c-9947-2a5e17e4d3c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Hauser-Kauffmann Brice</dc:creator>
  <cp:lastModifiedBy>maison</cp:lastModifiedBy>
  <dcterms:created xsi:type="dcterms:W3CDTF">2020-05-06T07:41:09Z</dcterms:created>
  <dcterms:modified xsi:type="dcterms:W3CDTF">2020-05-06T13:14:03Z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97e4f81-4b1c-4a3a-b237-8636707719dc_Enabled">
    <vt:lpwstr>True</vt:lpwstr>
  </property>
  <property fmtid="{D5CDD505-2E9C-101B-9397-08002B2CF9AE}" pid="3" name="MSIP_Label_797e4f81-4b1c-4a3a-b237-8636707719dc_SiteId">
    <vt:lpwstr>d5bb6d35-8a82-4329-b49a-5030bd6497ab</vt:lpwstr>
  </property>
  <property fmtid="{D5CDD505-2E9C-101B-9397-08002B2CF9AE}" pid="4" name="MSIP_Label_797e4f81-4b1c-4a3a-b237-8636707719dc_Owner">
    <vt:lpwstr>brice.hauser-kauffmann@natixis.com</vt:lpwstr>
  </property>
  <property fmtid="{D5CDD505-2E9C-101B-9397-08002B2CF9AE}" pid="5" name="MSIP_Label_797e4f81-4b1c-4a3a-b237-8636707719dc_SetDate">
    <vt:lpwstr>2020-05-06T11:02:02.1097282Z</vt:lpwstr>
  </property>
  <property fmtid="{D5CDD505-2E9C-101B-9397-08002B2CF9AE}" pid="6" name="MSIP_Label_797e4f81-4b1c-4a3a-b237-8636707719dc_Name">
    <vt:lpwstr>C2 - Internal Natixis</vt:lpwstr>
  </property>
  <property fmtid="{D5CDD505-2E9C-101B-9397-08002B2CF9AE}" pid="7" name="MSIP_Label_797e4f81-4b1c-4a3a-b237-8636707719dc_Application">
    <vt:lpwstr>Microsoft Azure Information Protection</vt:lpwstr>
  </property>
  <property fmtid="{D5CDD505-2E9C-101B-9397-08002B2CF9AE}" pid="8" name="MSIP_Label_797e4f81-4b1c-4a3a-b237-8636707719dc_ActionId">
    <vt:lpwstr>25f1851d-07db-458c-92a5-c3f73ac6ac5d</vt:lpwstr>
  </property>
  <property fmtid="{D5CDD505-2E9C-101B-9397-08002B2CF9AE}" pid="9" name="MSIP_Label_797e4f81-4b1c-4a3a-b237-8636707719dc_Extended_MSFT_Method">
    <vt:lpwstr>Manual</vt:lpwstr>
  </property>
  <property fmtid="{D5CDD505-2E9C-101B-9397-08002B2CF9AE}" pid="10" name="Sensitivity">
    <vt:lpwstr>C2 - Internal Natixis</vt:lpwstr>
  </property>
  <property fmtid="{D5CDD505-2E9C-101B-9397-08002B2CF9AE}" pid="11" name="ContentTypeId">
    <vt:lpwstr>0x01010063A4E57F2D3EFA46B32BEEABBEE90DCC</vt:lpwstr>
  </property>
</Properties>
</file>