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2" r:id="rId1"/>
  </sheets>
  <definedNames>
    <definedName name="AN_Ref">Feuil1!$A$1</definedName>
    <definedName name="FERIES">Feuil1!$AM$8:$AM$19</definedName>
    <definedName name="Fériés">#REF!</definedName>
    <definedName name="Ref_Annee">#REF!</definedName>
  </definedNames>
  <calcPr calcId="145621"/>
</workbook>
</file>

<file path=xl/calcChain.xml><?xml version="1.0" encoding="utf-8"?>
<calcChain xmlns="http://schemas.openxmlformats.org/spreadsheetml/2006/main">
  <c r="AL7" i="2" l="1"/>
  <c r="AM8" i="2" s="1"/>
  <c r="AM10" i="2" s="1"/>
  <c r="AN10" i="2" s="1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9" i="2"/>
  <c r="AB10" i="2"/>
  <c r="AB11" i="2"/>
  <c r="AB12" i="2"/>
  <c r="AB13" i="2"/>
  <c r="AB14" i="2"/>
  <c r="AB15" i="2"/>
  <c r="AB16" i="2"/>
  <c r="AB17" i="2"/>
  <c r="AB18" i="2"/>
  <c r="AB19" i="2"/>
  <c r="AB20" i="2"/>
  <c r="AB21" i="2"/>
  <c r="AB22" i="2"/>
  <c r="AB23" i="2"/>
  <c r="AB24" i="2"/>
  <c r="AB25" i="2"/>
  <c r="AB26" i="2"/>
  <c r="AB27" i="2"/>
  <c r="AB28" i="2"/>
  <c r="AB29" i="2"/>
  <c r="AB30" i="2"/>
  <c r="AB31" i="2"/>
  <c r="AB32" i="2"/>
  <c r="AB33" i="2"/>
  <c r="AB34" i="2"/>
  <c r="AB35" i="2"/>
  <c r="AB36" i="2"/>
  <c r="AB37" i="2"/>
  <c r="AB38" i="2"/>
  <c r="AB39" i="2"/>
  <c r="AB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35" i="2"/>
  <c r="Y36" i="2"/>
  <c r="Y37" i="2"/>
  <c r="Y38" i="2"/>
  <c r="Y9" i="2"/>
  <c r="V10" i="2"/>
  <c r="V11" i="2"/>
  <c r="V12" i="2"/>
  <c r="V13" i="2"/>
  <c r="V14" i="2"/>
  <c r="V15" i="2"/>
  <c r="V16" i="2"/>
  <c r="V17" i="2"/>
  <c r="V18" i="2"/>
  <c r="V19" i="2"/>
  <c r="V20" i="2"/>
  <c r="V21" i="2"/>
  <c r="V22" i="2"/>
  <c r="V23" i="2"/>
  <c r="V24" i="2"/>
  <c r="V25" i="2"/>
  <c r="V26" i="2"/>
  <c r="V27" i="2"/>
  <c r="V28" i="2"/>
  <c r="V29" i="2"/>
  <c r="V30" i="2"/>
  <c r="V31" i="2"/>
  <c r="V32" i="2"/>
  <c r="V33" i="2"/>
  <c r="V34" i="2"/>
  <c r="V35" i="2"/>
  <c r="V36" i="2"/>
  <c r="V37" i="2"/>
  <c r="V38" i="2"/>
  <c r="V39" i="2"/>
  <c r="V9" i="2"/>
  <c r="S10" i="2"/>
  <c r="S11" i="2"/>
  <c r="S12" i="2"/>
  <c r="S13" i="2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9" i="2"/>
  <c r="P10" i="2" a="1"/>
  <c r="P10" i="2" s="1"/>
  <c r="P11" i="2" a="1"/>
  <c r="P11" i="2" s="1"/>
  <c r="P12" i="2" a="1"/>
  <c r="P12" i="2" s="1"/>
  <c r="P13" i="2" a="1"/>
  <c r="P13" i="2" s="1"/>
  <c r="P14" i="2" a="1"/>
  <c r="P14" i="2" s="1"/>
  <c r="P15" i="2" a="1"/>
  <c r="P15" i="2" s="1"/>
  <c r="P16" i="2" a="1"/>
  <c r="P16" i="2" s="1"/>
  <c r="P17" i="2" a="1"/>
  <c r="P17" i="2" s="1"/>
  <c r="P18" i="2" a="1"/>
  <c r="P18" i="2" s="1"/>
  <c r="P19" i="2" a="1"/>
  <c r="P19" i="2" s="1"/>
  <c r="P20" i="2" a="1"/>
  <c r="P20" i="2" s="1"/>
  <c r="P21" i="2" a="1"/>
  <c r="P21" i="2" s="1"/>
  <c r="P22" i="2" a="1"/>
  <c r="P22" i="2" s="1"/>
  <c r="P23" i="2" a="1"/>
  <c r="P23" i="2" s="1"/>
  <c r="P24" i="2" a="1"/>
  <c r="P24" i="2" s="1"/>
  <c r="P25" i="2" a="1"/>
  <c r="P25" i="2" s="1"/>
  <c r="P26" i="2" a="1"/>
  <c r="P26" i="2" s="1"/>
  <c r="P27" i="2" a="1"/>
  <c r="P27" i="2" s="1"/>
  <c r="P28" i="2" a="1"/>
  <c r="P28" i="2" s="1"/>
  <c r="P29" i="2" a="1"/>
  <c r="P29" i="2" s="1"/>
  <c r="P30" i="2" a="1"/>
  <c r="P30" i="2" s="1"/>
  <c r="P31" i="2" a="1"/>
  <c r="P31" i="2" s="1"/>
  <c r="P32" i="2" a="1"/>
  <c r="P32" i="2" s="1"/>
  <c r="P33" i="2" a="1"/>
  <c r="P33" i="2" s="1"/>
  <c r="P34" i="2" a="1"/>
  <c r="P34" i="2" s="1"/>
  <c r="P35" i="2" a="1"/>
  <c r="P35" i="2" s="1"/>
  <c r="P36" i="2" a="1"/>
  <c r="P36" i="2" s="1"/>
  <c r="P37" i="2" a="1"/>
  <c r="P37" i="2" s="1"/>
  <c r="P38" i="2" a="1"/>
  <c r="P38" i="2" s="1"/>
  <c r="P9" i="2" a="1"/>
  <c r="P9" i="2" s="1"/>
  <c r="M10" i="2" a="1"/>
  <c r="M10" i="2" s="1"/>
  <c r="M11" i="2" a="1"/>
  <c r="M11" i="2" s="1"/>
  <c r="M12" i="2" a="1"/>
  <c r="M12" i="2" s="1"/>
  <c r="M13" i="2" a="1"/>
  <c r="M13" i="2" s="1"/>
  <c r="M14" i="2" a="1"/>
  <c r="M14" i="2" s="1"/>
  <c r="M15" i="2" a="1"/>
  <c r="M15" i="2" s="1"/>
  <c r="M16" i="2" a="1"/>
  <c r="M16" i="2" s="1"/>
  <c r="M17" i="2" a="1"/>
  <c r="M17" i="2" s="1"/>
  <c r="M18" i="2" a="1"/>
  <c r="M18" i="2" s="1"/>
  <c r="M19" i="2" a="1"/>
  <c r="M19" i="2" s="1"/>
  <c r="M20" i="2" a="1"/>
  <c r="M20" i="2" s="1"/>
  <c r="M21" i="2" a="1"/>
  <c r="M21" i="2" s="1"/>
  <c r="M22" i="2" a="1"/>
  <c r="M22" i="2" s="1"/>
  <c r="M23" i="2" a="1"/>
  <c r="M23" i="2" s="1"/>
  <c r="M24" i="2" a="1"/>
  <c r="M24" i="2" s="1"/>
  <c r="M25" i="2" a="1"/>
  <c r="M25" i="2" s="1"/>
  <c r="M26" i="2" a="1"/>
  <c r="M26" i="2" s="1"/>
  <c r="M27" i="2" a="1"/>
  <c r="M27" i="2" s="1"/>
  <c r="M28" i="2" a="1"/>
  <c r="M28" i="2" s="1"/>
  <c r="M29" i="2" a="1"/>
  <c r="M29" i="2" s="1"/>
  <c r="M30" i="2" a="1"/>
  <c r="M30" i="2" s="1"/>
  <c r="M31" i="2" a="1"/>
  <c r="M31" i="2" s="1"/>
  <c r="M32" i="2" a="1"/>
  <c r="M32" i="2" s="1"/>
  <c r="M33" i="2" a="1"/>
  <c r="M33" i="2" s="1"/>
  <c r="M34" i="2" a="1"/>
  <c r="M34" i="2" s="1"/>
  <c r="M35" i="2" a="1"/>
  <c r="M35" i="2" s="1"/>
  <c r="M36" i="2" a="1"/>
  <c r="M36" i="2" s="1"/>
  <c r="M37" i="2" a="1"/>
  <c r="M37" i="2" s="1"/>
  <c r="M38" i="2" a="1"/>
  <c r="M38" i="2" s="1"/>
  <c r="M39" i="2" a="1"/>
  <c r="M39" i="2" s="1"/>
  <c r="M9" i="2" a="1"/>
  <c r="M9" i="2" s="1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9" i="2"/>
  <c r="AM18" i="2" l="1"/>
  <c r="AN18" i="2" s="1"/>
  <c r="AN8" i="2"/>
  <c r="AM12" i="2"/>
  <c r="AN12" i="2" s="1"/>
  <c r="AM16" i="2"/>
  <c r="AN16" i="2" s="1"/>
  <c r="AM19" i="2"/>
  <c r="AN19" i="2" s="1"/>
  <c r="AM14" i="2"/>
  <c r="AN14" i="2" s="1"/>
  <c r="AM13" i="2"/>
  <c r="AN13" i="2" s="1"/>
  <c r="AM9" i="2"/>
  <c r="AN9" i="2" s="1"/>
  <c r="AM11" i="2"/>
  <c r="AN11" i="2" s="1"/>
  <c r="AM15" i="2"/>
  <c r="AN15" i="2" s="1"/>
  <c r="AM17" i="2"/>
  <c r="AN17" i="2" s="1"/>
  <c r="AN20" i="2" l="1" a="1"/>
  <c r="AN20" i="2" s="1"/>
  <c r="F1" i="2" s="1"/>
</calcChain>
</file>

<file path=xl/sharedStrings.xml><?xml version="1.0" encoding="utf-8"?>
<sst xmlns="http://schemas.openxmlformats.org/spreadsheetml/2006/main" count="216" uniqueCount="41">
  <si>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</si>
  <si>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</si>
  <si>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</si>
  <si>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</si>
  <si>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</si>
  <si>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</si>
  <si>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</si>
  <si>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</si>
  <si>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</si>
  <si>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</si>
  <si>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</si>
  <si>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</si>
  <si>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Pâcques</t>
  </si>
  <si>
    <t>Jour de l'an</t>
  </si>
  <si>
    <t>Lundi de Pâques</t>
  </si>
  <si>
    <t>Fête du travail</t>
  </si>
  <si>
    <t>Fête de la victoire 1945</t>
  </si>
  <si>
    <t>Jeudi de l'Acsension</t>
  </si>
  <si>
    <t>Lundi de Pentecôte (*)</t>
  </si>
  <si>
    <t>Fête nationale</t>
  </si>
  <si>
    <t>Assomption</t>
  </si>
  <si>
    <t>Toussaint</t>
  </si>
  <si>
    <t>Fête de l'Armistice</t>
  </si>
  <si>
    <t>Noël</t>
  </si>
  <si>
    <t>M</t>
  </si>
  <si>
    <t>A</t>
  </si>
  <si>
    <t>B</t>
  </si>
  <si>
    <t>I</t>
  </si>
  <si>
    <t>Jours</t>
  </si>
  <si>
    <t>m</t>
  </si>
  <si>
    <t>a</t>
  </si>
  <si>
    <t>n</t>
  </si>
  <si>
    <t>N</t>
  </si>
  <si>
    <t>cycle1</t>
  </si>
  <si>
    <t>cycle2</t>
  </si>
  <si>
    <t>Départ au 1erjanvier 2018</t>
  </si>
  <si>
    <t>nb férié dimanche à récupérer</t>
  </si>
  <si>
    <t>matin</t>
  </si>
  <si>
    <t>midi</t>
  </si>
  <si>
    <t>nuit</t>
  </si>
  <si>
    <t>repos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</si>
</sst>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\ ddd"/>
    <numFmt numFmtId="165" formatCode="[$-40C]d\ mmmm\ yyyy;@"/>
    <numFmt numFmtId="166" formatCode="[$-F800]dddd\,\ mmmm\ dd\,\ yyyy"/>
    <numFmt numFmtId="167" formatCode="dddd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0"/>
      <color rgb="FF002060"/>
      <name val="Arial"/>
      <family val="2"/>
    </font>
    <font>
      <b/>
      <sz val="12"/>
      <color rgb="FFFF0000"/>
      <name val="Calibri"/>
      <family val="2"/>
      <scheme val="minor"/>
    </font>
    <font>
      <b/>
      <sz val="16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5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166" fontId="0" fillId="3" borderId="3" xfId="0" applyNumberFormat="1" applyFill="1" applyBorder="1" applyAlignment="1">
      <alignment horizontal="left" vertical="center"/>
    </xf>
    <xf numFmtId="167" fontId="0" fillId="3" borderId="0" xfId="0" applyNumberFormat="1" applyFill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3" fillId="3" borderId="4" xfId="0" applyFont="1" applyFill="1" applyBorder="1" applyAlignment="1">
      <alignment vertical="center"/>
    </xf>
    <xf numFmtId="166" fontId="0" fillId="3" borderId="6" xfId="0" applyNumberForma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4" borderId="0" xfId="0" applyFill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0" fillId="0" borderId="11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164" fontId="1" fillId="0" borderId="3" xfId="0" applyNumberFormat="1" applyFont="1" applyBorder="1" applyAlignment="1">
      <alignment horizontal="center" vertical="center"/>
    </xf>
    <xf numFmtId="164" fontId="1" fillId="6" borderId="2" xfId="0" applyNumberFormat="1" applyFont="1" applyFill="1" applyBorder="1" applyAlignment="1">
      <alignment horizontal="center" vertical="center"/>
    </xf>
    <xf numFmtId="164" fontId="1" fillId="6" borderId="16" xfId="0" applyNumberFormat="1" applyFont="1" applyFill="1" applyBorder="1" applyAlignment="1">
      <alignment horizontal="center" vertical="center"/>
    </xf>
    <xf numFmtId="0" fontId="0" fillId="7" borderId="0" xfId="0" applyFill="1" applyAlignment="1">
      <alignment horizontal="center" vertical="center"/>
    </xf>
    <xf numFmtId="164" fontId="0" fillId="7" borderId="3" xfId="0" applyNumberFormat="1" applyFill="1" applyBorder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/>
    </xf>
    <xf numFmtId="165" fontId="0" fillId="2" borderId="0" xfId="0" applyNumberFormat="1" applyFill="1" applyAlignment="1">
      <alignment horizontal="left" vertical="center"/>
    </xf>
    <xf numFmtId="1" fontId="0" fillId="2" borderId="0" xfId="0" applyNumberFormat="1" applyFill="1" applyAlignment="1">
      <alignment horizontal="center" vertical="center"/>
    </xf>
    <xf numFmtId="0" fontId="5" fillId="5" borderId="18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0" xfId="0" applyFill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 patternType="gray125">
          <fgColor rgb="FFFF0000"/>
          <bgColor rgb="FFFFFF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FF0000"/>
        </patternFill>
      </fill>
    </dxf>
    <dxf>
      <fill>
        <patternFill patternType="gray125">
          <fgColor rgb="FFFF0000"/>
          <bgColor rgb="FFFFFF00"/>
        </patternFill>
      </fill>
    </dxf>
    <dxf>
      <fill>
        <patternFill>
          <bgColor rgb="FFFFFF00"/>
        </patternFill>
      </fill>
    </dxf>
    <dxf>
      <font>
        <color theme="0"/>
      </font>
    </dxf>
    <dxf>
      <fill>
        <patternFill patternType="gray125">
          <fgColor rgb="FFFF0000"/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00206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color theme="0"/>
      </font>
    </dxf>
  </dxfs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Spin" dx="16" fmlaLink="$A$1" max="3000" min="2000" page="10" val="2018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19050</xdr:colOff>
          <xdr:row>0</xdr:row>
          <xdr:rowOff>28575</xdr:rowOff>
        </xdr:from>
        <xdr:to>
          <xdr:col>3</xdr:col>
          <xdr:colOff>381000</xdr:colOff>
          <xdr:row>4</xdr:row>
          <xdr:rowOff>0</xdr:rowOff>
        </xdr:to>
        <xdr:sp macro="" textlink="">
          <xdr:nvSpPr>
            <xdr:cNvPr id="2051" name="Spinner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AN59"/>
  <sheetViews>
    <sheetView tabSelected="1" workbookViewId="0">
      <selection activeCell="R59" sqref="R59"/>
    </sheetView>
  </sheetViews>
  <sheetFormatPr baseColWidth="10" defaultRowHeight="15" x14ac:dyDescent="0.25"/>
  <cols>
    <col min="1" max="1" width="8.28515625" style="1" customWidth="1"/>
    <col min="2" max="2" width="3.7109375" style="9" customWidth="1"/>
    <col min="3" max="3" width="3.7109375" style="1" customWidth="1"/>
    <col min="4" max="4" width="8.28515625" style="1" customWidth="1"/>
    <col min="5" max="5" width="3.7109375" style="9" customWidth="1"/>
    <col min="6" max="6" width="3.7109375" style="1" customWidth="1"/>
    <col min="7" max="7" width="8.28515625" style="1" customWidth="1"/>
    <col min="8" max="8" width="3.7109375" style="9" customWidth="1"/>
    <col min="9" max="9" width="3.7109375" style="1" customWidth="1"/>
    <col min="10" max="10" width="8.28515625" style="1" customWidth="1"/>
    <col min="11" max="11" width="3.7109375" style="9" customWidth="1"/>
    <col min="12" max="12" width="3.7109375" style="1" customWidth="1"/>
    <col min="13" max="13" width="8.28515625" style="1" customWidth="1"/>
    <col min="14" max="14" width="3.7109375" style="9" customWidth="1"/>
    <col min="15" max="15" width="3.7109375" style="1" customWidth="1"/>
    <col min="16" max="16" width="8.28515625" style="1" customWidth="1"/>
    <col min="17" max="17" width="3.7109375" style="9" customWidth="1"/>
    <col min="18" max="18" width="3.7109375" style="1" customWidth="1"/>
    <col min="19" max="19" width="8.28515625" style="1" customWidth="1"/>
    <col min="20" max="20" width="3.7109375" style="9" customWidth="1"/>
    <col min="21" max="21" width="3.7109375" style="1" customWidth="1"/>
    <col min="22" max="22" width="8.28515625" style="1" customWidth="1"/>
    <col min="23" max="23" width="3.7109375" style="9" customWidth="1"/>
    <col min="24" max="24" width="3.7109375" style="1" customWidth="1"/>
    <col min="25" max="25" width="8.28515625" style="1" customWidth="1"/>
    <col min="26" max="26" width="3.7109375" style="9" customWidth="1"/>
    <col min="27" max="27" width="3.7109375" style="1" customWidth="1"/>
    <col min="28" max="28" width="8.28515625" style="1" customWidth="1"/>
    <col min="29" max="29" width="3.7109375" style="9" customWidth="1"/>
    <col min="30" max="30" width="3.7109375" style="1" customWidth="1"/>
    <col min="31" max="31" width="8.28515625" style="1" customWidth="1"/>
    <col min="32" max="32" width="3.7109375" style="9" customWidth="1"/>
    <col min="33" max="33" width="3.7109375" style="1" customWidth="1"/>
    <col min="34" max="34" width="8.28515625" style="1" customWidth="1"/>
    <col min="35" max="35" width="3.7109375" style="9" customWidth="1"/>
    <col min="36" max="36" width="3.7109375" style="1" customWidth="1"/>
    <col min="37" max="37" width="11.42578125" style="1"/>
    <col min="38" max="38" width="23.42578125" style="1" customWidth="1"/>
    <col min="39" max="39" width="34" style="1" customWidth="1"/>
    <col min="40" max="16384" width="11.42578125" style="1"/>
  </cols>
  <sheetData>
    <row r="1" spans="1:40" ht="15" customHeight="1" x14ac:dyDescent="0.25">
      <c r="A1" s="36">
        <v>2018</v>
      </c>
      <c r="B1" s="36"/>
      <c r="C1" s="36"/>
      <c r="F1" s="11">
        <f>AN20</f>
        <v>1</v>
      </c>
    </row>
    <row r="2" spans="1:40" ht="15.75" customHeight="1" x14ac:dyDescent="0.25">
      <c r="A2" s="37"/>
      <c r="B2" s="37"/>
      <c r="C2" s="37"/>
    </row>
    <row r="3" spans="1:40" x14ac:dyDescent="0.25">
      <c r="A3" s="37"/>
      <c r="B3" s="37"/>
      <c r="C3" s="37"/>
    </row>
    <row r="4" spans="1:40" x14ac:dyDescent="0.25">
      <c r="A4" s="37"/>
      <c r="B4" s="37"/>
      <c r="C4" s="37"/>
    </row>
    <row r="6" spans="1:40" ht="15.75" thickBot="1" x14ac:dyDescent="0.3"/>
    <row r="7" spans="1:40" ht="15.75" x14ac:dyDescent="0.25">
      <c r="A7" s="41" t="s">
        <v>0</v>
      </c>
      <c r="B7" s="42"/>
      <c r="C7" s="43"/>
      <c r="D7" s="41" t="s">
        <v>1</v>
      </c>
      <c r="E7" s="42"/>
      <c r="F7" s="43"/>
      <c r="G7" s="41" t="s">
        <v>2</v>
      </c>
      <c r="H7" s="42"/>
      <c r="I7" s="44"/>
      <c r="J7" s="45" t="s">
        <v>3</v>
      </c>
      <c r="K7" s="42"/>
      <c r="L7" s="43"/>
      <c r="M7" s="41" t="s">
        <v>4</v>
      </c>
      <c r="N7" s="42"/>
      <c r="O7" s="43"/>
      <c r="P7" s="41" t="s">
        <v>5</v>
      </c>
      <c r="Q7" s="42"/>
      <c r="R7" s="43"/>
      <c r="S7" s="41" t="s">
        <v>6</v>
      </c>
      <c r="T7" s="42"/>
      <c r="U7" s="44"/>
      <c r="V7" s="45" t="s">
        <v>7</v>
      </c>
      <c r="W7" s="42"/>
      <c r="X7" s="43"/>
      <c r="Y7" s="41" t="s">
        <v>8</v>
      </c>
      <c r="Z7" s="42"/>
      <c r="AA7" s="44"/>
      <c r="AB7" s="45" t="s">
        <v>9</v>
      </c>
      <c r="AC7" s="42"/>
      <c r="AD7" s="44"/>
      <c r="AE7" s="45" t="s">
        <v>10</v>
      </c>
      <c r="AF7" s="42"/>
      <c r="AG7" s="44"/>
      <c r="AH7" s="45" t="s">
        <v>11</v>
      </c>
      <c r="AI7" s="42"/>
      <c r="AJ7" s="44"/>
      <c r="AL7" s="39">
        <f>AN_Ref</f>
        <v>2018</v>
      </c>
      <c r="AM7" s="40"/>
      <c r="AN7" s="2"/>
    </row>
    <row r="8" spans="1:40" x14ac:dyDescent="0.25">
      <c r="A8" s="28" t="s">
        <v>28</v>
      </c>
      <c r="B8" s="25" t="s">
        <v>26</v>
      </c>
      <c r="C8" s="26" t="s">
        <v>27</v>
      </c>
      <c r="D8" s="28" t="s">
        <v>28</v>
      </c>
      <c r="E8" s="25" t="s">
        <v>26</v>
      </c>
      <c r="F8" s="26" t="s">
        <v>27</v>
      </c>
      <c r="G8" s="28" t="s">
        <v>28</v>
      </c>
      <c r="H8" s="25" t="s">
        <v>26</v>
      </c>
      <c r="I8" s="27" t="s">
        <v>27</v>
      </c>
      <c r="J8" s="29" t="s">
        <v>28</v>
      </c>
      <c r="K8" s="25" t="s">
        <v>26</v>
      </c>
      <c r="L8" s="26" t="s">
        <v>27</v>
      </c>
      <c r="M8" s="28" t="s">
        <v>28</v>
      </c>
      <c r="N8" s="25" t="s">
        <v>26</v>
      </c>
      <c r="O8" s="26" t="s">
        <v>27</v>
      </c>
      <c r="P8" s="28" t="s">
        <v>28</v>
      </c>
      <c r="Q8" s="25" t="s">
        <v>26</v>
      </c>
      <c r="R8" s="26" t="s">
        <v>27</v>
      </c>
      <c r="S8" s="28" t="s">
        <v>28</v>
      </c>
      <c r="T8" s="25" t="s">
        <v>26</v>
      </c>
      <c r="U8" s="27" t="s">
        <v>27</v>
      </c>
      <c r="V8" s="29" t="s">
        <v>28</v>
      </c>
      <c r="W8" s="25" t="s">
        <v>26</v>
      </c>
      <c r="X8" s="26" t="s">
        <v>27</v>
      </c>
      <c r="Y8" s="28" t="s">
        <v>28</v>
      </c>
      <c r="Z8" s="25" t="s">
        <v>26</v>
      </c>
      <c r="AA8" s="27" t="s">
        <v>27</v>
      </c>
      <c r="AB8" s="29" t="s">
        <v>28</v>
      </c>
      <c r="AC8" s="25" t="s">
        <v>26</v>
      </c>
      <c r="AD8" s="27" t="s">
        <v>27</v>
      </c>
      <c r="AE8" s="29" t="s">
        <v>28</v>
      </c>
      <c r="AF8" s="25" t="s">
        <v>26</v>
      </c>
      <c r="AG8" s="27" t="s">
        <v>27</v>
      </c>
      <c r="AH8" s="29" t="s">
        <v>28</v>
      </c>
      <c r="AI8" s="25" t="s">
        <v>26</v>
      </c>
      <c r="AJ8" s="27" t="s">
        <v>27</v>
      </c>
      <c r="AL8" s="3" t="s">
        <v>12</v>
      </c>
      <c r="AM8" s="4">
        <f>ROUND(DATE(AL7,4,MOD(234-11*MOD(AL7,19),30))/7,0)*7-6</f>
        <v>43191</v>
      </c>
      <c r="AN8" s="5">
        <f>$AM8</f>
        <v>43191</v>
      </c>
    </row>
    <row r="9" spans="1:40" x14ac:dyDescent="0.25">
      <c r="A9" s="14">
        <f t="shared" ref="A9:A39" si="0">DATE(AN_Ref,COLUMN(1:1),ROW(1:31))</f>
        <v>43101</v>
      </c>
      <c r="B9" s="13" t="s">
        <v>29</v>
      </c>
      <c r="C9" s="19"/>
      <c r="D9" s="14">
        <f t="shared" ref="D9:D37" si="1">DATE(AN_Ref,2,ROW(1:29))</f>
        <v>43132</v>
      </c>
      <c r="E9" s="13" t="s">
        <v>25</v>
      </c>
      <c r="F9" s="19"/>
      <c r="G9" s="14">
        <f t="shared" ref="G9:G39" si="2">DATE(AN_Ref,3,ROW(1:29))</f>
        <v>43160</v>
      </c>
      <c r="H9" s="13" t="s">
        <v>24</v>
      </c>
      <c r="I9" s="15" t="s">
        <v>30</v>
      </c>
      <c r="J9" s="22">
        <f t="shared" ref="J9:J38" si="3">DATE(AN_Ref,4,ROW(1:29))</f>
        <v>43191</v>
      </c>
      <c r="K9" s="13" t="s">
        <v>24</v>
      </c>
      <c r="L9" s="19"/>
      <c r="M9" s="14">
        <f t="array" ref="M9">DATE(AN_Ref,5,ROW(1:29))</f>
        <v>43221</v>
      </c>
      <c r="N9" s="13" t="s">
        <v>24</v>
      </c>
      <c r="O9" s="19"/>
      <c r="P9" s="14">
        <f t="array" ref="P9">DATE(AN_Ref,6,ROW(1:29))</f>
        <v>43252</v>
      </c>
      <c r="Q9" s="13"/>
      <c r="R9" s="19"/>
      <c r="S9" s="14">
        <f t="shared" ref="S9:S39" si="4">DATE(AN_Ref,7,ROW(1:29))</f>
        <v>43282</v>
      </c>
      <c r="T9" s="13"/>
      <c r="U9" s="15"/>
      <c r="V9" s="22">
        <f t="shared" ref="V9:V39" si="5">DATE(AN_Ref,8,ROW(1:29))</f>
        <v>43313</v>
      </c>
      <c r="W9" s="13"/>
      <c r="X9" s="19"/>
      <c r="Y9" s="14">
        <f t="shared" ref="Y9:Y38" si="6">DATE(AN_Ref,9,ROW(1:29))</f>
        <v>43344</v>
      </c>
      <c r="Z9" s="13"/>
      <c r="AA9" s="15"/>
      <c r="AB9" s="22">
        <f t="shared" ref="AB9:AB39" si="7">DATE(AN_Ref,10,ROW(1:29))</f>
        <v>43374</v>
      </c>
      <c r="AC9" s="13"/>
      <c r="AD9" s="15"/>
      <c r="AE9" s="22">
        <f t="shared" ref="AE9:AE38" si="8">DATE(AN_Ref,11,ROW(1:29))</f>
        <v>43405</v>
      </c>
      <c r="AF9" s="13"/>
      <c r="AG9" s="15"/>
      <c r="AH9" s="22">
        <f t="shared" ref="AH9:AH39" si="9">DATE(AN_Ref,12,ROW(1:29))</f>
        <v>43435</v>
      </c>
      <c r="AI9" s="13"/>
      <c r="AJ9" s="24"/>
      <c r="AL9" s="6" t="s">
        <v>13</v>
      </c>
      <c r="AM9" s="4">
        <f>DATE(AL7,1,1)</f>
        <v>43101</v>
      </c>
      <c r="AN9" s="5">
        <f t="shared" ref="AN9:AN19" si="10">$AM9</f>
        <v>43101</v>
      </c>
    </row>
    <row r="10" spans="1:40" x14ac:dyDescent="0.25">
      <c r="A10" s="14">
        <f t="shared" si="0"/>
        <v>43102</v>
      </c>
      <c r="B10" s="13" t="s">
        <v>30</v>
      </c>
      <c r="C10" s="19"/>
      <c r="D10" s="14">
        <f t="shared" si="1"/>
        <v>43133</v>
      </c>
      <c r="E10" s="13" t="s">
        <v>25</v>
      </c>
      <c r="F10" s="19"/>
      <c r="G10" s="14">
        <f t="shared" si="2"/>
        <v>43161</v>
      </c>
      <c r="H10" s="13" t="s">
        <v>24</v>
      </c>
      <c r="I10" s="15" t="s">
        <v>30</v>
      </c>
      <c r="J10" s="22">
        <f t="shared" si="3"/>
        <v>43192</v>
      </c>
      <c r="K10" s="13" t="s">
        <v>25</v>
      </c>
      <c r="L10" s="19"/>
      <c r="M10" s="14">
        <f t="array" ref="M10">DATE(AN_Ref,5,ROW(2:30))</f>
        <v>43222</v>
      </c>
      <c r="N10" s="13" t="s">
        <v>25</v>
      </c>
      <c r="O10" s="19"/>
      <c r="P10" s="14">
        <f t="array" ref="P10">DATE(AN_Ref,6,ROW(2:30))</f>
        <v>43253</v>
      </c>
      <c r="Q10" s="13"/>
      <c r="R10" s="19"/>
      <c r="S10" s="14">
        <f t="shared" si="4"/>
        <v>43283</v>
      </c>
      <c r="T10" s="13"/>
      <c r="U10" s="15"/>
      <c r="V10" s="22">
        <f t="shared" si="5"/>
        <v>43314</v>
      </c>
      <c r="W10" s="13"/>
      <c r="X10" s="19"/>
      <c r="Y10" s="14">
        <f t="shared" si="6"/>
        <v>43345</v>
      </c>
      <c r="Z10" s="13"/>
      <c r="AA10" s="15"/>
      <c r="AB10" s="22">
        <f t="shared" si="7"/>
        <v>43375</v>
      </c>
      <c r="AC10" s="13"/>
      <c r="AD10" s="15"/>
      <c r="AE10" s="22">
        <f t="shared" si="8"/>
        <v>43406</v>
      </c>
      <c r="AF10" s="13"/>
      <c r="AG10" s="15"/>
      <c r="AH10" s="22">
        <f t="shared" si="9"/>
        <v>43436</v>
      </c>
      <c r="AI10" s="13"/>
      <c r="AJ10" s="24"/>
      <c r="AL10" s="6" t="s">
        <v>14</v>
      </c>
      <c r="AM10" s="4">
        <f>AM8+1</f>
        <v>43192</v>
      </c>
      <c r="AN10" s="5">
        <f t="shared" si="10"/>
        <v>43192</v>
      </c>
    </row>
    <row r="11" spans="1:40" x14ac:dyDescent="0.25">
      <c r="A11" s="14">
        <f t="shared" si="0"/>
        <v>43103</v>
      </c>
      <c r="B11" s="13" t="s">
        <v>30</v>
      </c>
      <c r="C11" s="19"/>
      <c r="D11" s="14">
        <f t="shared" si="1"/>
        <v>43134</v>
      </c>
      <c r="E11" s="13" t="s">
        <v>32</v>
      </c>
      <c r="F11" s="19"/>
      <c r="G11" s="14">
        <f t="shared" si="2"/>
        <v>43162</v>
      </c>
      <c r="H11" s="13" t="s">
        <v>25</v>
      </c>
      <c r="I11" s="15" t="s">
        <v>29</v>
      </c>
      <c r="J11" s="22">
        <f t="shared" si="3"/>
        <v>43193</v>
      </c>
      <c r="K11" s="13" t="s">
        <v>25</v>
      </c>
      <c r="L11" s="19"/>
      <c r="M11" s="14">
        <f t="array" ref="M11">DATE(AN_Ref,5,ROW(3:31))</f>
        <v>43223</v>
      </c>
      <c r="N11" s="13" t="s">
        <v>25</v>
      </c>
      <c r="O11" s="19"/>
      <c r="P11" s="14">
        <f t="array" ref="P11">DATE(AN_Ref,6,ROW(3:31))</f>
        <v>43254</v>
      </c>
      <c r="Q11" s="13"/>
      <c r="R11" s="19"/>
      <c r="S11" s="14">
        <f t="shared" si="4"/>
        <v>43284</v>
      </c>
      <c r="T11" s="13"/>
      <c r="U11" s="15"/>
      <c r="V11" s="22">
        <f t="shared" si="5"/>
        <v>43315</v>
      </c>
      <c r="W11" s="13"/>
      <c r="X11" s="19"/>
      <c r="Y11" s="14">
        <f t="shared" si="6"/>
        <v>43346</v>
      </c>
      <c r="Z11" s="13"/>
      <c r="AA11" s="15"/>
      <c r="AB11" s="22">
        <f t="shared" si="7"/>
        <v>43376</v>
      </c>
      <c r="AC11" s="13"/>
      <c r="AD11" s="15"/>
      <c r="AE11" s="22">
        <f t="shared" si="8"/>
        <v>43407</v>
      </c>
      <c r="AF11" s="13"/>
      <c r="AG11" s="15"/>
      <c r="AH11" s="22">
        <f t="shared" si="9"/>
        <v>43437</v>
      </c>
      <c r="AI11" s="13"/>
      <c r="AJ11" s="24"/>
      <c r="AL11" s="6" t="s">
        <v>15</v>
      </c>
      <c r="AM11" s="4">
        <f>DATE(AL7,5,1)</f>
        <v>43221</v>
      </c>
      <c r="AN11" s="5">
        <f t="shared" si="10"/>
        <v>43221</v>
      </c>
    </row>
    <row r="12" spans="1:40" x14ac:dyDescent="0.25">
      <c r="A12" s="14">
        <f t="shared" si="0"/>
        <v>43104</v>
      </c>
      <c r="B12" s="13" t="s">
        <v>31</v>
      </c>
      <c r="C12" s="19"/>
      <c r="D12" s="14">
        <f t="shared" si="1"/>
        <v>43135</v>
      </c>
      <c r="E12" s="13" t="s">
        <v>32</v>
      </c>
      <c r="F12" s="19"/>
      <c r="G12" s="14">
        <f t="shared" si="2"/>
        <v>43163</v>
      </c>
      <c r="H12" s="13" t="s">
        <v>25</v>
      </c>
      <c r="I12" s="15"/>
      <c r="J12" s="22">
        <f t="shared" si="3"/>
        <v>43194</v>
      </c>
      <c r="K12" s="13" t="s">
        <v>32</v>
      </c>
      <c r="L12" s="19"/>
      <c r="M12" s="14">
        <f t="array" ref="M12">DATE(AN_Ref,5,ROW(4:32))</f>
        <v>43224</v>
      </c>
      <c r="N12" s="13" t="s">
        <v>32</v>
      </c>
      <c r="O12" s="19"/>
      <c r="P12" s="14">
        <f t="array" ref="P12">DATE(AN_Ref,6,ROW(4:32))</f>
        <v>43255</v>
      </c>
      <c r="Q12" s="13"/>
      <c r="R12" s="19"/>
      <c r="S12" s="14">
        <f t="shared" si="4"/>
        <v>43285</v>
      </c>
      <c r="T12" s="13"/>
      <c r="U12" s="15"/>
      <c r="V12" s="22">
        <f t="shared" si="5"/>
        <v>43316</v>
      </c>
      <c r="W12" s="13"/>
      <c r="X12" s="19"/>
      <c r="Y12" s="14">
        <f t="shared" si="6"/>
        <v>43347</v>
      </c>
      <c r="Z12" s="13"/>
      <c r="AA12" s="15"/>
      <c r="AB12" s="22">
        <f t="shared" si="7"/>
        <v>43377</v>
      </c>
      <c r="AC12" s="13"/>
      <c r="AD12" s="15"/>
      <c r="AE12" s="22">
        <f t="shared" si="8"/>
        <v>43408</v>
      </c>
      <c r="AF12" s="13"/>
      <c r="AG12" s="15"/>
      <c r="AH12" s="22">
        <f t="shared" si="9"/>
        <v>43438</v>
      </c>
      <c r="AI12" s="13"/>
      <c r="AJ12" s="24"/>
      <c r="AL12" s="6" t="s">
        <v>16</v>
      </c>
      <c r="AM12" s="4">
        <f>DATE(AL7,5,8)</f>
        <v>43228</v>
      </c>
      <c r="AN12" s="5">
        <f t="shared" si="10"/>
        <v>43228</v>
      </c>
    </row>
    <row r="13" spans="1:40" x14ac:dyDescent="0.25">
      <c r="A13" s="14">
        <f t="shared" si="0"/>
        <v>43105</v>
      </c>
      <c r="B13" s="13" t="s">
        <v>31</v>
      </c>
      <c r="C13" s="19"/>
      <c r="D13" s="14">
        <f t="shared" si="1"/>
        <v>43136</v>
      </c>
      <c r="E13" s="13"/>
      <c r="F13" s="19"/>
      <c r="G13" s="14">
        <f t="shared" si="2"/>
        <v>43164</v>
      </c>
      <c r="H13" s="13" t="s">
        <v>32</v>
      </c>
      <c r="I13" s="15" t="s">
        <v>30</v>
      </c>
      <c r="J13" s="22">
        <f t="shared" si="3"/>
        <v>43195</v>
      </c>
      <c r="K13" s="13" t="s">
        <v>32</v>
      </c>
      <c r="L13" s="19"/>
      <c r="M13" s="14">
        <f t="array" ref="M13">DATE(AN_Ref,5,ROW(5:33))</f>
        <v>43225</v>
      </c>
      <c r="N13" s="13" t="s">
        <v>32</v>
      </c>
      <c r="O13" s="19"/>
      <c r="P13" s="14">
        <f t="array" ref="P13">DATE(AN_Ref,6,ROW(5:33))</f>
        <v>43256</v>
      </c>
      <c r="Q13" s="13"/>
      <c r="R13" s="19"/>
      <c r="S13" s="14">
        <f t="shared" si="4"/>
        <v>43286</v>
      </c>
      <c r="T13" s="13"/>
      <c r="U13" s="15"/>
      <c r="V13" s="22">
        <f t="shared" si="5"/>
        <v>43317</v>
      </c>
      <c r="W13" s="13"/>
      <c r="X13" s="19"/>
      <c r="Y13" s="14">
        <f t="shared" si="6"/>
        <v>43348</v>
      </c>
      <c r="Z13" s="13"/>
      <c r="AA13" s="15"/>
      <c r="AB13" s="22">
        <f t="shared" si="7"/>
        <v>43378</v>
      </c>
      <c r="AC13" s="13"/>
      <c r="AD13" s="15"/>
      <c r="AE13" s="22">
        <f t="shared" si="8"/>
        <v>43409</v>
      </c>
      <c r="AF13" s="13"/>
      <c r="AG13" s="15"/>
      <c r="AH13" s="22">
        <f t="shared" si="9"/>
        <v>43439</v>
      </c>
      <c r="AI13" s="13"/>
      <c r="AJ13" s="24"/>
      <c r="AL13" s="6" t="s">
        <v>17</v>
      </c>
      <c r="AM13" s="4">
        <f>AM10+38</f>
        <v>43230</v>
      </c>
      <c r="AN13" s="5">
        <f t="shared" si="10"/>
        <v>43230</v>
      </c>
    </row>
    <row r="14" spans="1:40" x14ac:dyDescent="0.25">
      <c r="A14" s="14">
        <f t="shared" si="0"/>
        <v>43106</v>
      </c>
      <c r="B14" s="13"/>
      <c r="C14" s="19"/>
      <c r="D14" s="14">
        <f t="shared" si="1"/>
        <v>43137</v>
      </c>
      <c r="E14" s="13"/>
      <c r="F14" s="19"/>
      <c r="G14" s="14">
        <f t="shared" si="2"/>
        <v>43165</v>
      </c>
      <c r="H14" s="13" t="s">
        <v>32</v>
      </c>
      <c r="I14" s="15" t="s">
        <v>29</v>
      </c>
      <c r="J14" s="22">
        <f t="shared" si="3"/>
        <v>43196</v>
      </c>
      <c r="K14" s="13"/>
      <c r="L14" s="19"/>
      <c r="M14" s="14">
        <f t="array" ref="M14">DATE(AN_Ref,5,ROW(6:34))</f>
        <v>43226</v>
      </c>
      <c r="N14" s="13"/>
      <c r="O14" s="19"/>
      <c r="P14" s="14">
        <f t="array" ref="P14">DATE(AN_Ref,6,ROW(6:34))</f>
        <v>43257</v>
      </c>
      <c r="Q14" s="13"/>
      <c r="R14" s="19"/>
      <c r="S14" s="14">
        <f t="shared" si="4"/>
        <v>43287</v>
      </c>
      <c r="T14" s="13"/>
      <c r="U14" s="15"/>
      <c r="V14" s="22">
        <f t="shared" si="5"/>
        <v>43318</v>
      </c>
      <c r="W14" s="13"/>
      <c r="X14" s="19"/>
      <c r="Y14" s="14">
        <f t="shared" si="6"/>
        <v>43349</v>
      </c>
      <c r="Z14" s="13"/>
      <c r="AA14" s="15"/>
      <c r="AB14" s="22">
        <f t="shared" si="7"/>
        <v>43379</v>
      </c>
      <c r="AC14" s="13"/>
      <c r="AD14" s="15"/>
      <c r="AE14" s="22">
        <f t="shared" si="8"/>
        <v>43410</v>
      </c>
      <c r="AF14" s="13"/>
      <c r="AG14" s="15"/>
      <c r="AH14" s="22">
        <f t="shared" si="9"/>
        <v>43440</v>
      </c>
      <c r="AI14" s="13"/>
      <c r="AJ14" s="24"/>
      <c r="AL14" s="6" t="s">
        <v>18</v>
      </c>
      <c r="AM14" s="4">
        <f>AM10+49</f>
        <v>43241</v>
      </c>
      <c r="AN14" s="5">
        <f t="shared" si="10"/>
        <v>43241</v>
      </c>
    </row>
    <row r="15" spans="1:40" x14ac:dyDescent="0.25">
      <c r="A15" s="14">
        <f t="shared" si="0"/>
        <v>43107</v>
      </c>
      <c r="B15" s="13"/>
      <c r="C15" s="19"/>
      <c r="D15" s="14">
        <f t="shared" si="1"/>
        <v>43138</v>
      </c>
      <c r="E15" s="13"/>
      <c r="F15" s="19"/>
      <c r="G15" s="14">
        <f t="shared" si="2"/>
        <v>43166</v>
      </c>
      <c r="H15" s="13"/>
      <c r="I15" s="15" t="s">
        <v>30</v>
      </c>
      <c r="J15" s="22">
        <f t="shared" si="3"/>
        <v>43197</v>
      </c>
      <c r="K15" s="13"/>
      <c r="L15" s="19"/>
      <c r="M15" s="14">
        <f t="array" ref="M15">DATE(AN_Ref,5,ROW(7:35))</f>
        <v>43227</v>
      </c>
      <c r="N15" s="13"/>
      <c r="O15" s="19"/>
      <c r="P15" s="14">
        <f t="array" ref="P15">DATE(AN_Ref,6,ROW(7:35))</f>
        <v>43258</v>
      </c>
      <c r="Q15" s="13"/>
      <c r="R15" s="19"/>
      <c r="S15" s="14">
        <f t="shared" si="4"/>
        <v>43288</v>
      </c>
      <c r="T15" s="13"/>
      <c r="U15" s="15"/>
      <c r="V15" s="22">
        <f t="shared" si="5"/>
        <v>43319</v>
      </c>
      <c r="W15" s="13"/>
      <c r="X15" s="19"/>
      <c r="Y15" s="14">
        <f t="shared" si="6"/>
        <v>43350</v>
      </c>
      <c r="Z15" s="13"/>
      <c r="AA15" s="15"/>
      <c r="AB15" s="22">
        <f t="shared" si="7"/>
        <v>43380</v>
      </c>
      <c r="AC15" s="13"/>
      <c r="AD15" s="15"/>
      <c r="AE15" s="22">
        <f t="shared" si="8"/>
        <v>43411</v>
      </c>
      <c r="AF15" s="13"/>
      <c r="AG15" s="15"/>
      <c r="AH15" s="22">
        <f t="shared" si="9"/>
        <v>43441</v>
      </c>
      <c r="AI15" s="13"/>
      <c r="AJ15" s="24"/>
      <c r="AL15" s="6" t="s">
        <v>19</v>
      </c>
      <c r="AM15" s="4">
        <f>DATE(AL7,7,14)</f>
        <v>43295</v>
      </c>
      <c r="AN15" s="5">
        <f t="shared" si="10"/>
        <v>43295</v>
      </c>
    </row>
    <row r="16" spans="1:40" x14ac:dyDescent="0.25">
      <c r="A16" s="14">
        <f t="shared" si="0"/>
        <v>43108</v>
      </c>
      <c r="B16" s="13"/>
      <c r="C16" s="19"/>
      <c r="D16" s="14">
        <f t="shared" si="1"/>
        <v>43139</v>
      </c>
      <c r="E16" s="13"/>
      <c r="F16" s="19"/>
      <c r="G16" s="14">
        <f t="shared" si="2"/>
        <v>43167</v>
      </c>
      <c r="H16" s="13"/>
      <c r="I16" s="15" t="s">
        <v>29</v>
      </c>
      <c r="J16" s="22">
        <f t="shared" si="3"/>
        <v>43198</v>
      </c>
      <c r="K16" s="13"/>
      <c r="L16" s="19"/>
      <c r="M16" s="14">
        <f t="array" ref="M16">DATE(AN_Ref,5,ROW(8:36))</f>
        <v>43228</v>
      </c>
      <c r="N16" s="13"/>
      <c r="O16" s="19"/>
      <c r="P16" s="14">
        <f t="array" ref="P16">DATE(AN_Ref,6,ROW(8:36))</f>
        <v>43259</v>
      </c>
      <c r="Q16" s="13"/>
      <c r="R16" s="19"/>
      <c r="S16" s="14">
        <f t="shared" si="4"/>
        <v>43289</v>
      </c>
      <c r="T16" s="13"/>
      <c r="U16" s="15"/>
      <c r="V16" s="22">
        <f t="shared" si="5"/>
        <v>43320</v>
      </c>
      <c r="W16" s="13"/>
      <c r="X16" s="19"/>
      <c r="Y16" s="14">
        <f t="shared" si="6"/>
        <v>43351</v>
      </c>
      <c r="Z16" s="13"/>
      <c r="AA16" s="15"/>
      <c r="AB16" s="22">
        <f t="shared" si="7"/>
        <v>43381</v>
      </c>
      <c r="AC16" s="13"/>
      <c r="AD16" s="15"/>
      <c r="AE16" s="22">
        <f t="shared" si="8"/>
        <v>43412</v>
      </c>
      <c r="AF16" s="13"/>
      <c r="AG16" s="15"/>
      <c r="AH16" s="22">
        <f t="shared" si="9"/>
        <v>43442</v>
      </c>
      <c r="AI16" s="13"/>
      <c r="AJ16" s="24"/>
      <c r="AL16" s="6" t="s">
        <v>20</v>
      </c>
      <c r="AM16" s="4">
        <f>DATE(AL7,8,15)</f>
        <v>43327</v>
      </c>
      <c r="AN16" s="5">
        <f t="shared" si="10"/>
        <v>43327</v>
      </c>
    </row>
    <row r="17" spans="1:40" x14ac:dyDescent="0.25">
      <c r="A17" s="14">
        <f t="shared" si="0"/>
        <v>43109</v>
      </c>
      <c r="B17" s="13"/>
      <c r="C17" s="19"/>
      <c r="D17" s="14">
        <f t="shared" si="1"/>
        <v>43140</v>
      </c>
      <c r="E17" s="13" t="s">
        <v>24</v>
      </c>
      <c r="F17" s="19"/>
      <c r="G17" s="14">
        <f t="shared" si="2"/>
        <v>43168</v>
      </c>
      <c r="H17" s="13"/>
      <c r="I17" s="15" t="s">
        <v>29</v>
      </c>
      <c r="J17" s="22">
        <f t="shared" si="3"/>
        <v>43199</v>
      </c>
      <c r="K17" s="13"/>
      <c r="L17" s="19"/>
      <c r="M17" s="14">
        <f t="array" ref="M17">DATE(AN_Ref,5,ROW(9:37))</f>
        <v>43229</v>
      </c>
      <c r="N17" s="13"/>
      <c r="O17" s="19"/>
      <c r="P17" s="14">
        <f t="array" ref="P17">DATE(AN_Ref,6,ROW(9:37))</f>
        <v>43260</v>
      </c>
      <c r="Q17" s="13"/>
      <c r="R17" s="19"/>
      <c r="S17" s="14">
        <f t="shared" si="4"/>
        <v>43290</v>
      </c>
      <c r="T17" s="13"/>
      <c r="U17" s="15"/>
      <c r="V17" s="22">
        <f t="shared" si="5"/>
        <v>43321</v>
      </c>
      <c r="W17" s="13"/>
      <c r="X17" s="19"/>
      <c r="Y17" s="14">
        <f t="shared" si="6"/>
        <v>43352</v>
      </c>
      <c r="Z17" s="13"/>
      <c r="AA17" s="15"/>
      <c r="AB17" s="22">
        <f t="shared" si="7"/>
        <v>43382</v>
      </c>
      <c r="AC17" s="13"/>
      <c r="AD17" s="15"/>
      <c r="AE17" s="22">
        <f t="shared" si="8"/>
        <v>43413</v>
      </c>
      <c r="AF17" s="13"/>
      <c r="AG17" s="15"/>
      <c r="AH17" s="22">
        <f t="shared" si="9"/>
        <v>43443</v>
      </c>
      <c r="AI17" s="13"/>
      <c r="AJ17" s="24"/>
      <c r="AL17" s="6" t="s">
        <v>21</v>
      </c>
      <c r="AM17" s="4">
        <f>DATE(AL7,11,1)</f>
        <v>43405</v>
      </c>
      <c r="AN17" s="5">
        <f t="shared" si="10"/>
        <v>43405</v>
      </c>
    </row>
    <row r="18" spans="1:40" x14ac:dyDescent="0.25">
      <c r="A18" s="14">
        <f t="shared" si="0"/>
        <v>43110</v>
      </c>
      <c r="B18" s="13" t="s">
        <v>29</v>
      </c>
      <c r="C18" s="19"/>
      <c r="D18" s="14">
        <f t="shared" si="1"/>
        <v>43141</v>
      </c>
      <c r="E18" s="13" t="s">
        <v>24</v>
      </c>
      <c r="F18" s="19"/>
      <c r="G18" s="14">
        <f t="shared" si="2"/>
        <v>43169</v>
      </c>
      <c r="H18" s="13"/>
      <c r="I18" s="15"/>
      <c r="J18" s="22">
        <f t="shared" si="3"/>
        <v>43200</v>
      </c>
      <c r="K18" s="13" t="s">
        <v>24</v>
      </c>
      <c r="L18" s="19"/>
      <c r="M18" s="14">
        <f t="array" ref="M18">DATE(AN_Ref,5,ROW(10:38))</f>
        <v>43230</v>
      </c>
      <c r="N18" s="13" t="s">
        <v>24</v>
      </c>
      <c r="O18" s="19"/>
      <c r="P18" s="14">
        <f t="array" ref="P18">DATE(AN_Ref,6,ROW(10:38))</f>
        <v>43261</v>
      </c>
      <c r="Q18" s="13"/>
      <c r="R18" s="19"/>
      <c r="S18" s="14">
        <f t="shared" si="4"/>
        <v>43291</v>
      </c>
      <c r="T18" s="13"/>
      <c r="U18" s="15"/>
      <c r="V18" s="22">
        <f t="shared" si="5"/>
        <v>43322</v>
      </c>
      <c r="W18" s="13"/>
      <c r="X18" s="19"/>
      <c r="Y18" s="14">
        <f t="shared" si="6"/>
        <v>43353</v>
      </c>
      <c r="Z18" s="13"/>
      <c r="AA18" s="15"/>
      <c r="AB18" s="22">
        <f t="shared" si="7"/>
        <v>43383</v>
      </c>
      <c r="AC18" s="13"/>
      <c r="AD18" s="15"/>
      <c r="AE18" s="22">
        <f t="shared" si="8"/>
        <v>43414</v>
      </c>
      <c r="AF18" s="13"/>
      <c r="AG18" s="15"/>
      <c r="AH18" s="22">
        <f t="shared" si="9"/>
        <v>43444</v>
      </c>
      <c r="AI18" s="13"/>
      <c r="AJ18" s="24"/>
      <c r="AL18" s="6" t="s">
        <v>22</v>
      </c>
      <c r="AM18" s="4">
        <f>DATE(AL7,11,11)</f>
        <v>43415</v>
      </c>
      <c r="AN18" s="5">
        <f t="shared" si="10"/>
        <v>43415</v>
      </c>
    </row>
    <row r="19" spans="1:40" ht="15.75" thickBot="1" x14ac:dyDescent="0.3">
      <c r="A19" s="14">
        <f t="shared" si="0"/>
        <v>43111</v>
      </c>
      <c r="B19" s="13" t="s">
        <v>29</v>
      </c>
      <c r="C19" s="19"/>
      <c r="D19" s="14">
        <f t="shared" si="1"/>
        <v>43142</v>
      </c>
      <c r="E19" s="13" t="s">
        <v>25</v>
      </c>
      <c r="F19" s="19"/>
      <c r="G19" s="14">
        <f t="shared" si="2"/>
        <v>43170</v>
      </c>
      <c r="H19" s="13" t="s">
        <v>24</v>
      </c>
      <c r="I19" s="15"/>
      <c r="J19" s="22">
        <f t="shared" si="3"/>
        <v>43201</v>
      </c>
      <c r="K19" s="13" t="s">
        <v>24</v>
      </c>
      <c r="L19" s="19"/>
      <c r="M19" s="14">
        <f t="array" ref="M19">DATE(AN_Ref,5,ROW(11:39))</f>
        <v>43231</v>
      </c>
      <c r="N19" s="13" t="s">
        <v>24</v>
      </c>
      <c r="O19" s="19"/>
      <c r="P19" s="14">
        <f t="array" ref="P19">DATE(AN_Ref,6,ROW(11:39))</f>
        <v>43262</v>
      </c>
      <c r="Q19" s="13"/>
      <c r="R19" s="19"/>
      <c r="S19" s="14">
        <f t="shared" si="4"/>
        <v>43292</v>
      </c>
      <c r="T19" s="13"/>
      <c r="U19" s="15"/>
      <c r="V19" s="22">
        <f t="shared" si="5"/>
        <v>43323</v>
      </c>
      <c r="W19" s="13"/>
      <c r="X19" s="19"/>
      <c r="Y19" s="14">
        <f t="shared" si="6"/>
        <v>43354</v>
      </c>
      <c r="Z19" s="13"/>
      <c r="AA19" s="15"/>
      <c r="AB19" s="22">
        <f t="shared" si="7"/>
        <v>43384</v>
      </c>
      <c r="AC19" s="13"/>
      <c r="AD19" s="15"/>
      <c r="AE19" s="22">
        <f t="shared" si="8"/>
        <v>43415</v>
      </c>
      <c r="AF19" s="13"/>
      <c r="AG19" s="15"/>
      <c r="AH19" s="22">
        <f t="shared" si="9"/>
        <v>43445</v>
      </c>
      <c r="AI19" s="13"/>
      <c r="AJ19" s="24"/>
      <c r="AL19" s="7" t="s">
        <v>23</v>
      </c>
      <c r="AM19" s="8">
        <f>DATE(AL7,12,25)</f>
        <v>43459</v>
      </c>
      <c r="AN19" s="5">
        <f t="shared" si="10"/>
        <v>43459</v>
      </c>
    </row>
    <row r="20" spans="1:40" x14ac:dyDescent="0.25">
      <c r="A20" s="14">
        <f t="shared" si="0"/>
        <v>43112</v>
      </c>
      <c r="B20" s="13" t="s">
        <v>30</v>
      </c>
      <c r="C20" s="19"/>
      <c r="D20" s="14">
        <f t="shared" si="1"/>
        <v>43143</v>
      </c>
      <c r="E20" s="13" t="s">
        <v>25</v>
      </c>
      <c r="F20" s="19"/>
      <c r="G20" s="14">
        <f t="shared" si="2"/>
        <v>43171</v>
      </c>
      <c r="H20" s="13" t="s">
        <v>24</v>
      </c>
      <c r="I20" s="15" t="s">
        <v>29</v>
      </c>
      <c r="J20" s="22">
        <f t="shared" si="3"/>
        <v>43202</v>
      </c>
      <c r="K20" s="13" t="s">
        <v>25</v>
      </c>
      <c r="L20" s="19"/>
      <c r="M20" s="14">
        <f t="array" ref="M20">DATE(AN_Ref,5,ROW(12:40))</f>
        <v>43232</v>
      </c>
      <c r="N20" s="13" t="s">
        <v>25</v>
      </c>
      <c r="O20" s="19"/>
      <c r="P20" s="14">
        <f t="array" ref="P20">DATE(AN_Ref,6,ROW(12:40))</f>
        <v>43263</v>
      </c>
      <c r="Q20" s="13"/>
      <c r="R20" s="19"/>
      <c r="S20" s="14">
        <f t="shared" si="4"/>
        <v>43293</v>
      </c>
      <c r="T20" s="13"/>
      <c r="U20" s="15"/>
      <c r="V20" s="22">
        <f t="shared" si="5"/>
        <v>43324</v>
      </c>
      <c r="W20" s="13"/>
      <c r="X20" s="19"/>
      <c r="Y20" s="14">
        <f t="shared" si="6"/>
        <v>43355</v>
      </c>
      <c r="Z20" s="13"/>
      <c r="AA20" s="15"/>
      <c r="AB20" s="22">
        <f t="shared" si="7"/>
        <v>43385</v>
      </c>
      <c r="AC20" s="13"/>
      <c r="AD20" s="15"/>
      <c r="AE20" s="22">
        <f t="shared" si="8"/>
        <v>43416</v>
      </c>
      <c r="AF20" s="13"/>
      <c r="AG20" s="15"/>
      <c r="AH20" s="22">
        <f t="shared" si="9"/>
        <v>43446</v>
      </c>
      <c r="AI20" s="13"/>
      <c r="AJ20" s="24"/>
      <c r="AL20" s="12"/>
      <c r="AM20" s="34" t="s">
        <v>36</v>
      </c>
      <c r="AN20" s="35">
        <f t="array" ref="AN20">SUM(IF(WEEKDAY($AN$9:$AN$19)=1,1,0))</f>
        <v>1</v>
      </c>
    </row>
    <row r="21" spans="1:40" x14ac:dyDescent="0.25">
      <c r="A21" s="14">
        <f t="shared" si="0"/>
        <v>43113</v>
      </c>
      <c r="B21" s="13" t="s">
        <v>30</v>
      </c>
      <c r="C21" s="19"/>
      <c r="D21" s="14">
        <f t="shared" si="1"/>
        <v>43144</v>
      </c>
      <c r="E21" s="13" t="s">
        <v>32</v>
      </c>
      <c r="F21" s="19"/>
      <c r="G21" s="14">
        <f t="shared" si="2"/>
        <v>43172</v>
      </c>
      <c r="H21" s="13" t="s">
        <v>25</v>
      </c>
      <c r="I21" s="15" t="s">
        <v>30</v>
      </c>
      <c r="J21" s="22">
        <f t="shared" si="3"/>
        <v>43203</v>
      </c>
      <c r="K21" s="13" t="s">
        <v>25</v>
      </c>
      <c r="L21" s="19"/>
      <c r="M21" s="14">
        <f t="array" ref="M21">DATE(AN_Ref,5,ROW(13:41))</f>
        <v>43233</v>
      </c>
      <c r="N21" s="13" t="s">
        <v>25</v>
      </c>
      <c r="O21" s="19"/>
      <c r="P21" s="14">
        <f t="array" ref="P21">DATE(AN_Ref,6,ROW(13:41))</f>
        <v>43264</v>
      </c>
      <c r="Q21" s="13"/>
      <c r="R21" s="19"/>
      <c r="S21" s="14">
        <f t="shared" si="4"/>
        <v>43294</v>
      </c>
      <c r="T21" s="13"/>
      <c r="U21" s="15"/>
      <c r="V21" s="22">
        <f t="shared" si="5"/>
        <v>43325</v>
      </c>
      <c r="W21" s="13"/>
      <c r="X21" s="19"/>
      <c r="Y21" s="14">
        <f t="shared" si="6"/>
        <v>43356</v>
      </c>
      <c r="Z21" s="13"/>
      <c r="AA21" s="15"/>
      <c r="AB21" s="22">
        <f t="shared" si="7"/>
        <v>43386</v>
      </c>
      <c r="AC21" s="13"/>
      <c r="AD21" s="15"/>
      <c r="AE21" s="22">
        <f t="shared" si="8"/>
        <v>43417</v>
      </c>
      <c r="AF21" s="13"/>
      <c r="AG21" s="15"/>
      <c r="AH21" s="22">
        <f t="shared" si="9"/>
        <v>43447</v>
      </c>
      <c r="AI21" s="13"/>
      <c r="AJ21" s="24"/>
    </row>
    <row r="22" spans="1:40" x14ac:dyDescent="0.25">
      <c r="A22" s="14">
        <f t="shared" si="0"/>
        <v>43114</v>
      </c>
      <c r="B22" s="13" t="s">
        <v>31</v>
      </c>
      <c r="C22" s="19"/>
      <c r="D22" s="14">
        <f t="shared" si="1"/>
        <v>43145</v>
      </c>
      <c r="E22" s="13" t="s">
        <v>32</v>
      </c>
      <c r="F22" s="19"/>
      <c r="G22" s="14">
        <f t="shared" si="2"/>
        <v>43173</v>
      </c>
      <c r="H22" s="13" t="s">
        <v>25</v>
      </c>
      <c r="I22" s="15" t="s">
        <v>29</v>
      </c>
      <c r="J22" s="22">
        <f t="shared" si="3"/>
        <v>43204</v>
      </c>
      <c r="K22" s="13" t="s">
        <v>32</v>
      </c>
      <c r="L22" s="19"/>
      <c r="M22" s="14">
        <f t="array" ref="M22">DATE(AN_Ref,5,ROW(14:42))</f>
        <v>43234</v>
      </c>
      <c r="N22" s="13" t="s">
        <v>32</v>
      </c>
      <c r="O22" s="19"/>
      <c r="P22" s="14">
        <f t="array" ref="P22">DATE(AN_Ref,6,ROW(14:42))</f>
        <v>43265</v>
      </c>
      <c r="Q22" s="13"/>
      <c r="R22" s="19"/>
      <c r="S22" s="14">
        <f t="shared" si="4"/>
        <v>43295</v>
      </c>
      <c r="T22" s="13"/>
      <c r="U22" s="15"/>
      <c r="V22" s="22">
        <f t="shared" si="5"/>
        <v>43326</v>
      </c>
      <c r="W22" s="13"/>
      <c r="X22" s="19"/>
      <c r="Y22" s="14">
        <f t="shared" si="6"/>
        <v>43357</v>
      </c>
      <c r="Z22" s="13"/>
      <c r="AA22" s="15"/>
      <c r="AB22" s="22">
        <f t="shared" si="7"/>
        <v>43387</v>
      </c>
      <c r="AC22" s="13"/>
      <c r="AD22" s="15"/>
      <c r="AE22" s="22">
        <f t="shared" si="8"/>
        <v>43418</v>
      </c>
      <c r="AF22" s="13"/>
      <c r="AG22" s="15"/>
      <c r="AH22" s="22">
        <f t="shared" si="9"/>
        <v>43448</v>
      </c>
      <c r="AI22" s="13"/>
      <c r="AJ22" s="24"/>
    </row>
    <row r="23" spans="1:40" x14ac:dyDescent="0.25">
      <c r="A23" s="14">
        <f t="shared" si="0"/>
        <v>43115</v>
      </c>
      <c r="B23" s="13" t="s">
        <v>31</v>
      </c>
      <c r="C23" s="19"/>
      <c r="D23" s="14">
        <f t="shared" si="1"/>
        <v>43146</v>
      </c>
      <c r="E23" s="13"/>
      <c r="F23" s="19"/>
      <c r="G23" s="14">
        <f t="shared" si="2"/>
        <v>43174</v>
      </c>
      <c r="H23" s="13" t="s">
        <v>32</v>
      </c>
      <c r="I23" s="15" t="s">
        <v>30</v>
      </c>
      <c r="J23" s="22">
        <f t="shared" si="3"/>
        <v>43205</v>
      </c>
      <c r="K23" s="13" t="s">
        <v>32</v>
      </c>
      <c r="L23" s="19"/>
      <c r="M23" s="14">
        <f t="array" ref="M23">DATE(AN_Ref,5,ROW(15:43))</f>
        <v>43235</v>
      </c>
      <c r="N23" s="13" t="s">
        <v>32</v>
      </c>
      <c r="O23" s="19"/>
      <c r="P23" s="14">
        <f t="array" ref="P23">DATE(AN_Ref,6,ROW(15:43))</f>
        <v>43266</v>
      </c>
      <c r="Q23" s="13"/>
      <c r="R23" s="19"/>
      <c r="S23" s="14">
        <f t="shared" si="4"/>
        <v>43296</v>
      </c>
      <c r="T23" s="13"/>
      <c r="U23" s="15"/>
      <c r="V23" s="22">
        <f t="shared" si="5"/>
        <v>43327</v>
      </c>
      <c r="W23" s="13"/>
      <c r="X23" s="19"/>
      <c r="Y23" s="14">
        <f t="shared" si="6"/>
        <v>43358</v>
      </c>
      <c r="Z23" s="13"/>
      <c r="AA23" s="15"/>
      <c r="AB23" s="22">
        <f t="shared" si="7"/>
        <v>43388</v>
      </c>
      <c r="AC23" s="13"/>
      <c r="AD23" s="15"/>
      <c r="AE23" s="22">
        <f t="shared" si="8"/>
        <v>43419</v>
      </c>
      <c r="AF23" s="13"/>
      <c r="AG23" s="15"/>
      <c r="AH23" s="22">
        <f t="shared" si="9"/>
        <v>43449</v>
      </c>
      <c r="AI23" s="13"/>
      <c r="AJ23" s="24"/>
    </row>
    <row r="24" spans="1:40" x14ac:dyDescent="0.25">
      <c r="A24" s="14">
        <f t="shared" si="0"/>
        <v>43116</v>
      </c>
      <c r="B24" s="13"/>
      <c r="C24" s="19"/>
      <c r="D24" s="14">
        <f t="shared" si="1"/>
        <v>43147</v>
      </c>
      <c r="E24" s="13"/>
      <c r="F24" s="19" t="s">
        <v>30</v>
      </c>
      <c r="G24" s="14">
        <f t="shared" si="2"/>
        <v>43175</v>
      </c>
      <c r="H24" s="13" t="s">
        <v>32</v>
      </c>
      <c r="I24" s="15" t="s">
        <v>30</v>
      </c>
      <c r="J24" s="22">
        <f t="shared" si="3"/>
        <v>43206</v>
      </c>
      <c r="K24" s="13"/>
      <c r="L24" s="19"/>
      <c r="M24" s="14">
        <f t="array" ref="M24">DATE(AN_Ref,5,ROW(16:44))</f>
        <v>43236</v>
      </c>
      <c r="N24" s="13"/>
      <c r="O24" s="19"/>
      <c r="P24" s="14">
        <f t="array" ref="P24">DATE(AN_Ref,6,ROW(16:44))</f>
        <v>43267</v>
      </c>
      <c r="Q24" s="13"/>
      <c r="R24" s="19"/>
      <c r="S24" s="14">
        <f t="shared" si="4"/>
        <v>43297</v>
      </c>
      <c r="T24" s="13"/>
      <c r="U24" s="15"/>
      <c r="V24" s="22">
        <f t="shared" si="5"/>
        <v>43328</v>
      </c>
      <c r="W24" s="13"/>
      <c r="X24" s="19"/>
      <c r="Y24" s="14">
        <f t="shared" si="6"/>
        <v>43359</v>
      </c>
      <c r="Z24" s="13"/>
      <c r="AA24" s="15"/>
      <c r="AB24" s="22">
        <f t="shared" si="7"/>
        <v>43389</v>
      </c>
      <c r="AC24" s="13"/>
      <c r="AD24" s="15"/>
      <c r="AE24" s="22">
        <f t="shared" si="8"/>
        <v>43420</v>
      </c>
      <c r="AF24" s="13"/>
      <c r="AG24" s="15"/>
      <c r="AH24" s="22">
        <f t="shared" si="9"/>
        <v>43450</v>
      </c>
      <c r="AI24" s="13"/>
      <c r="AJ24" s="24"/>
    </row>
    <row r="25" spans="1:40" x14ac:dyDescent="0.25">
      <c r="A25" s="14">
        <f t="shared" si="0"/>
        <v>43117</v>
      </c>
      <c r="B25" s="13"/>
      <c r="C25" s="19"/>
      <c r="D25" s="14">
        <f t="shared" si="1"/>
        <v>43148</v>
      </c>
      <c r="E25" s="13"/>
      <c r="F25" s="19" t="s">
        <v>29</v>
      </c>
      <c r="G25" s="14">
        <f t="shared" si="2"/>
        <v>43176</v>
      </c>
      <c r="H25" s="13"/>
      <c r="I25" s="15" t="s">
        <v>29</v>
      </c>
      <c r="J25" s="22">
        <f t="shared" si="3"/>
        <v>43207</v>
      </c>
      <c r="K25" s="13"/>
      <c r="L25" s="19"/>
      <c r="M25" s="14">
        <f t="array" ref="M25">DATE(AN_Ref,5,ROW(17:45))</f>
        <v>43237</v>
      </c>
      <c r="N25" s="13"/>
      <c r="O25" s="19"/>
      <c r="P25" s="14">
        <f t="array" ref="P25">DATE(AN_Ref,6,ROW(17:45))</f>
        <v>43268</v>
      </c>
      <c r="Q25" s="13"/>
      <c r="R25" s="19"/>
      <c r="S25" s="14">
        <f t="shared" si="4"/>
        <v>43298</v>
      </c>
      <c r="T25" s="13"/>
      <c r="U25" s="15"/>
      <c r="V25" s="22">
        <f t="shared" si="5"/>
        <v>43329</v>
      </c>
      <c r="W25" s="13"/>
      <c r="X25" s="19"/>
      <c r="Y25" s="14">
        <f t="shared" si="6"/>
        <v>43360</v>
      </c>
      <c r="Z25" s="13"/>
      <c r="AA25" s="15"/>
      <c r="AB25" s="22">
        <f t="shared" si="7"/>
        <v>43390</v>
      </c>
      <c r="AC25" s="13"/>
      <c r="AD25" s="15"/>
      <c r="AE25" s="22">
        <f t="shared" si="8"/>
        <v>43421</v>
      </c>
      <c r="AF25" s="13"/>
      <c r="AG25" s="15"/>
      <c r="AH25" s="22">
        <f t="shared" si="9"/>
        <v>43451</v>
      </c>
      <c r="AI25" s="13"/>
      <c r="AJ25" s="24"/>
    </row>
    <row r="26" spans="1:40" x14ac:dyDescent="0.25">
      <c r="A26" s="14">
        <f t="shared" si="0"/>
        <v>43118</v>
      </c>
      <c r="B26" s="13"/>
      <c r="C26" s="19"/>
      <c r="D26" s="14">
        <f t="shared" si="1"/>
        <v>43149</v>
      </c>
      <c r="E26" s="13"/>
      <c r="F26" s="19"/>
      <c r="G26" s="14">
        <f t="shared" si="2"/>
        <v>43177</v>
      </c>
      <c r="H26" s="13"/>
      <c r="I26" s="15"/>
      <c r="J26" s="22">
        <f t="shared" si="3"/>
        <v>43208</v>
      </c>
      <c r="K26" s="13"/>
      <c r="L26" s="19"/>
      <c r="M26" s="14">
        <f t="array" ref="M26">DATE(AN_Ref,5,ROW(18:46))</f>
        <v>43238</v>
      </c>
      <c r="N26" s="13"/>
      <c r="O26" s="19"/>
      <c r="P26" s="14">
        <f t="array" ref="P26">DATE(AN_Ref,6,ROW(18:46))</f>
        <v>43269</v>
      </c>
      <c r="Q26" s="13"/>
      <c r="R26" s="19"/>
      <c r="S26" s="14">
        <f t="shared" si="4"/>
        <v>43299</v>
      </c>
      <c r="T26" s="13"/>
      <c r="U26" s="15"/>
      <c r="V26" s="22">
        <f t="shared" si="5"/>
        <v>43330</v>
      </c>
      <c r="W26" s="13"/>
      <c r="X26" s="19"/>
      <c r="Y26" s="14">
        <f t="shared" si="6"/>
        <v>43361</v>
      </c>
      <c r="Z26" s="13"/>
      <c r="AA26" s="15"/>
      <c r="AB26" s="22">
        <f t="shared" si="7"/>
        <v>43391</v>
      </c>
      <c r="AC26" s="13"/>
      <c r="AD26" s="15"/>
      <c r="AE26" s="22">
        <f t="shared" si="8"/>
        <v>43422</v>
      </c>
      <c r="AF26" s="13"/>
      <c r="AG26" s="15"/>
      <c r="AH26" s="22">
        <f t="shared" si="9"/>
        <v>43452</v>
      </c>
      <c r="AI26" s="13"/>
      <c r="AJ26" s="24"/>
    </row>
    <row r="27" spans="1:40" x14ac:dyDescent="0.25">
      <c r="A27" s="14">
        <f t="shared" si="0"/>
        <v>43119</v>
      </c>
      <c r="B27" s="13"/>
      <c r="C27" s="19"/>
      <c r="D27" s="14">
        <f t="shared" si="1"/>
        <v>43150</v>
      </c>
      <c r="E27" s="13" t="s">
        <v>24</v>
      </c>
      <c r="F27" s="19" t="s">
        <v>30</v>
      </c>
      <c r="G27" s="14">
        <f t="shared" si="2"/>
        <v>43178</v>
      </c>
      <c r="H27" s="13"/>
      <c r="I27" s="15" t="s">
        <v>30</v>
      </c>
      <c r="J27" s="22">
        <f t="shared" si="3"/>
        <v>43209</v>
      </c>
      <c r="K27" s="13"/>
      <c r="L27" s="19"/>
      <c r="M27" s="14">
        <f t="array" ref="M27">DATE(AN_Ref,5,ROW(19:47))</f>
        <v>43239</v>
      </c>
      <c r="N27" s="13"/>
      <c r="O27" s="19"/>
      <c r="P27" s="14">
        <f t="array" ref="P27">DATE(AN_Ref,6,ROW(19:47))</f>
        <v>43270</v>
      </c>
      <c r="Q27" s="13"/>
      <c r="R27" s="19"/>
      <c r="S27" s="14">
        <f t="shared" si="4"/>
        <v>43300</v>
      </c>
      <c r="T27" s="13"/>
      <c r="U27" s="15"/>
      <c r="V27" s="22">
        <f t="shared" si="5"/>
        <v>43331</v>
      </c>
      <c r="W27" s="13"/>
      <c r="X27" s="19"/>
      <c r="Y27" s="14">
        <f t="shared" si="6"/>
        <v>43362</v>
      </c>
      <c r="Z27" s="13"/>
      <c r="AA27" s="15"/>
      <c r="AB27" s="22">
        <f t="shared" si="7"/>
        <v>43392</v>
      </c>
      <c r="AC27" s="13"/>
      <c r="AD27" s="15"/>
      <c r="AE27" s="22">
        <f t="shared" si="8"/>
        <v>43423</v>
      </c>
      <c r="AF27" s="13"/>
      <c r="AG27" s="15"/>
      <c r="AH27" s="22">
        <f t="shared" si="9"/>
        <v>43453</v>
      </c>
      <c r="AI27" s="13"/>
      <c r="AJ27" s="24"/>
    </row>
    <row r="28" spans="1:40" x14ac:dyDescent="0.25">
      <c r="A28" s="14">
        <f t="shared" si="0"/>
        <v>43120</v>
      </c>
      <c r="B28" s="13" t="s">
        <v>29</v>
      </c>
      <c r="C28" s="19"/>
      <c r="D28" s="14">
        <f t="shared" si="1"/>
        <v>43151</v>
      </c>
      <c r="E28" s="13" t="s">
        <v>24</v>
      </c>
      <c r="F28" s="19" t="s">
        <v>29</v>
      </c>
      <c r="G28" s="14">
        <f t="shared" si="2"/>
        <v>43179</v>
      </c>
      <c r="H28" s="13"/>
      <c r="I28" s="15" t="s">
        <v>29</v>
      </c>
      <c r="J28" s="22">
        <f t="shared" si="3"/>
        <v>43210</v>
      </c>
      <c r="K28" s="13" t="s">
        <v>24</v>
      </c>
      <c r="L28" s="19"/>
      <c r="M28" s="14">
        <f t="array" ref="M28">DATE(AN_Ref,5,ROW(20:48))</f>
        <v>43240</v>
      </c>
      <c r="N28" s="13" t="s">
        <v>24</v>
      </c>
      <c r="O28" s="19"/>
      <c r="P28" s="14">
        <f t="array" ref="P28">DATE(AN_Ref,6,ROW(20:48))</f>
        <v>43271</v>
      </c>
      <c r="Q28" s="13"/>
      <c r="R28" s="19"/>
      <c r="S28" s="14">
        <f t="shared" si="4"/>
        <v>43301</v>
      </c>
      <c r="T28" s="13"/>
      <c r="U28" s="15"/>
      <c r="V28" s="22">
        <f t="shared" si="5"/>
        <v>43332</v>
      </c>
      <c r="W28" s="13"/>
      <c r="X28" s="19"/>
      <c r="Y28" s="14">
        <f t="shared" si="6"/>
        <v>43363</v>
      </c>
      <c r="Z28" s="13"/>
      <c r="AA28" s="15"/>
      <c r="AB28" s="22">
        <f t="shared" si="7"/>
        <v>43393</v>
      </c>
      <c r="AC28" s="13"/>
      <c r="AD28" s="15"/>
      <c r="AE28" s="22">
        <f t="shared" si="8"/>
        <v>43424</v>
      </c>
      <c r="AF28" s="13"/>
      <c r="AG28" s="15"/>
      <c r="AH28" s="22">
        <f t="shared" si="9"/>
        <v>43454</v>
      </c>
      <c r="AI28" s="13"/>
      <c r="AJ28" s="24"/>
    </row>
    <row r="29" spans="1:40" x14ac:dyDescent="0.25">
      <c r="A29" s="14">
        <f t="shared" si="0"/>
        <v>43121</v>
      </c>
      <c r="B29" s="13" t="s">
        <v>29</v>
      </c>
      <c r="C29" s="19"/>
      <c r="D29" s="14">
        <f t="shared" si="1"/>
        <v>43152</v>
      </c>
      <c r="E29" s="13" t="s">
        <v>25</v>
      </c>
      <c r="F29" s="19" t="s">
        <v>30</v>
      </c>
      <c r="G29" s="14">
        <f t="shared" si="2"/>
        <v>43180</v>
      </c>
      <c r="H29" s="13" t="s">
        <v>24</v>
      </c>
      <c r="I29" s="15" t="s">
        <v>30</v>
      </c>
      <c r="J29" s="22">
        <f t="shared" si="3"/>
        <v>43211</v>
      </c>
      <c r="K29" s="13" t="s">
        <v>24</v>
      </c>
      <c r="L29" s="19"/>
      <c r="M29" s="14">
        <f t="array" ref="M29">DATE(AN_Ref,5,ROW(21:49))</f>
        <v>43241</v>
      </c>
      <c r="N29" s="13" t="s">
        <v>24</v>
      </c>
      <c r="O29" s="19"/>
      <c r="P29" s="14">
        <f t="array" ref="P29">DATE(AN_Ref,6,ROW(21:49))</f>
        <v>43272</v>
      </c>
      <c r="Q29" s="13"/>
      <c r="R29" s="19"/>
      <c r="S29" s="14">
        <f t="shared" si="4"/>
        <v>43302</v>
      </c>
      <c r="T29" s="13"/>
      <c r="U29" s="15"/>
      <c r="V29" s="22">
        <f t="shared" si="5"/>
        <v>43333</v>
      </c>
      <c r="W29" s="13"/>
      <c r="X29" s="19"/>
      <c r="Y29" s="14">
        <f t="shared" si="6"/>
        <v>43364</v>
      </c>
      <c r="Z29" s="13"/>
      <c r="AA29" s="15"/>
      <c r="AB29" s="22">
        <f t="shared" si="7"/>
        <v>43394</v>
      </c>
      <c r="AC29" s="13"/>
      <c r="AD29" s="15"/>
      <c r="AE29" s="22">
        <f t="shared" si="8"/>
        <v>43425</v>
      </c>
      <c r="AF29" s="13"/>
      <c r="AG29" s="15"/>
      <c r="AH29" s="22">
        <f t="shared" si="9"/>
        <v>43455</v>
      </c>
      <c r="AI29" s="13"/>
      <c r="AJ29" s="24"/>
    </row>
    <row r="30" spans="1:40" x14ac:dyDescent="0.25">
      <c r="A30" s="14">
        <f t="shared" si="0"/>
        <v>43122</v>
      </c>
      <c r="B30" s="13" t="s">
        <v>30</v>
      </c>
      <c r="C30" s="19"/>
      <c r="D30" s="14">
        <f t="shared" si="1"/>
        <v>43153</v>
      </c>
      <c r="E30" s="13" t="s">
        <v>25</v>
      </c>
      <c r="F30" s="19" t="s">
        <v>29</v>
      </c>
      <c r="G30" s="14">
        <f t="shared" si="2"/>
        <v>43181</v>
      </c>
      <c r="H30" s="13" t="s">
        <v>24</v>
      </c>
      <c r="I30" s="15" t="s">
        <v>29</v>
      </c>
      <c r="J30" s="22">
        <f t="shared" si="3"/>
        <v>43212</v>
      </c>
      <c r="K30" s="13" t="s">
        <v>25</v>
      </c>
      <c r="L30" s="19"/>
      <c r="M30" s="14">
        <f t="array" ref="M30">DATE(AN_Ref,5,ROW(22:50))</f>
        <v>43242</v>
      </c>
      <c r="N30" s="13" t="s">
        <v>25</v>
      </c>
      <c r="O30" s="19"/>
      <c r="P30" s="14">
        <f t="array" ref="P30">DATE(AN_Ref,6,ROW(22:50))</f>
        <v>43273</v>
      </c>
      <c r="Q30" s="13"/>
      <c r="R30" s="19"/>
      <c r="S30" s="14">
        <f t="shared" si="4"/>
        <v>43303</v>
      </c>
      <c r="T30" s="13"/>
      <c r="U30" s="15"/>
      <c r="V30" s="22">
        <f t="shared" si="5"/>
        <v>43334</v>
      </c>
      <c r="W30" s="13"/>
      <c r="X30" s="19"/>
      <c r="Y30" s="14">
        <f t="shared" si="6"/>
        <v>43365</v>
      </c>
      <c r="Z30" s="13"/>
      <c r="AA30" s="15"/>
      <c r="AB30" s="22">
        <f t="shared" si="7"/>
        <v>43395</v>
      </c>
      <c r="AC30" s="13"/>
      <c r="AD30" s="15"/>
      <c r="AE30" s="22">
        <f t="shared" si="8"/>
        <v>43426</v>
      </c>
      <c r="AF30" s="13"/>
      <c r="AG30" s="15"/>
      <c r="AH30" s="22">
        <f t="shared" si="9"/>
        <v>43456</v>
      </c>
      <c r="AI30" s="13"/>
      <c r="AJ30" s="24"/>
    </row>
    <row r="31" spans="1:40" x14ac:dyDescent="0.25">
      <c r="A31" s="14">
        <f t="shared" si="0"/>
        <v>43123</v>
      </c>
      <c r="B31" s="13" t="s">
        <v>30</v>
      </c>
      <c r="C31" s="19"/>
      <c r="D31" s="14">
        <f t="shared" si="1"/>
        <v>43154</v>
      </c>
      <c r="E31" s="13" t="s">
        <v>32</v>
      </c>
      <c r="F31" s="19" t="s">
        <v>29</v>
      </c>
      <c r="G31" s="14">
        <f t="shared" si="2"/>
        <v>43182</v>
      </c>
      <c r="H31" s="13" t="s">
        <v>25</v>
      </c>
      <c r="I31" s="15" t="s">
        <v>29</v>
      </c>
      <c r="J31" s="22">
        <f t="shared" si="3"/>
        <v>43213</v>
      </c>
      <c r="K31" s="13" t="s">
        <v>25</v>
      </c>
      <c r="L31" s="19"/>
      <c r="M31" s="14">
        <f t="array" ref="M31">DATE(AN_Ref,5,ROW(23:51))</f>
        <v>43243</v>
      </c>
      <c r="N31" s="13" t="s">
        <v>25</v>
      </c>
      <c r="O31" s="19"/>
      <c r="P31" s="14">
        <f t="array" ref="P31">DATE(AN_Ref,6,ROW(23:51))</f>
        <v>43274</v>
      </c>
      <c r="Q31" s="13"/>
      <c r="R31" s="19"/>
      <c r="S31" s="14">
        <f t="shared" si="4"/>
        <v>43304</v>
      </c>
      <c r="T31" s="13"/>
      <c r="U31" s="15"/>
      <c r="V31" s="22">
        <f t="shared" si="5"/>
        <v>43335</v>
      </c>
      <c r="W31" s="13"/>
      <c r="X31" s="19"/>
      <c r="Y31" s="14">
        <f t="shared" si="6"/>
        <v>43366</v>
      </c>
      <c r="Z31" s="13"/>
      <c r="AA31" s="15"/>
      <c r="AB31" s="22">
        <f t="shared" si="7"/>
        <v>43396</v>
      </c>
      <c r="AC31" s="13"/>
      <c r="AD31" s="15"/>
      <c r="AE31" s="22">
        <f t="shared" si="8"/>
        <v>43427</v>
      </c>
      <c r="AF31" s="13"/>
      <c r="AG31" s="15"/>
      <c r="AH31" s="22">
        <f t="shared" si="9"/>
        <v>43457</v>
      </c>
      <c r="AI31" s="13"/>
      <c r="AJ31" s="24"/>
    </row>
    <row r="32" spans="1:40" x14ac:dyDescent="0.25">
      <c r="A32" s="14">
        <f t="shared" si="0"/>
        <v>43124</v>
      </c>
      <c r="B32" s="13" t="s">
        <v>31</v>
      </c>
      <c r="C32" s="19"/>
      <c r="D32" s="14">
        <f t="shared" si="1"/>
        <v>43155</v>
      </c>
      <c r="E32" s="13" t="s">
        <v>32</v>
      </c>
      <c r="F32" s="19"/>
      <c r="G32" s="14">
        <f t="shared" si="2"/>
        <v>43183</v>
      </c>
      <c r="H32" s="13" t="s">
        <v>25</v>
      </c>
      <c r="I32" s="15"/>
      <c r="J32" s="22">
        <f t="shared" si="3"/>
        <v>43214</v>
      </c>
      <c r="K32" s="13" t="s">
        <v>32</v>
      </c>
      <c r="L32" s="19"/>
      <c r="M32" s="14">
        <f t="array" ref="M32">DATE(AN_Ref,5,ROW(24:52))</f>
        <v>43244</v>
      </c>
      <c r="N32" s="13" t="s">
        <v>32</v>
      </c>
      <c r="O32" s="19"/>
      <c r="P32" s="14">
        <f t="array" ref="P32">DATE(AN_Ref,6,ROW(24:52))</f>
        <v>43275</v>
      </c>
      <c r="Q32" s="13"/>
      <c r="R32" s="19"/>
      <c r="S32" s="14">
        <f t="shared" si="4"/>
        <v>43305</v>
      </c>
      <c r="T32" s="13"/>
      <c r="U32" s="15"/>
      <c r="V32" s="22">
        <f t="shared" si="5"/>
        <v>43336</v>
      </c>
      <c r="W32" s="13"/>
      <c r="X32" s="19"/>
      <c r="Y32" s="14">
        <f t="shared" si="6"/>
        <v>43367</v>
      </c>
      <c r="Z32" s="13"/>
      <c r="AA32" s="15"/>
      <c r="AB32" s="22">
        <f t="shared" si="7"/>
        <v>43397</v>
      </c>
      <c r="AC32" s="13"/>
      <c r="AD32" s="15"/>
      <c r="AE32" s="22">
        <f t="shared" si="8"/>
        <v>43428</v>
      </c>
      <c r="AF32" s="13"/>
      <c r="AG32" s="15"/>
      <c r="AH32" s="22">
        <f t="shared" si="9"/>
        <v>43458</v>
      </c>
      <c r="AI32" s="13"/>
      <c r="AJ32" s="24"/>
    </row>
    <row r="33" spans="1:36" x14ac:dyDescent="0.25">
      <c r="A33" s="14">
        <f t="shared" si="0"/>
        <v>43125</v>
      </c>
      <c r="B33" s="13" t="s">
        <v>31</v>
      </c>
      <c r="C33" s="19"/>
      <c r="D33" s="14">
        <f t="shared" si="1"/>
        <v>43156</v>
      </c>
      <c r="E33" s="13"/>
      <c r="F33" s="19"/>
      <c r="G33" s="14">
        <f t="shared" si="2"/>
        <v>43184</v>
      </c>
      <c r="H33" s="13" t="s">
        <v>32</v>
      </c>
      <c r="I33" s="15"/>
      <c r="J33" s="22">
        <f t="shared" si="3"/>
        <v>43215</v>
      </c>
      <c r="K33" s="13" t="s">
        <v>32</v>
      </c>
      <c r="L33" s="19"/>
      <c r="M33" s="14">
        <f t="array" ref="M33">DATE(AN_Ref,5,ROW(25:53))</f>
        <v>43245</v>
      </c>
      <c r="N33" s="13" t="s">
        <v>32</v>
      </c>
      <c r="O33" s="19"/>
      <c r="P33" s="14">
        <f t="array" ref="P33">DATE(AN_Ref,6,ROW(25:53))</f>
        <v>43276</v>
      </c>
      <c r="Q33" s="13"/>
      <c r="R33" s="19"/>
      <c r="S33" s="14">
        <f t="shared" si="4"/>
        <v>43306</v>
      </c>
      <c r="T33" s="13"/>
      <c r="U33" s="15"/>
      <c r="V33" s="22">
        <f t="shared" si="5"/>
        <v>43337</v>
      </c>
      <c r="W33" s="13"/>
      <c r="X33" s="19"/>
      <c r="Y33" s="14">
        <f t="shared" si="6"/>
        <v>43368</v>
      </c>
      <c r="Z33" s="13"/>
      <c r="AA33" s="15"/>
      <c r="AB33" s="22">
        <f t="shared" si="7"/>
        <v>43398</v>
      </c>
      <c r="AC33" s="13"/>
      <c r="AD33" s="15"/>
      <c r="AE33" s="22">
        <f t="shared" si="8"/>
        <v>43429</v>
      </c>
      <c r="AF33" s="13"/>
      <c r="AG33" s="15"/>
      <c r="AH33" s="22">
        <f t="shared" si="9"/>
        <v>43459</v>
      </c>
      <c r="AI33" s="13"/>
      <c r="AJ33" s="24"/>
    </row>
    <row r="34" spans="1:36" x14ac:dyDescent="0.25">
      <c r="A34" s="14">
        <f t="shared" si="0"/>
        <v>43126</v>
      </c>
      <c r="B34" s="13"/>
      <c r="C34" s="19"/>
      <c r="D34" s="14">
        <f t="shared" si="1"/>
        <v>43157</v>
      </c>
      <c r="E34" s="13"/>
      <c r="F34" s="19" t="s">
        <v>29</v>
      </c>
      <c r="G34" s="14">
        <f t="shared" si="2"/>
        <v>43185</v>
      </c>
      <c r="H34" s="13" t="s">
        <v>32</v>
      </c>
      <c r="I34" s="15" t="s">
        <v>29</v>
      </c>
      <c r="J34" s="22">
        <f t="shared" si="3"/>
        <v>43216</v>
      </c>
      <c r="K34" s="13"/>
      <c r="L34" s="19"/>
      <c r="M34" s="14">
        <f t="array" ref="M34">DATE(AN_Ref,5,ROW(26:54))</f>
        <v>43246</v>
      </c>
      <c r="N34" s="13"/>
      <c r="O34" s="19"/>
      <c r="P34" s="14">
        <f t="array" ref="P34">DATE(AN_Ref,6,ROW(26:54))</f>
        <v>43277</v>
      </c>
      <c r="Q34" s="13"/>
      <c r="R34" s="19"/>
      <c r="S34" s="14">
        <f t="shared" si="4"/>
        <v>43307</v>
      </c>
      <c r="T34" s="13"/>
      <c r="U34" s="15"/>
      <c r="V34" s="22">
        <f t="shared" si="5"/>
        <v>43338</v>
      </c>
      <c r="W34" s="13"/>
      <c r="X34" s="19"/>
      <c r="Y34" s="14">
        <f t="shared" si="6"/>
        <v>43369</v>
      </c>
      <c r="Z34" s="13"/>
      <c r="AA34" s="15"/>
      <c r="AB34" s="22">
        <f t="shared" si="7"/>
        <v>43399</v>
      </c>
      <c r="AC34" s="13"/>
      <c r="AD34" s="15"/>
      <c r="AE34" s="22">
        <f t="shared" si="8"/>
        <v>43430</v>
      </c>
      <c r="AF34" s="13"/>
      <c r="AG34" s="15"/>
      <c r="AH34" s="22">
        <f t="shared" si="9"/>
        <v>43460</v>
      </c>
      <c r="AI34" s="13"/>
      <c r="AJ34" s="24"/>
    </row>
    <row r="35" spans="1:36" x14ac:dyDescent="0.25">
      <c r="A35" s="14">
        <f t="shared" si="0"/>
        <v>43127</v>
      </c>
      <c r="B35" s="13"/>
      <c r="C35" s="19"/>
      <c r="D35" s="14">
        <f t="shared" si="1"/>
        <v>43158</v>
      </c>
      <c r="E35" s="13"/>
      <c r="F35" s="19" t="s">
        <v>30</v>
      </c>
      <c r="G35" s="14">
        <f t="shared" si="2"/>
        <v>43186</v>
      </c>
      <c r="H35" s="13"/>
      <c r="I35" s="15" t="s">
        <v>30</v>
      </c>
      <c r="J35" s="22">
        <f t="shared" si="3"/>
        <v>43217</v>
      </c>
      <c r="K35" s="13"/>
      <c r="L35" s="19"/>
      <c r="M35" s="14">
        <f t="array" ref="M35">DATE(AN_Ref,5,ROW(27:55))</f>
        <v>43247</v>
      </c>
      <c r="N35" s="13"/>
      <c r="O35" s="19"/>
      <c r="P35" s="14">
        <f t="array" ref="P35">DATE(AN_Ref,6,ROW(27:55))</f>
        <v>43278</v>
      </c>
      <c r="Q35" s="13"/>
      <c r="R35" s="19"/>
      <c r="S35" s="14">
        <f t="shared" si="4"/>
        <v>43308</v>
      </c>
      <c r="T35" s="13"/>
      <c r="U35" s="15"/>
      <c r="V35" s="22">
        <f t="shared" si="5"/>
        <v>43339</v>
      </c>
      <c r="W35" s="13"/>
      <c r="X35" s="19"/>
      <c r="Y35" s="14">
        <f t="shared" si="6"/>
        <v>43370</v>
      </c>
      <c r="Z35" s="13"/>
      <c r="AA35" s="15"/>
      <c r="AB35" s="22">
        <f t="shared" si="7"/>
        <v>43400</v>
      </c>
      <c r="AC35" s="13"/>
      <c r="AD35" s="15"/>
      <c r="AE35" s="22">
        <f t="shared" si="8"/>
        <v>43431</v>
      </c>
      <c r="AF35" s="13"/>
      <c r="AG35" s="15"/>
      <c r="AH35" s="22">
        <f t="shared" si="9"/>
        <v>43461</v>
      </c>
      <c r="AI35" s="13"/>
      <c r="AJ35" s="24"/>
    </row>
    <row r="36" spans="1:36" x14ac:dyDescent="0.25">
      <c r="A36" s="14">
        <f t="shared" si="0"/>
        <v>43128</v>
      </c>
      <c r="B36" s="13"/>
      <c r="C36" s="19"/>
      <c r="D36" s="14">
        <f t="shared" si="1"/>
        <v>43159</v>
      </c>
      <c r="E36" s="13"/>
      <c r="F36" s="19" t="s">
        <v>29</v>
      </c>
      <c r="G36" s="14">
        <f t="shared" si="2"/>
        <v>43187</v>
      </c>
      <c r="H36" s="13"/>
      <c r="I36" s="15" t="s">
        <v>29</v>
      </c>
      <c r="J36" s="22">
        <f t="shared" si="3"/>
        <v>43218</v>
      </c>
      <c r="K36" s="13"/>
      <c r="L36" s="19"/>
      <c r="M36" s="14">
        <f t="array" ref="M36">DATE(AN_Ref,5,ROW(28:56))</f>
        <v>43248</v>
      </c>
      <c r="N36" s="13"/>
      <c r="O36" s="19"/>
      <c r="P36" s="14">
        <f t="array" ref="P36">DATE(AN_Ref,6,ROW(28:56))</f>
        <v>43279</v>
      </c>
      <c r="Q36" s="13"/>
      <c r="R36" s="19"/>
      <c r="S36" s="14">
        <f t="shared" si="4"/>
        <v>43309</v>
      </c>
      <c r="T36" s="13"/>
      <c r="U36" s="15"/>
      <c r="V36" s="22">
        <f t="shared" si="5"/>
        <v>43340</v>
      </c>
      <c r="W36" s="13"/>
      <c r="X36" s="19"/>
      <c r="Y36" s="14">
        <f t="shared" si="6"/>
        <v>43371</v>
      </c>
      <c r="Z36" s="13"/>
      <c r="AA36" s="15"/>
      <c r="AB36" s="22">
        <f t="shared" si="7"/>
        <v>43401</v>
      </c>
      <c r="AC36" s="13"/>
      <c r="AD36" s="15"/>
      <c r="AE36" s="22">
        <f t="shared" si="8"/>
        <v>43432</v>
      </c>
      <c r="AF36" s="13"/>
      <c r="AG36" s="15"/>
      <c r="AH36" s="22">
        <f t="shared" si="9"/>
        <v>43462</v>
      </c>
      <c r="AI36" s="13"/>
      <c r="AJ36" s="24"/>
    </row>
    <row r="37" spans="1:36" ht="15.75" thickBot="1" x14ac:dyDescent="0.3">
      <c r="A37" s="14">
        <f t="shared" si="0"/>
        <v>43129</v>
      </c>
      <c r="B37" s="13"/>
      <c r="C37" s="19"/>
      <c r="D37" s="16">
        <f t="shared" si="1"/>
        <v>43160</v>
      </c>
      <c r="E37" s="17"/>
      <c r="F37" s="21"/>
      <c r="G37" s="14">
        <f t="shared" si="2"/>
        <v>43188</v>
      </c>
      <c r="H37" s="13"/>
      <c r="I37" s="15" t="s">
        <v>30</v>
      </c>
      <c r="J37" s="22">
        <f t="shared" si="3"/>
        <v>43219</v>
      </c>
      <c r="K37" s="13"/>
      <c r="L37" s="19"/>
      <c r="M37" s="14">
        <f t="array" ref="M37">DATE(AN_Ref,5,ROW(29:57))</f>
        <v>43249</v>
      </c>
      <c r="N37" s="13"/>
      <c r="O37" s="19"/>
      <c r="P37" s="14">
        <f t="array" ref="P37">DATE(AN_Ref,6,ROW(29:57))</f>
        <v>43280</v>
      </c>
      <c r="Q37" s="13"/>
      <c r="R37" s="19"/>
      <c r="S37" s="14">
        <f t="shared" si="4"/>
        <v>43310</v>
      </c>
      <c r="T37" s="13"/>
      <c r="U37" s="15"/>
      <c r="V37" s="22">
        <f t="shared" si="5"/>
        <v>43341</v>
      </c>
      <c r="W37" s="13"/>
      <c r="X37" s="19"/>
      <c r="Y37" s="14">
        <f t="shared" si="6"/>
        <v>43372</v>
      </c>
      <c r="Z37" s="13"/>
      <c r="AA37" s="15"/>
      <c r="AB37" s="22">
        <f t="shared" si="7"/>
        <v>43402</v>
      </c>
      <c r="AC37" s="13"/>
      <c r="AD37" s="15"/>
      <c r="AE37" s="22">
        <f t="shared" si="8"/>
        <v>43433</v>
      </c>
      <c r="AF37" s="13"/>
      <c r="AG37" s="15"/>
      <c r="AH37" s="22">
        <f t="shared" si="9"/>
        <v>43463</v>
      </c>
      <c r="AI37" s="13"/>
      <c r="AJ37" s="24"/>
    </row>
    <row r="38" spans="1:36" ht="15.75" thickBot="1" x14ac:dyDescent="0.3">
      <c r="A38" s="14">
        <f t="shared" si="0"/>
        <v>43130</v>
      </c>
      <c r="B38" s="13" t="s">
        <v>29</v>
      </c>
      <c r="C38" s="15"/>
      <c r="D38" s="10"/>
      <c r="E38" s="10"/>
      <c r="F38" s="10"/>
      <c r="G38" s="14">
        <f t="shared" si="2"/>
        <v>43189</v>
      </c>
      <c r="H38" s="13"/>
      <c r="I38" s="15" t="s">
        <v>30</v>
      </c>
      <c r="J38" s="23">
        <f t="shared" si="3"/>
        <v>43220</v>
      </c>
      <c r="K38" s="17" t="s">
        <v>24</v>
      </c>
      <c r="L38" s="21"/>
      <c r="M38" s="14">
        <f t="array" ref="M38">DATE(AN_Ref,5,ROW(30:58))</f>
        <v>43250</v>
      </c>
      <c r="N38" s="13" t="s">
        <v>24</v>
      </c>
      <c r="O38" s="19"/>
      <c r="P38" s="16">
        <f t="array" ref="P38">DATE(AN_Ref,6,ROW(30:58))</f>
        <v>43281</v>
      </c>
      <c r="Q38" s="17"/>
      <c r="R38" s="21"/>
      <c r="S38" s="14">
        <f t="shared" si="4"/>
        <v>43311</v>
      </c>
      <c r="T38" s="13"/>
      <c r="U38" s="15"/>
      <c r="V38" s="22">
        <f t="shared" si="5"/>
        <v>43342</v>
      </c>
      <c r="W38" s="13"/>
      <c r="X38" s="19"/>
      <c r="Y38" s="16">
        <f t="shared" si="6"/>
        <v>43373</v>
      </c>
      <c r="Z38" s="17"/>
      <c r="AA38" s="20"/>
      <c r="AB38" s="22">
        <f t="shared" si="7"/>
        <v>43403</v>
      </c>
      <c r="AC38" s="13"/>
      <c r="AD38" s="15"/>
      <c r="AE38" s="23">
        <f t="shared" si="8"/>
        <v>43434</v>
      </c>
      <c r="AF38" s="17"/>
      <c r="AG38" s="20"/>
      <c r="AH38" s="22">
        <f t="shared" si="9"/>
        <v>43464</v>
      </c>
      <c r="AI38" s="13"/>
      <c r="AJ38" s="24"/>
    </row>
    <row r="39" spans="1:36" ht="15.75" thickBot="1" x14ac:dyDescent="0.3">
      <c r="A39" s="16">
        <f t="shared" si="0"/>
        <v>43131</v>
      </c>
      <c r="B39" s="17" t="s">
        <v>29</v>
      </c>
      <c r="C39" s="18"/>
      <c r="D39" s="10"/>
      <c r="E39" s="10"/>
      <c r="G39" s="16">
        <f t="shared" si="2"/>
        <v>43190</v>
      </c>
      <c r="H39" s="17" t="s">
        <v>24</v>
      </c>
      <c r="I39" s="20" t="s">
        <v>29</v>
      </c>
      <c r="J39" s="10"/>
      <c r="K39" s="10"/>
      <c r="M39" s="16">
        <f t="array" ref="M39">DATE(AN_Ref,5,ROW(31:59))</f>
        <v>43251</v>
      </c>
      <c r="N39" s="17" t="s">
        <v>24</v>
      </c>
      <c r="O39" s="18"/>
      <c r="P39" s="10"/>
      <c r="Q39" s="10"/>
      <c r="S39" s="16">
        <f t="shared" si="4"/>
        <v>43312</v>
      </c>
      <c r="T39" s="17"/>
      <c r="U39" s="18"/>
      <c r="V39" s="23">
        <f t="shared" si="5"/>
        <v>43343</v>
      </c>
      <c r="W39" s="17"/>
      <c r="X39" s="18"/>
      <c r="Y39" s="10"/>
      <c r="Z39" s="10"/>
      <c r="AB39" s="16">
        <f t="shared" si="7"/>
        <v>43404</v>
      </c>
      <c r="AC39" s="17"/>
      <c r="AD39" s="18"/>
      <c r="AE39" s="10"/>
      <c r="AF39" s="10"/>
      <c r="AH39" s="16">
        <f t="shared" si="9"/>
        <v>43465</v>
      </c>
      <c r="AI39" s="17"/>
      <c r="AJ39" s="18"/>
    </row>
    <row r="43" spans="1:36" x14ac:dyDescent="0.25">
      <c r="A43" s="38" t="s">
        <v>35</v>
      </c>
      <c r="B43" s="38"/>
      <c r="C43" s="38"/>
      <c r="D43" s="38"/>
      <c r="E43" s="38"/>
      <c r="F43" s="38"/>
    </row>
    <row r="44" spans="1:36" x14ac:dyDescent="0.25">
      <c r="A44" s="30"/>
      <c r="B44" s="32" t="s">
        <v>26</v>
      </c>
      <c r="C44" s="30"/>
      <c r="D44" s="30"/>
      <c r="E44" s="32" t="s">
        <v>27</v>
      </c>
      <c r="F44" s="30"/>
      <c r="H44" s="50"/>
      <c r="I44" s="50"/>
      <c r="J44" s="50"/>
      <c r="K44" s="50"/>
    </row>
    <row r="45" spans="1:36" x14ac:dyDescent="0.25">
      <c r="A45" s="30" t="s">
        <v>33</v>
      </c>
      <c r="B45" s="33" t="s">
        <v>29</v>
      </c>
      <c r="C45" s="30"/>
      <c r="D45" s="30" t="s">
        <v>34</v>
      </c>
      <c r="E45" s="31" t="s">
        <v>29</v>
      </c>
      <c r="F45" s="30"/>
      <c r="H45" s="50"/>
      <c r="I45" s="46" t="s">
        <v>29</v>
      </c>
      <c r="J45" s="47" t="s">
        <v>37</v>
      </c>
      <c r="K45" s="50"/>
    </row>
    <row r="46" spans="1:36" x14ac:dyDescent="0.25">
      <c r="A46" s="30"/>
      <c r="B46" s="33" t="s">
        <v>30</v>
      </c>
      <c r="C46" s="30"/>
      <c r="D46" s="30"/>
      <c r="E46" s="31" t="s">
        <v>30</v>
      </c>
      <c r="F46" s="30"/>
      <c r="H46" s="50"/>
      <c r="I46" s="48" t="s">
        <v>30</v>
      </c>
      <c r="J46" s="47" t="s">
        <v>38</v>
      </c>
      <c r="K46" s="50"/>
    </row>
    <row r="47" spans="1:36" x14ac:dyDescent="0.25">
      <c r="A47" s="30"/>
      <c r="B47" s="33" t="s">
        <v>30</v>
      </c>
      <c r="C47" s="30"/>
      <c r="D47" s="30"/>
      <c r="E47" s="31" t="s">
        <v>29</v>
      </c>
      <c r="F47" s="30"/>
      <c r="H47" s="50"/>
      <c r="I47" s="49" t="s">
        <v>31</v>
      </c>
      <c r="J47" s="47" t="s">
        <v>39</v>
      </c>
      <c r="K47" s="50"/>
    </row>
    <row r="48" spans="1:36" x14ac:dyDescent="0.25">
      <c r="A48" s="30"/>
      <c r="B48" s="33" t="s">
        <v>31</v>
      </c>
      <c r="C48" s="30"/>
      <c r="D48" s="30"/>
      <c r="E48" s="31" t="s">
        <v>30</v>
      </c>
      <c r="F48" s="30"/>
      <c r="H48" s="50"/>
      <c r="I48" s="47"/>
      <c r="J48" s="47" t="s">
        <v>40</v>
      </c>
      <c r="K48" s="50"/>
    </row>
    <row r="49" spans="1:11" x14ac:dyDescent="0.25">
      <c r="A49" s="30"/>
      <c r="B49" s="33" t="s">
        <v>31</v>
      </c>
      <c r="C49" s="30"/>
      <c r="D49" s="30"/>
      <c r="E49" s="31" t="s">
        <v>30</v>
      </c>
      <c r="F49" s="30"/>
      <c r="H49" s="50"/>
      <c r="I49" s="50"/>
      <c r="J49" s="50"/>
      <c r="K49" s="50"/>
    </row>
    <row r="50" spans="1:11" x14ac:dyDescent="0.25">
      <c r="A50" s="30"/>
      <c r="B50" s="33"/>
      <c r="C50" s="30"/>
      <c r="D50" s="30"/>
      <c r="E50" s="31" t="s">
        <v>29</v>
      </c>
      <c r="F50" s="30"/>
    </row>
    <row r="51" spans="1:11" x14ac:dyDescent="0.25">
      <c r="A51" s="30"/>
      <c r="B51" s="33"/>
      <c r="C51" s="30"/>
      <c r="D51" s="30"/>
      <c r="E51" s="51"/>
      <c r="F51" s="30"/>
    </row>
    <row r="52" spans="1:11" x14ac:dyDescent="0.25">
      <c r="A52" s="30"/>
      <c r="B52" s="33"/>
      <c r="C52" s="30"/>
      <c r="D52" s="30"/>
      <c r="E52" s="31" t="s">
        <v>30</v>
      </c>
      <c r="F52" s="30"/>
    </row>
    <row r="53" spans="1:11" x14ac:dyDescent="0.25">
      <c r="A53" s="30"/>
      <c r="B53" s="33"/>
      <c r="C53" s="30"/>
      <c r="D53" s="30"/>
      <c r="E53" s="31" t="s">
        <v>29</v>
      </c>
      <c r="F53" s="30"/>
    </row>
    <row r="54" spans="1:11" x14ac:dyDescent="0.25">
      <c r="A54" s="30"/>
      <c r="B54" s="33" t="s">
        <v>29</v>
      </c>
      <c r="C54" s="30"/>
      <c r="D54" s="30"/>
      <c r="E54" s="31" t="s">
        <v>30</v>
      </c>
      <c r="F54" s="30"/>
    </row>
    <row r="55" spans="1:11" x14ac:dyDescent="0.25">
      <c r="A55" s="30"/>
      <c r="B55" s="30"/>
      <c r="C55" s="30"/>
      <c r="D55" s="30"/>
      <c r="E55" s="31" t="s">
        <v>29</v>
      </c>
      <c r="F55" s="30"/>
    </row>
    <row r="56" spans="1:11" x14ac:dyDescent="0.25">
      <c r="A56" s="30"/>
      <c r="B56" s="30"/>
      <c r="C56" s="30"/>
      <c r="D56" s="30"/>
      <c r="E56" s="31" t="s">
        <v>29</v>
      </c>
      <c r="F56" s="30"/>
    </row>
    <row r="57" spans="1:11" x14ac:dyDescent="0.25">
      <c r="A57" s="30"/>
      <c r="B57" s="30"/>
      <c r="C57" s="30"/>
      <c r="D57" s="30"/>
      <c r="E57" s="51"/>
      <c r="F57" s="30"/>
    </row>
    <row r="58" spans="1:11" x14ac:dyDescent="0.25">
      <c r="A58" s="30"/>
      <c r="B58" s="30"/>
      <c r="C58" s="30"/>
      <c r="D58" s="30"/>
      <c r="E58" s="51"/>
      <c r="F58" s="30"/>
    </row>
    <row r="59" spans="1:11" x14ac:dyDescent="0.25">
      <c r="A59" s="30"/>
      <c r="B59" s="30"/>
      <c r="C59" s="30"/>
      <c r="D59" s="30"/>
      <c r="E59" s="30"/>
      <c r="F59" s="30"/>
    </row>
  </sheetData>
  <mergeCells count="15">
    <mergeCell ref="A1:C4"/>
    <mergeCell ref="A43:F43"/>
    <mergeCell ref="AL7:AM7"/>
    <mergeCell ref="A7:C7"/>
    <mergeCell ref="D7:F7"/>
    <mergeCell ref="G7:I7"/>
    <mergeCell ref="J7:L7"/>
    <mergeCell ref="M7:O7"/>
    <mergeCell ref="P7:R7"/>
    <mergeCell ref="S7:U7"/>
    <mergeCell ref="V7:X7"/>
    <mergeCell ref="Y7:AA7"/>
    <mergeCell ref="AB7:AD7"/>
    <mergeCell ref="AE7:AG7"/>
    <mergeCell ref="AH7:AJ7"/>
  </mergeCells>
  <conditionalFormatting sqref="A9:AI39">
    <cfRule type="expression" dxfId="17" priority="13">
      <formula>MONTH(A9)&lt;&gt;MONTH(A$9)</formula>
    </cfRule>
    <cfRule type="expression" dxfId="16" priority="15">
      <formula>COUNTIF(FERIES,A9)=1</formula>
    </cfRule>
  </conditionalFormatting>
  <conditionalFormatting sqref="A9:AJ39">
    <cfRule type="expression" dxfId="15" priority="19">
      <formula>A9="M"</formula>
    </cfRule>
    <cfRule type="expression" dxfId="14" priority="18">
      <formula>A9="N"</formula>
    </cfRule>
    <cfRule type="expression" dxfId="13" priority="17">
      <formula>A9="A"</formula>
    </cfRule>
    <cfRule type="expression" dxfId="12" priority="16">
      <formula>WEEKDAY(A9)=1</formula>
    </cfRule>
  </conditionalFormatting>
  <conditionalFormatting sqref="B45:B54">
    <cfRule type="expression" dxfId="11" priority="7">
      <formula>MONTH(B45)&lt;&gt;MONTH(B$9)</formula>
    </cfRule>
    <cfRule type="expression" dxfId="10" priority="8">
      <formula>COUNTIF(FERIES,B45)=1</formula>
    </cfRule>
  </conditionalFormatting>
  <conditionalFormatting sqref="B45:B54">
    <cfRule type="expression" dxfId="9" priority="9">
      <formula>WEEKDAY(B45)=1</formula>
    </cfRule>
    <cfRule type="expression" dxfId="8" priority="10">
      <formula>B45="A"</formula>
    </cfRule>
    <cfRule type="expression" dxfId="7" priority="11">
      <formula>B45="N"</formula>
    </cfRule>
    <cfRule type="expression" dxfId="6" priority="12">
      <formula>B45="M"</formula>
    </cfRule>
  </conditionalFormatting>
  <conditionalFormatting sqref="E45:E58">
    <cfRule type="expression" dxfId="5" priority="1">
      <formula>MONTH(E45)&lt;&gt;MONTH(E$9)</formula>
    </cfRule>
    <cfRule type="expression" dxfId="4" priority="2">
      <formula>COUNTIF(FERIES,E45)=1</formula>
    </cfRule>
  </conditionalFormatting>
  <conditionalFormatting sqref="E45:E58">
    <cfRule type="expression" dxfId="3" priority="3">
      <formula>WEEKDAY(E45)=1</formula>
    </cfRule>
    <cfRule type="expression" dxfId="2" priority="4">
      <formula>E45="A"</formula>
    </cfRule>
    <cfRule type="expression" dxfId="1" priority="5">
      <formula>E45="N"</formula>
    </cfRule>
    <cfRule type="expression" dxfId="0" priority="6">
      <formula>E45="M"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Spinner 3">
              <controlPr defaultSize="0" autoPict="0">
                <anchor moveWithCells="1" sizeWithCells="1">
                  <from>
                    <xdr:col>3</xdr:col>
                    <xdr:colOff>19050</xdr:colOff>
                    <xdr:row>0</xdr:row>
                    <xdr:rowOff>28575</xdr:rowOff>
                  </from>
                  <to>
                    <xdr:col>3</xdr:col>
                    <xdr:colOff>381000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AN_Ref</vt:lpstr>
      <vt:lpstr>FERIES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2018-01-17T16:07:11Z</dcterms:created>
  <dcterms:modified xsi:type="dcterms:W3CDTF">2018-03-07T12:58:04Z</dcterms:modified>
</cp:coreProperties>
</file>