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hidePivotFieldList="1"/>
  <bookViews>
    <workbookView xWindow="-120" yWindow="-120" windowWidth="20730" windowHeight="11760"/>
  </bookViews>
  <sheets>
    <sheet name="Données" sheetId="1" r:id="rId1"/>
    <sheet name="Prod J" sheetId="2" r:id="rId2"/>
    <sheet name="Prod M" sheetId="3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3" l="1"/>
  <c r="D3" i="2"/>
  <c r="D4" i="2"/>
  <c r="D5" i="2"/>
  <c r="D6" i="2"/>
  <c r="C3" i="2"/>
  <c r="C4" i="2"/>
  <c r="C5" i="2"/>
  <c r="C6" i="2"/>
  <c r="D2" i="2"/>
  <c r="C2" i="2"/>
  <c r="C2" i="3"/>
  <c r="E2" i="3" s="1"/>
  <c r="C3" i="3"/>
  <c r="E3" i="3" s="1"/>
  <c r="C4" i="3"/>
  <c r="E4" i="3" s="1"/>
  <c r="C5" i="3"/>
  <c r="E5" i="3" s="1"/>
  <c r="C6" i="3"/>
  <c r="E6" i="3" s="1"/>
  <c r="D4" i="3" l="1"/>
  <c r="D3" i="3"/>
  <c r="D6" i="3"/>
  <c r="D2" i="3"/>
</calcChain>
</file>

<file path=xl/sharedStrings.xml><?xml version="1.0" encoding="utf-8"?>
<sst xmlns="http://schemas.openxmlformats.org/spreadsheetml/2006/main" count="40" uniqueCount="15">
  <si>
    <t>NOM</t>
  </si>
  <si>
    <t>Nbre Commande</t>
  </si>
  <si>
    <t>Nombre Ligne</t>
  </si>
  <si>
    <t>Heure travaillées</t>
  </si>
  <si>
    <t>A</t>
  </si>
  <si>
    <t>B</t>
  </si>
  <si>
    <t>C</t>
  </si>
  <si>
    <t>D</t>
  </si>
  <si>
    <t>E</t>
  </si>
  <si>
    <t>Date</t>
  </si>
  <si>
    <t>Prod Commandes</t>
  </si>
  <si>
    <t>Prod Lignes</t>
  </si>
  <si>
    <t>Novembre</t>
  </si>
  <si>
    <t>https://excelcorpo.com/calculer-la-production-par-heure/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</si>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</sst>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quotePrefix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0" borderId="0" xfId="1" quotePrefix="1"/>
  </cellXfs>
  <cellStyles count="2">
    <cellStyle name="Lien hypertexte" xfId="1" builtinId="8"/>
    <cellStyle name="Normal" xfId="0" builtinId="0"/>
  </cellStyles>
  <dxfs count="15"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[$-F400]h:mm:ss\ AM/P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E11" totalsRowShown="0">
  <autoFilter ref="A1:E11"/>
  <tableColumns count="5">
    <tableColumn id="1" name="NOM"/>
    <tableColumn id="2" name="Date" dataDxfId="14"/>
    <tableColumn id="3" name="Nbre Commande"/>
    <tableColumn id="4" name="Nombre Ligne"/>
    <tableColumn id="5" name="Heure travaillées" dataDxfId="1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6" totalsRowShown="0" headerRowDxfId="8" dataDxfId="7">
  <autoFilter ref="A1:D6"/>
  <tableColumns count="4">
    <tableColumn id="1" name="NOM" dataDxfId="12"/>
    <tableColumn id="2" name="Date" dataDxfId="11"/>
    <tableColumn id="3" name="Prod Commandes" dataDxfId="10">
      <calculatedColumnFormula>IFERROR(SUMPRODUCT((Tableau1[NOM]=Tableau2[[#This Row],[NOM]])*(Tableau1[Nbre Commande]))/SUMPRODUCT((Tableau1[NOM]=Tableau2[[#This Row],[NOM]])*(Tableau1[Heure travaillées])*24),"")</calculatedColumnFormula>
    </tableColumn>
    <tableColumn id="4" name="Prod Lignes" dataDxfId="9">
      <calculatedColumnFormula>IFERROR(SUMPRODUCT((Tableau1[NOM]=Tableau2[[#This Row],[NOM]])*(Tableau1[Nombre Ligne]))/SUMPRODUCT((Tableau1[NOM]=Tableau2[[#This Row],[NOM]])*(Tableau1[Heure travaillées])*24),"")</calculatedColumnFormula>
    </tableColumn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E6" totalsRowShown="0" headerRowDxfId="3" dataDxfId="2">
  <autoFilter ref="A1:E6"/>
  <tableColumns count="5">
    <tableColumn id="1" name="NOM" dataDxfId="6"/>
    <tableColumn id="2" name="Date" dataDxfId="5"/>
    <tableColumn id="5" name="mois" dataDxfId="4">
      <calculatedColumnFormula>MONTH(DATEVALUE(Tableau3[[#This Row],[Date]]&amp;"11"))</calculatedColumnFormula>
    </tableColumn>
    <tableColumn id="3" name="Prod Commandes" dataDxfId="1">
      <calculatedColumnFormula>IFERROR(SUMPRODUCT((Tableau1[NOM]=Tableau3[[#This Row],[NOM]])*(MONTH(Tableau1[Date])=Tableau3[[#This Row],[mois]])*(Tableau1[Nbre Commande]))/(SUMPRODUCT((Tableau1[NOM]=Tableau3[[#This Row],[NOM]])*(MONTH(Tableau1[Date])=Tableau3[[#This Row],[mois]])*(Tableau1[Heure travaillées]))*24),"")</calculatedColumnFormula>
    </tableColumn>
    <tableColumn id="4" name="Prod Lignes" dataDxfId="0">
      <calculatedColumnFormula>IFERROR(SUMPRODUCT((Tableau1[NOM]=Tableau3[[#This Row],[NOM]])*(MONTH(Tableau1[Date])=Tableau3[[#This Row],[mois]])*(Tableau1[Nombre Ligne]))/(SUMPRODUCT((Tableau1[NOM]=Tableau3[[#This Row],[NOM]])*(MONTH(Tableau1[Date])=Tableau3[[#This Row],[mois]])*(Tableau1[Heure travaillées]))*24),"")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excelcorpo.com/calculer-la-production-par-heure/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abSelected="1" workbookViewId="0">
      <selection activeCell="C20" sqref="C20"/>
    </sheetView>
  </sheetViews>
  <sheetFormatPr baseColWidth="10" defaultRowHeight="15" x14ac:dyDescent="0.25"/>
  <cols>
    <col min="3" max="3" width="18.140625" customWidth="1"/>
    <col min="4" max="4" width="15.5703125" customWidth="1"/>
    <col min="5" max="5" width="18.28515625" style="2" customWidth="1"/>
  </cols>
  <sheetData>
    <row r="1" spans="1:7" x14ac:dyDescent="0.25">
      <c r="A1" t="s">
        <v>0</v>
      </c>
      <c r="B1" t="s">
        <v>9</v>
      </c>
      <c r="C1" t="s">
        <v>1</v>
      </c>
      <c r="D1" t="s">
        <v>2</v>
      </c>
      <c r="E1" s="2" t="s">
        <v>3</v>
      </c>
    </row>
    <row r="2" spans="1:7" x14ac:dyDescent="0.25">
      <c r="A2" t="s">
        <v>4</v>
      </c>
      <c r="B2" s="1">
        <v>45235</v>
      </c>
      <c r="C2">
        <v>220</v>
      </c>
      <c r="D2">
        <v>880</v>
      </c>
      <c r="E2" s="2">
        <v>0.27453703703703702</v>
      </c>
      <c r="G2" s="7" t="s">
        <v>13</v>
      </c>
    </row>
    <row r="3" spans="1:7" x14ac:dyDescent="0.25">
      <c r="A3" t="s">
        <v>5</v>
      </c>
      <c r="B3" s="1">
        <v>45235</v>
      </c>
      <c r="C3">
        <v>198</v>
      </c>
      <c r="D3">
        <v>725</v>
      </c>
      <c r="E3" s="2">
        <v>0.26921296296296299</v>
      </c>
    </row>
    <row r="4" spans="1:7" x14ac:dyDescent="0.25">
      <c r="A4" t="s">
        <v>6</v>
      </c>
      <c r="B4" s="1">
        <v>45235</v>
      </c>
      <c r="C4">
        <v>350</v>
      </c>
      <c r="D4">
        <v>1150</v>
      </c>
      <c r="E4" s="2">
        <v>0.27180555555555558</v>
      </c>
    </row>
    <row r="5" spans="1:7" x14ac:dyDescent="0.25">
      <c r="A5" t="s">
        <v>7</v>
      </c>
      <c r="B5" s="1">
        <v>45235</v>
      </c>
      <c r="C5">
        <v>285</v>
      </c>
      <c r="D5">
        <v>942</v>
      </c>
      <c r="E5" s="2">
        <v>0.28833333333333333</v>
      </c>
    </row>
    <row r="6" spans="1:7" x14ac:dyDescent="0.25">
      <c r="A6" t="s">
        <v>8</v>
      </c>
      <c r="B6" s="1">
        <v>45235</v>
      </c>
      <c r="C6">
        <v>156</v>
      </c>
      <c r="D6">
        <v>800</v>
      </c>
      <c r="E6" s="2">
        <v>0.18258101851851852</v>
      </c>
    </row>
    <row r="7" spans="1:7" x14ac:dyDescent="0.25">
      <c r="A7" t="s">
        <v>4</v>
      </c>
      <c r="B7" s="1">
        <v>45242</v>
      </c>
      <c r="C7">
        <v>310</v>
      </c>
      <c r="D7">
        <v>1110</v>
      </c>
      <c r="E7" s="2">
        <v>0.27932870370370372</v>
      </c>
    </row>
    <row r="8" spans="1:7" x14ac:dyDescent="0.25">
      <c r="A8" t="s">
        <v>5</v>
      </c>
      <c r="B8" s="1">
        <v>45242</v>
      </c>
      <c r="C8">
        <v>270</v>
      </c>
      <c r="D8">
        <v>798</v>
      </c>
      <c r="E8" s="2">
        <v>0.27034722222222224</v>
      </c>
    </row>
    <row r="9" spans="1:7" x14ac:dyDescent="0.25">
      <c r="A9" t="s">
        <v>6</v>
      </c>
      <c r="B9" s="1">
        <v>45242</v>
      </c>
      <c r="C9">
        <v>325</v>
      </c>
      <c r="D9">
        <v>825</v>
      </c>
      <c r="E9" s="2">
        <v>0.25862268518518522</v>
      </c>
    </row>
    <row r="10" spans="1:7" x14ac:dyDescent="0.25">
      <c r="A10" t="s">
        <v>7</v>
      </c>
      <c r="B10" s="1">
        <v>45242</v>
      </c>
      <c r="C10">
        <v>270</v>
      </c>
      <c r="D10">
        <v>812</v>
      </c>
      <c r="E10" s="2">
        <v>0.28281249999999997</v>
      </c>
    </row>
    <row r="11" spans="1:7" x14ac:dyDescent="0.25">
      <c r="A11" t="s">
        <v>8</v>
      </c>
      <c r="B11" s="1">
        <v>45242</v>
      </c>
      <c r="C11">
        <v>157</v>
      </c>
      <c r="D11">
        <v>753</v>
      </c>
      <c r="E11" s="2">
        <v>0.26386574074074071</v>
      </c>
    </row>
  </sheetData>
  <hyperlinks>
    <hyperlink ref="G2" r:id="rId1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workbookViewId="0">
      <selection activeCell="F10" sqref="F10"/>
    </sheetView>
  </sheetViews>
  <sheetFormatPr baseColWidth="10" defaultRowHeight="15" x14ac:dyDescent="0.25"/>
  <cols>
    <col min="1" max="1" width="11.42578125" style="4"/>
    <col min="2" max="2" width="11.42578125" style="5"/>
    <col min="3" max="3" width="18.7109375" style="4" customWidth="1"/>
    <col min="4" max="4" width="13.28515625" style="4" customWidth="1"/>
  </cols>
  <sheetData>
    <row r="1" spans="1:6" x14ac:dyDescent="0.25">
      <c r="A1" s="4" t="s">
        <v>0</v>
      </c>
      <c r="B1" s="5" t="s">
        <v>9</v>
      </c>
      <c r="C1" s="4" t="s">
        <v>10</v>
      </c>
      <c r="D1" s="4" t="s">
        <v>11</v>
      </c>
      <c r="F1" s="3"/>
    </row>
    <row r="2" spans="1:6" x14ac:dyDescent="0.25">
      <c r="A2" s="4" t="s">
        <v>4</v>
      </c>
      <c r="B2" s="5">
        <v>45235</v>
      </c>
      <c r="C2" s="6">
        <f>IFERROR(SUMPRODUCT((Tableau1[NOM]=Tableau2[[#This Row],[NOM]])*(Tableau1[Nbre Commande]))/SUMPRODUCT((Tableau1[NOM]=Tableau2[[#This Row],[NOM]])*(Tableau1[Heure travaillées])*24),"")</f>
        <v>39.871275128515904</v>
      </c>
      <c r="D2" s="6">
        <f>IFERROR(SUMPRODUCT((Tableau1[NOM]=Tableau2[[#This Row],[NOM]])*(Tableau1[Nombre Ligne]))/SUMPRODUCT((Tableau1[NOM]=Tableau2[[#This Row],[NOM]])*(Tableau1[Heure travaillées])*24),"")</f>
        <v>149.70535378442764</v>
      </c>
    </row>
    <row r="3" spans="1:6" x14ac:dyDescent="0.25">
      <c r="A3" s="4" t="s">
        <v>5</v>
      </c>
      <c r="B3" s="5">
        <v>45235</v>
      </c>
      <c r="C3" s="6">
        <f>IFERROR(SUMPRODUCT((Tableau1[NOM]=Tableau2[[#This Row],[NOM]])*(Tableau1[Nbre Commande]))/SUMPRODUCT((Tableau1[NOM]=Tableau2[[#This Row],[NOM]])*(Tableau1[Heure travaillées])*24),"")</f>
        <v>36.14054656999442</v>
      </c>
      <c r="D3" s="6">
        <f>IFERROR(SUMPRODUCT((Tableau1[NOM]=Tableau2[[#This Row],[NOM]])*(Tableau1[Nombre Ligne]))/SUMPRODUCT((Tableau1[NOM]=Tableau2[[#This Row],[NOM]])*(Tableau1[Heure travaillées])*24),"")</f>
        <v>117.61122313269551</v>
      </c>
    </row>
    <row r="4" spans="1:6" x14ac:dyDescent="0.25">
      <c r="A4" s="4" t="s">
        <v>6</v>
      </c>
      <c r="B4" s="5">
        <v>45235</v>
      </c>
      <c r="C4" s="6">
        <f>IFERROR(SUMPRODUCT((Tableau1[NOM]=Tableau2[[#This Row],[NOM]])*(Tableau1[Nbre Commande]))/SUMPRODUCT((Tableau1[NOM]=Tableau2[[#This Row],[NOM]])*(Tableau1[Heure travaillées])*24),"")</f>
        <v>53.023194920247001</v>
      </c>
      <c r="D4" s="6">
        <f>IFERROR(SUMPRODUCT((Tableau1[NOM]=Tableau2[[#This Row],[NOM]])*(Tableau1[Nombre Ligne]))/SUMPRODUCT((Tableau1[NOM]=Tableau2[[#This Row],[NOM]])*(Tableau1[Heure travaillées])*24),"")</f>
        <v>155.14194069257456</v>
      </c>
    </row>
    <row r="5" spans="1:6" x14ac:dyDescent="0.25">
      <c r="A5" s="4" t="s">
        <v>7</v>
      </c>
      <c r="B5" s="5">
        <v>45235</v>
      </c>
      <c r="C5" s="6">
        <f>IFERROR(SUMPRODUCT((Tableau1[NOM]=Tableau2[[#This Row],[NOM]])*(Tableau1[Nbre Commande]))/SUMPRODUCT((Tableau1[NOM]=Tableau2[[#This Row],[NOM]])*(Tableau1[Heure travaillées])*24),"")</f>
        <v>40.488783512675546</v>
      </c>
      <c r="D5" s="6">
        <f>IFERROR(SUMPRODUCT((Tableau1[NOM]=Tableau2[[#This Row],[NOM]])*(Tableau1[Nombre Ligne]))/SUMPRODUCT((Tableau1[NOM]=Tableau2[[#This Row],[NOM]])*(Tableau1[Heure travaillées])*24),"")</f>
        <v>127.9591464526719</v>
      </c>
    </row>
    <row r="6" spans="1:6" x14ac:dyDescent="0.25">
      <c r="A6" s="4" t="s">
        <v>8</v>
      </c>
      <c r="B6" s="5">
        <v>45235</v>
      </c>
      <c r="C6" s="6">
        <f>IFERROR(SUMPRODUCT((Tableau1[NOM]=Tableau2[[#This Row],[NOM]])*(Tableau1[Nbre Commande]))/SUMPRODUCT((Tableau1[NOM]=Tableau2[[#This Row],[NOM]])*(Tableau1[Heure travaillées])*24),"")</f>
        <v>29.212143208980379</v>
      </c>
      <c r="D6" s="6">
        <f>IFERROR(SUMPRODUCT((Tableau1[NOM]=Tableau2[[#This Row],[NOM]])*(Tableau1[Nombre Ligne]))/SUMPRODUCT((Tableau1[NOM]=Tableau2[[#This Row],[NOM]])*(Tableau1[Heure travaillées])*24),"")</f>
        <v>144.94076167267261</v>
      </c>
    </row>
    <row r="7" spans="1:6" x14ac:dyDescent="0.25">
      <c r="B7" s="4"/>
    </row>
    <row r="8" spans="1:6" x14ac:dyDescent="0.25">
      <c r="B8" s="4"/>
    </row>
    <row r="9" spans="1:6" x14ac:dyDescent="0.25">
      <c r="B9" s="4"/>
    </row>
    <row r="10" spans="1:6" x14ac:dyDescent="0.25">
      <c r="B10" s="4"/>
    </row>
    <row r="11" spans="1:6" x14ac:dyDescent="0.25">
      <c r="B11" s="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activeCell="E17" sqref="E17"/>
    </sheetView>
  </sheetViews>
  <sheetFormatPr baseColWidth="10" defaultRowHeight="15" x14ac:dyDescent="0.25"/>
  <cols>
    <col min="1" max="3" width="11.5703125" style="4" customWidth="1"/>
    <col min="4" max="4" width="19" style="4" bestFit="1" customWidth="1"/>
    <col min="5" max="5" width="13.42578125" style="4" bestFit="1" customWidth="1"/>
  </cols>
  <sheetData>
    <row r="1" spans="1:5" x14ac:dyDescent="0.25">
      <c r="A1" s="4" t="s">
        <v>0</v>
      </c>
      <c r="B1" s="4" t="s">
        <v>9</v>
      </c>
      <c r="C1" s="4" t="s">
        <v>14</v>
      </c>
      <c r="D1" s="4" t="s">
        <v>10</v>
      </c>
      <c r="E1" s="4" t="s">
        <v>11</v>
      </c>
    </row>
    <row r="2" spans="1:5" x14ac:dyDescent="0.25">
      <c r="A2" s="4" t="s">
        <v>4</v>
      </c>
      <c r="B2" s="4" t="s">
        <v>12</v>
      </c>
      <c r="C2" s="4">
        <f>MONTH(DATEVALUE(Tableau3[[#This Row],[Date]]&amp;"11"))</f>
        <v>11</v>
      </c>
      <c r="D2" s="6">
        <f>IFERROR(SUMPRODUCT((Tableau1[NOM]=Tableau3[[#This Row],[NOM]])*(MONTH(Tableau1[Date])=Tableau3[[#This Row],[mois]])*(Tableau1[Nbre Commande]))/(SUMPRODUCT((Tableau1[NOM]=Tableau3[[#This Row],[NOM]])*(MONTH(Tableau1[Date])=Tableau3[[#This Row],[mois]])*(Tableau1[Heure travaillées]))*24),"")</f>
        <v>39.871275128515897</v>
      </c>
      <c r="E2" s="6">
        <f>IFERROR(SUMPRODUCT((Tableau1[NOM]=Tableau3[[#This Row],[NOM]])*(MONTH(Tableau1[Date])=Tableau3[[#This Row],[mois]])*(Tableau1[Nombre Ligne]))/(SUMPRODUCT((Tableau1[NOM]=Tableau3[[#This Row],[NOM]])*(MONTH(Tableau1[Date])=Tableau3[[#This Row],[mois]])*(Tableau1[Heure travaillées]))*24),"")</f>
        <v>149.70535378442761</v>
      </c>
    </row>
    <row r="3" spans="1:5" x14ac:dyDescent="0.25">
      <c r="A3" s="4" t="s">
        <v>5</v>
      </c>
      <c r="B3" s="4" t="s">
        <v>12</v>
      </c>
      <c r="C3" s="4">
        <f>MONTH(DATEVALUE(Tableau3[[#This Row],[Date]]&amp;"11"))</f>
        <v>11</v>
      </c>
      <c r="D3" s="6">
        <f>IFERROR(SUMPRODUCT((Tableau1[NOM]=Tableau3[[#This Row],[NOM]])*(MONTH(Tableau1[Date])=Tableau3[[#This Row],[mois]])*(Tableau1[Nbre Commande]))/(SUMPRODUCT((Tableau1[NOM]=Tableau3[[#This Row],[NOM]])*(MONTH(Tableau1[Date])=Tableau3[[#This Row],[mois]])*(Tableau1[Heure travaillées]))*24),"")</f>
        <v>36.14054656999442</v>
      </c>
      <c r="E3" s="6">
        <f>IFERROR(SUMPRODUCT((Tableau1[NOM]=Tableau3[[#This Row],[NOM]])*(MONTH(Tableau1[Date])=Tableau3[[#This Row],[mois]])*(Tableau1[Nombre Ligne]))/(SUMPRODUCT((Tableau1[NOM]=Tableau3[[#This Row],[NOM]])*(MONTH(Tableau1[Date])=Tableau3[[#This Row],[mois]])*(Tableau1[Heure travaillées]))*24),"")</f>
        <v>117.61122313269551</v>
      </c>
    </row>
    <row r="4" spans="1:5" x14ac:dyDescent="0.25">
      <c r="A4" s="4" t="s">
        <v>6</v>
      </c>
      <c r="B4" s="4" t="s">
        <v>12</v>
      </c>
      <c r="C4" s="4">
        <f>MONTH(DATEVALUE(Tableau3[[#This Row],[Date]]&amp;"11"))</f>
        <v>11</v>
      </c>
      <c r="D4" s="6">
        <f>IFERROR(SUMPRODUCT((Tableau1[NOM]=Tableau3[[#This Row],[NOM]])*(MONTH(Tableau1[Date])=Tableau3[[#This Row],[mois]])*(Tableau1[Nbre Commande]))/(SUMPRODUCT((Tableau1[NOM]=Tableau3[[#This Row],[NOM]])*(MONTH(Tableau1[Date])=Tableau3[[#This Row],[mois]])*(Tableau1[Heure travaillées]))*24),"")</f>
        <v>53.023194920247001</v>
      </c>
      <c r="E4" s="6">
        <f>IFERROR(SUMPRODUCT((Tableau1[NOM]=Tableau3[[#This Row],[NOM]])*(MONTH(Tableau1[Date])=Tableau3[[#This Row],[mois]])*(Tableau1[Nombre Ligne]))/(SUMPRODUCT((Tableau1[NOM]=Tableau3[[#This Row],[NOM]])*(MONTH(Tableau1[Date])=Tableau3[[#This Row],[mois]])*(Tableau1[Heure travaillées]))*24),"")</f>
        <v>155.14194069257456</v>
      </c>
    </row>
    <row r="5" spans="1:5" x14ac:dyDescent="0.25">
      <c r="A5" s="4" t="s">
        <v>7</v>
      </c>
      <c r="B5" s="4" t="s">
        <v>12</v>
      </c>
      <c r="C5" s="4">
        <f>MONTH(DATEVALUE(Tableau3[[#This Row],[Date]]&amp;"11"))</f>
        <v>11</v>
      </c>
      <c r="D5" s="6">
        <f>IFERROR(SUMPRODUCT((Tableau1[NOM]=Tableau3[[#This Row],[NOM]])*(MONTH(Tableau1[Date])=Tableau3[[#This Row],[mois]])*(Tableau1[Nbre Commande]))/(SUMPRODUCT((Tableau1[NOM]=Tableau3[[#This Row],[NOM]])*(MONTH(Tableau1[Date])=Tableau3[[#This Row],[mois]])*(Tableau1[Heure travaillées]))*24),"")</f>
        <v>40.488783512675546</v>
      </c>
      <c r="E5" s="6">
        <f>IFERROR(SUMPRODUCT((Tableau1[NOM]=Tableau3[[#This Row],[NOM]])*(MONTH(Tableau1[Date])=Tableau3[[#This Row],[mois]])*(Tableau1[Nombre Ligne]))/(SUMPRODUCT((Tableau1[NOM]=Tableau3[[#This Row],[NOM]])*(MONTH(Tableau1[Date])=Tableau3[[#This Row],[mois]])*(Tableau1[Heure travaillées]))*24),"")</f>
        <v>127.95914645267192</v>
      </c>
    </row>
    <row r="6" spans="1:5" x14ac:dyDescent="0.25">
      <c r="A6" s="4" t="s">
        <v>8</v>
      </c>
      <c r="B6" s="4" t="s">
        <v>12</v>
      </c>
      <c r="C6" s="4">
        <f>MONTH(DATEVALUE(Tableau3[[#This Row],[Date]]&amp;"11"))</f>
        <v>11</v>
      </c>
      <c r="D6" s="6">
        <f>IFERROR(SUMPRODUCT((Tableau1[NOM]=Tableau3[[#This Row],[NOM]])*(MONTH(Tableau1[Date])=Tableau3[[#This Row],[mois]])*(Tableau1[Nbre Commande]))/(SUMPRODUCT((Tableau1[NOM]=Tableau3[[#This Row],[NOM]])*(MONTH(Tableau1[Date])=Tableau3[[#This Row],[mois]])*(Tableau1[Heure travaillées]))*24),"")</f>
        <v>29.212143208980379</v>
      </c>
      <c r="E6" s="6">
        <f>IFERROR(SUMPRODUCT((Tableau1[NOM]=Tableau3[[#This Row],[NOM]])*(MONTH(Tableau1[Date])=Tableau3[[#This Row],[mois]])*(Tableau1[Nombre Ligne]))/(SUMPRODUCT((Tableau1[NOM]=Tableau3[[#This Row],[NOM]])*(MONTH(Tableau1[Date])=Tableau3[[#This Row],[mois]])*(Tableau1[Heure travaillées]))*24),"")</f>
        <v>144.94076167267261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Prod J</vt:lpstr>
      <vt:lpstr>Prod 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 stephano</dc:creator>
  <cp:lastModifiedBy>maison</cp:lastModifiedBy>
  <dcterms:created xsi:type="dcterms:W3CDTF">2023-12-04T17:32:11Z</dcterms:created>
  <dcterms:modified xsi:type="dcterms:W3CDTF">2023-12-05T12:57:57Z</dcterms:modified>
</cp:coreProperties>
</file>