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0730" windowHeight="11760"/>
  </bookViews>
  <sheets>
    <sheet name="Planning" sheetId="1" r:id="rId1"/>
    <sheet name="Personnel" sheetId="3" r:id="rId2"/>
    <sheet name="Base" sheetId="2" state="hidden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2" l="1"/>
  <c r="C16" i="2" s="1"/>
  <c r="B13" i="1"/>
  <c r="B15" i="1"/>
  <c r="B17" i="1"/>
  <c r="B19" i="1"/>
  <c r="B21" i="1"/>
  <c r="B23" i="1"/>
  <c r="B25" i="1"/>
  <c r="B27" i="1"/>
  <c r="B29" i="1"/>
  <c r="B31" i="1"/>
  <c r="B33" i="1"/>
  <c r="B35" i="1"/>
  <c r="B37" i="1"/>
  <c r="B39" i="1"/>
  <c r="B41" i="1"/>
  <c r="B43" i="1"/>
  <c r="B45" i="1"/>
  <c r="B47" i="1"/>
  <c r="B49" i="1"/>
  <c r="B51" i="1"/>
  <c r="B53" i="1"/>
  <c r="B55" i="1"/>
  <c r="B57" i="1"/>
  <c r="B59" i="1"/>
  <c r="B61" i="1"/>
  <c r="B11" i="1"/>
  <c r="AJ5" i="1"/>
  <c r="AJ4" i="1"/>
  <c r="E7" i="1" s="1"/>
  <c r="D9" i="1" l="1"/>
  <c r="E9" i="1"/>
  <c r="C15" i="2"/>
  <c r="C8" i="2"/>
  <c r="C17" i="2"/>
  <c r="C9" i="2"/>
  <c r="C13" i="2"/>
  <c r="C14" i="2"/>
  <c r="C5" i="2"/>
  <c r="C6" i="2"/>
  <c r="C7" i="2" s="1"/>
  <c r="E10" i="1"/>
  <c r="D10" i="1"/>
  <c r="F9" i="1" l="1"/>
  <c r="C12" i="2"/>
  <c r="C11" i="2"/>
  <c r="C10" i="2"/>
  <c r="F10" i="1"/>
  <c r="G9" i="1" l="1"/>
  <c r="G10" i="1"/>
  <c r="H9" i="1" l="1"/>
  <c r="H10" i="1"/>
  <c r="I9" i="1" l="1"/>
  <c r="I10" i="1"/>
  <c r="J9" i="1" l="1"/>
  <c r="J10" i="1"/>
  <c r="K9" i="1" l="1"/>
  <c r="K10" i="1"/>
  <c r="L9" i="1" l="1"/>
  <c r="L10" i="1"/>
  <c r="M9" i="1" l="1"/>
  <c r="M10" i="1"/>
  <c r="N9" i="1" l="1"/>
  <c r="N10" i="1"/>
  <c r="O9" i="1" l="1"/>
  <c r="O10" i="1"/>
  <c r="P9" i="1" l="1"/>
  <c r="P10" i="1"/>
  <c r="Q9" i="1" l="1"/>
  <c r="Q10" i="1"/>
  <c r="R9" i="1" l="1"/>
  <c r="R10" i="1"/>
  <c r="S9" i="1" l="1"/>
  <c r="S10" i="1"/>
  <c r="T9" i="1" l="1"/>
  <c r="T10" i="1"/>
  <c r="U9" i="1" l="1"/>
  <c r="U10" i="1"/>
  <c r="V9" i="1" l="1"/>
  <c r="V10" i="1"/>
  <c r="W9" i="1" l="1"/>
  <c r="W10" i="1"/>
  <c r="X9" i="1" l="1"/>
  <c r="X10" i="1"/>
  <c r="Y9" i="1" l="1"/>
  <c r="Y10" i="1"/>
  <c r="Z9" i="1" l="1"/>
  <c r="Z10" i="1"/>
  <c r="AA9" i="1" l="1"/>
  <c r="AA10" i="1"/>
  <c r="AB9" i="1" l="1"/>
  <c r="AB10" i="1"/>
  <c r="AC9" i="1" l="1"/>
  <c r="AC10" i="1"/>
  <c r="AD9" i="1" l="1"/>
  <c r="AD10" i="1"/>
  <c r="AE9" i="1" l="1"/>
  <c r="AE10" i="1"/>
  <c r="AF9" i="1" l="1"/>
  <c r="AF10" i="1"/>
  <c r="AG9" i="1" l="1"/>
  <c r="AG10" i="1"/>
  <c r="AH9" i="1" l="1"/>
  <c r="AH10" i="1"/>
</calcChain>
</file>

<file path=xl/sharedStrings.xml><?xml version="1.0" encoding="utf-8"?>
<sst xmlns="http://schemas.openxmlformats.org/spreadsheetml/2006/main" count="98" uniqueCount="47">
  <si>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</si>
  <si>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</si>
  <si>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</si>
  <si>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</si>
  <si>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</si>
  <si>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</si>
  <si>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</si>
  <si>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</si>
  <si>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</si>
  <si>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</si>
  <si>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</si>
  <si>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</si>
  <si>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</si>
  <si>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</si>
  <si>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</si>
  <si>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</si>
  <si>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</si>
  <si>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</si>
  <si>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</si>
  <si>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</si>
  <si>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</si>
  <si>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</si>
  <si>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</si>
  <si>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</si>
  <si>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</si>
  <si>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</si>
  <si>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Nom Prénom</t>
  </si>
  <si>
    <t>Société</t>
  </si>
  <si>
    <t>Date</t>
  </si>
  <si>
    <t>Référence (année)</t>
  </si>
  <si>
    <t>Jour férié</t>
  </si>
  <si>
    <t>Listes déroulantes</t>
  </si>
  <si>
    <t>Liste du personnel</t>
  </si>
  <si>
    <t>Semaine</t>
  </si>
  <si>
    <t>Juillet</t>
  </si>
  <si>
    <t>N° Semaine</t>
  </si>
  <si>
    <t>Maladie</t>
  </si>
  <si>
    <t>CP</t>
  </si>
  <si>
    <t>Nuit</t>
  </si>
  <si>
    <t>Légende</t>
  </si>
  <si>
    <t>Personnel disponible</t>
  </si>
  <si>
    <t>Bontons de sélection</t>
  </si>
  <si>
    <t>Weekend</t>
  </si>
  <si>
    <t xml:space="preserve"> </t>
  </si>
  <si>
    <t>Fériés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</si>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</sst>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i/>
      <sz val="20"/>
      <color theme="0"/>
      <name val="Calibri"/>
      <family val="2"/>
      <scheme val="minor"/>
    </font>
    <font>
      <sz val="12"/>
      <name val="Times New Roman"/>
      <family val="1"/>
    </font>
    <font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7"/>
      <name val="Calibri"/>
      <family val="2"/>
    </font>
    <font>
      <b/>
      <sz val="1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7"/>
      <name val="Calibri"/>
      <family val="2"/>
    </font>
    <font>
      <sz val="17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6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0" fontId="4" fillId="0" borderId="0" xfId="1" applyFont="1" applyBorder="1" applyAlignment="1">
      <alignment horizontal="center" vertical="center" wrapText="1"/>
    </xf>
    <xf numFmtId="0" fontId="3" fillId="0" borderId="0" xfId="2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 wrapText="1"/>
    </xf>
    <xf numFmtId="0" fontId="8" fillId="0" borderId="6" xfId="0" applyNumberFormat="1" applyFont="1" applyBorder="1" applyAlignment="1">
      <alignment horizontal="center" vertical="center" wrapText="1"/>
    </xf>
    <xf numFmtId="0" fontId="8" fillId="0" borderId="7" xfId="0" applyNumberFormat="1" applyFont="1" applyBorder="1" applyAlignment="1">
      <alignment horizontal="center" vertical="center" wrapText="1"/>
    </xf>
    <xf numFmtId="0" fontId="8" fillId="0" borderId="8" xfId="0" applyNumberFormat="1" applyFont="1" applyBorder="1" applyAlignment="1">
      <alignment horizontal="center" vertical="center" wrapText="1"/>
    </xf>
    <xf numFmtId="0" fontId="8" fillId="0" borderId="11" xfId="0" applyNumberFormat="1" applyFont="1" applyBorder="1" applyAlignment="1">
      <alignment horizontal="center" vertical="center" wrapText="1"/>
    </xf>
    <xf numFmtId="0" fontId="8" fillId="0" borderId="10" xfId="0" applyNumberFormat="1" applyFont="1" applyBorder="1" applyAlignment="1">
      <alignment horizontal="center" vertical="center" wrapText="1"/>
    </xf>
    <xf numFmtId="164" fontId="10" fillId="0" borderId="9" xfId="0" applyNumberFormat="1" applyFont="1" applyBorder="1" applyAlignment="1">
      <alignment horizontal="center" vertical="center" textRotation="90"/>
    </xf>
    <xf numFmtId="164" fontId="10" fillId="0" borderId="5" xfId="0" applyNumberFormat="1" applyFont="1" applyBorder="1" applyAlignment="1">
      <alignment horizontal="center" vertical="center" textRotation="90"/>
    </xf>
    <xf numFmtId="164" fontId="10" fillId="0" borderId="1" xfId="0" applyNumberFormat="1" applyFont="1" applyBorder="1" applyAlignment="1">
      <alignment horizontal="center" vertical="center" textRotation="90"/>
    </xf>
    <xf numFmtId="0" fontId="14" fillId="0" borderId="0" xfId="0" applyFont="1" applyFill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 wrapText="1"/>
    </xf>
    <xf numFmtId="0" fontId="11" fillId="7" borderId="4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10" fillId="0" borderId="15" xfId="0" applyNumberFormat="1" applyFont="1" applyBorder="1" applyAlignment="1">
      <alignment horizontal="center" vertical="center"/>
    </xf>
    <xf numFmtId="0" fontId="10" fillId="0" borderId="16" xfId="0" applyNumberFormat="1" applyFont="1" applyBorder="1" applyAlignment="1">
      <alignment horizontal="center" vertical="center"/>
    </xf>
    <xf numFmtId="0" fontId="10" fillId="0" borderId="17" xfId="0" applyNumberFormat="1" applyFont="1" applyBorder="1" applyAlignment="1">
      <alignment horizontal="center" vertical="center"/>
    </xf>
    <xf numFmtId="0" fontId="8" fillId="0" borderId="5" xfId="0" applyNumberFormat="1" applyFont="1" applyBorder="1" applyAlignment="1">
      <alignment horizontal="center" vertical="center" wrapText="1"/>
    </xf>
    <xf numFmtId="0" fontId="13" fillId="0" borderId="5" xfId="0" applyNumberFormat="1" applyFont="1" applyFill="1" applyBorder="1" applyAlignment="1">
      <alignment horizontal="center" vertical="center" wrapText="1"/>
    </xf>
    <xf numFmtId="0" fontId="15" fillId="0" borderId="5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center" wrapText="1"/>
    </xf>
    <xf numFmtId="0" fontId="8" fillId="0" borderId="9" xfId="0" applyNumberFormat="1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14" fontId="9" fillId="0" borderId="18" xfId="3" applyNumberFormat="1" applyFont="1" applyBorder="1" applyAlignment="1">
      <alignment horizontal="center" vertical="center"/>
    </xf>
    <xf numFmtId="14" fontId="16" fillId="0" borderId="1" xfId="3" applyNumberFormat="1" applyFont="1" applyBorder="1" applyAlignment="1">
      <alignment horizontal="center" vertical="center"/>
    </xf>
    <xf numFmtId="0" fontId="9" fillId="0" borderId="19" xfId="3" applyFont="1" applyBorder="1" applyAlignment="1">
      <alignment horizontal="center" vertical="center"/>
    </xf>
    <xf numFmtId="0" fontId="16" fillId="0" borderId="8" xfId="3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Fill="1" applyAlignment="1" applyProtection="1">
      <alignment horizontal="center"/>
      <protection locked="0"/>
    </xf>
    <xf numFmtId="0" fontId="0" fillId="0" borderId="0" xfId="0" applyFont="1" applyFill="1" applyAlignment="1">
      <alignment horizont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5" fillId="2" borderId="13" xfId="0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alignment horizontal="center"/>
      <protection locked="0"/>
    </xf>
    <xf numFmtId="0" fontId="5" fillId="2" borderId="1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10" fillId="0" borderId="22" xfId="0" applyFont="1" applyBorder="1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</cellXfs>
  <cellStyles count="4">
    <cellStyle name="Normal" xfId="0" builtinId="0"/>
    <cellStyle name="Normal 2" xfId="2"/>
    <cellStyle name="Normal_Listes" xfId="1"/>
    <cellStyle name="Normal_planning 2001 semestre 2" xfId="3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$AI$4" fmlaRange="Base!$E$5:$E$16" noThreeD="1" val="0"/>
</file>

<file path=xl/ctrlProps/ctrlProp2.xml><?xml version="1.0" encoding="utf-8"?>
<formControlPr xmlns="http://schemas.microsoft.com/office/spreadsheetml/2009/9/main" objectType="Drop" dropStyle="combo" dx="26" fmlaLink="$AI$5" fmlaRange="Base!$F$5:$F$16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19050</xdr:rowOff>
        </xdr:from>
        <xdr:to>
          <xdr:col>1</xdr:col>
          <xdr:colOff>914400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19050</xdr:rowOff>
        </xdr:from>
        <xdr:to>
          <xdr:col>1</xdr:col>
          <xdr:colOff>914400</xdr:colOff>
          <xdr:row>6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25055</xdr:colOff>
      <xdr:row>3</xdr:row>
      <xdr:rowOff>2484</xdr:rowOff>
    </xdr:from>
    <xdr:to>
      <xdr:col>6</xdr:col>
      <xdr:colOff>32261</xdr:colOff>
      <xdr:row>5</xdr:row>
      <xdr:rowOff>167640</xdr:rowOff>
    </xdr:to>
    <xdr:sp macro="[0]!Effac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4324912" y="696448"/>
          <a:ext cx="2184349" cy="84551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EFFACER LE PLANNING</a:t>
          </a:r>
        </a:p>
      </xdr:txBody>
    </xdr:sp>
    <xdr:clientData/>
  </xdr:twoCellAnchor>
  <xdr:twoCellAnchor>
    <xdr:from>
      <xdr:col>6</xdr:col>
      <xdr:colOff>954977</xdr:colOff>
      <xdr:row>4</xdr:row>
      <xdr:rowOff>112395</xdr:rowOff>
    </xdr:from>
    <xdr:to>
      <xdr:col>8</xdr:col>
      <xdr:colOff>950588</xdr:colOff>
      <xdr:row>5</xdr:row>
      <xdr:rowOff>171450</xdr:rowOff>
    </xdr:to>
    <xdr:sp macro="[0]!Nuit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7431977" y="1146538"/>
          <a:ext cx="2172754" cy="39923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NUIT</a:t>
          </a:r>
        </a:p>
      </xdr:txBody>
    </xdr:sp>
    <xdr:clientData/>
  </xdr:twoCellAnchor>
  <xdr:twoCellAnchor>
    <xdr:from>
      <xdr:col>8</xdr:col>
      <xdr:colOff>1028985</xdr:colOff>
      <xdr:row>2</xdr:row>
      <xdr:rowOff>172278</xdr:rowOff>
    </xdr:from>
    <xdr:to>
      <xdr:col>10</xdr:col>
      <xdr:colOff>1065136</xdr:colOff>
      <xdr:row>4</xdr:row>
      <xdr:rowOff>59054</xdr:rowOff>
    </xdr:to>
    <xdr:sp macro="[0]!CP" textlink="">
      <xdr:nvSpPr>
        <xdr:cNvPr id="6" name="Rectangle :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9683128" y="689349"/>
          <a:ext cx="2213294" cy="4038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CP</a:t>
          </a:r>
        </a:p>
      </xdr:txBody>
    </xdr:sp>
    <xdr:clientData/>
  </xdr:twoCellAnchor>
  <xdr:twoCellAnchor>
    <xdr:from>
      <xdr:col>6</xdr:col>
      <xdr:colOff>955110</xdr:colOff>
      <xdr:row>2</xdr:row>
      <xdr:rowOff>174180</xdr:rowOff>
    </xdr:from>
    <xdr:to>
      <xdr:col>8</xdr:col>
      <xdr:colOff>955061</xdr:colOff>
      <xdr:row>4</xdr:row>
      <xdr:rowOff>57150</xdr:rowOff>
    </xdr:to>
    <xdr:sp macro="[0]!Maladie" textlink="">
      <xdr:nvSpPr>
        <xdr:cNvPr id="7" name="Rectangle :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7432110" y="691251"/>
          <a:ext cx="2177094" cy="40004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Maladie</a:t>
          </a:r>
        </a:p>
      </xdr:txBody>
    </xdr:sp>
    <xdr:clientData/>
  </xdr:twoCellAnchor>
  <xdr:twoCellAnchor>
    <xdr:from>
      <xdr:col>8</xdr:col>
      <xdr:colOff>1028700</xdr:colOff>
      <xdr:row>4</xdr:row>
      <xdr:rowOff>114299</xdr:rowOff>
    </xdr:from>
    <xdr:to>
      <xdr:col>10</xdr:col>
      <xdr:colOff>1063232</xdr:colOff>
      <xdr:row>5</xdr:row>
      <xdr:rowOff>173354</xdr:rowOff>
    </xdr:to>
    <xdr:sp macro="[0]!Annuler" textlink="">
      <xdr:nvSpPr>
        <xdr:cNvPr id="8" name="Rectangle :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9667875" y="1162049"/>
          <a:ext cx="2206232" cy="40195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Annuler sélection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B4:C30" totalsRowShown="0" headerRowDxfId="11">
  <autoFilter ref="B4:C30"/>
  <sortState ref="B5:C30">
    <sortCondition ref="B4:B30"/>
  </sortState>
  <tableColumns count="2">
    <tableColumn id="1" name="Nom Prénom" dataDxfId="10" dataCellStyle="Normal_Listes"/>
    <tableColumn id="2" name="Société" dataDxfId="9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E4:F16" totalsRowShown="0" headerRowDxfId="8">
  <autoFilter ref="E4:F16"/>
  <tableColumns count="2">
    <tableColumn id="1" name="Mois" dataDxfId="7"/>
    <tableColumn id="2" name="Anné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B4:C17" totalsRowShown="0" headerRowDxfId="5">
  <autoFilter ref="B4:C17"/>
  <tableColumns count="2">
    <tableColumn id="1" name="Jour férié" dataDxfId="4"/>
    <tableColumn id="2" name="Dat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H4:H56" totalsRowShown="0" headerRowDxfId="2" dataDxfId="1">
  <autoFilter ref="H4:H56"/>
  <tableColumns count="1">
    <tableColumn id="1" name="Sema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BN62"/>
  <sheetViews>
    <sheetView tabSelected="1" zoomScale="70" zoomScaleNormal="70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B4" sqref="B4"/>
    </sheetView>
  </sheetViews>
  <sheetFormatPr baseColWidth="10" defaultRowHeight="15" outlineLevelCol="1" x14ac:dyDescent="0.25"/>
  <cols>
    <col min="1" max="1" width="5.7109375" style="41" customWidth="1"/>
    <col min="2" max="2" width="41" style="41" bestFit="1" customWidth="1"/>
    <col min="3" max="3" width="16.7109375" style="41" bestFit="1" customWidth="1"/>
    <col min="4" max="5" width="5.7109375" style="41" customWidth="1"/>
    <col min="6" max="6" width="15.7109375" style="41" customWidth="1"/>
    <col min="7" max="10" width="15.7109375" style="1" customWidth="1"/>
    <col min="11" max="11" width="5.7109375" style="1" customWidth="1"/>
    <col min="12" max="12" width="5.7109375" style="41" customWidth="1"/>
    <col min="13" max="17" width="15.7109375" style="41" customWidth="1"/>
    <col min="18" max="19" width="5.7109375" style="41" customWidth="1"/>
    <col min="20" max="24" width="15.7109375" style="41" customWidth="1"/>
    <col min="25" max="26" width="5.7109375" style="41" customWidth="1"/>
    <col min="27" max="31" width="15.7109375" style="41" customWidth="1"/>
    <col min="32" max="33" width="5.7109375" style="41" customWidth="1"/>
    <col min="34" max="34" width="15.7109375" style="41" customWidth="1"/>
    <col min="35" max="36" width="15.7109375" style="41" customWidth="1" outlineLevel="1"/>
    <col min="37" max="37" width="11.5703125" style="41"/>
    <col min="38" max="16384" width="11.42578125" style="41"/>
  </cols>
  <sheetData>
    <row r="2" spans="2:66" ht="27" customHeight="1" x14ac:dyDescent="0.4">
      <c r="E2" s="46" t="s">
        <v>41</v>
      </c>
      <c r="F2" s="47"/>
      <c r="G2" s="47"/>
      <c r="H2" s="47"/>
      <c r="I2" s="47"/>
      <c r="J2" s="47"/>
      <c r="K2" s="48"/>
      <c r="L2" s="1"/>
      <c r="M2" s="49" t="s">
        <v>39</v>
      </c>
      <c r="N2" s="49"/>
    </row>
    <row r="4" spans="2:66" ht="27" customHeight="1" x14ac:dyDescent="0.4">
      <c r="J4" s="20"/>
      <c r="L4" s="1"/>
      <c r="M4" s="21" t="s">
        <v>36</v>
      </c>
      <c r="N4" s="25" t="s">
        <v>42</v>
      </c>
      <c r="Q4" s="41" t="s">
        <v>43</v>
      </c>
      <c r="AI4" s="1">
        <v>1</v>
      </c>
      <c r="AJ4" s="10">
        <f>DATE(AI5+2021,AI4,1)</f>
        <v>44562</v>
      </c>
      <c r="AK4" s="42"/>
      <c r="AL4" s="42"/>
      <c r="AM4" s="42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42"/>
      <c r="BE4" s="42"/>
      <c r="BF4" s="42"/>
      <c r="BG4" s="42"/>
      <c r="BH4" s="42"/>
      <c r="BI4" s="42"/>
      <c r="BJ4" s="42"/>
      <c r="BK4" s="42"/>
      <c r="BL4" s="42"/>
      <c r="BM4" s="43"/>
      <c r="BN4" s="43"/>
    </row>
    <row r="5" spans="2:66" ht="27" customHeight="1" x14ac:dyDescent="0.25">
      <c r="I5" s="20"/>
      <c r="M5" s="21" t="s">
        <v>37</v>
      </c>
      <c r="N5" s="24" t="s">
        <v>44</v>
      </c>
      <c r="AI5" s="1">
        <v>1</v>
      </c>
      <c r="AJ5" s="10">
        <f>DATE(AI5+2021,AI4+1,1)-1</f>
        <v>44592</v>
      </c>
    </row>
    <row r="6" spans="2:66" ht="27" customHeight="1" x14ac:dyDescent="0.25">
      <c r="M6" s="22" t="s">
        <v>38</v>
      </c>
      <c r="N6" s="23" t="s">
        <v>40</v>
      </c>
    </row>
    <row r="7" spans="2:66" ht="25.9" x14ac:dyDescent="0.5">
      <c r="E7" s="46" t="str">
        <f>"Période du "&amp;TEXT(AJ4,"jj mmmm aaaa")&amp;" au "&amp;TEXT(AJ5,"jj mmmm aaaa")</f>
        <v>Période du 01 janvier 2022 au 31 janvier 2022</v>
      </c>
      <c r="F7" s="47"/>
      <c r="G7" s="47"/>
      <c r="H7" s="47"/>
      <c r="I7" s="47"/>
      <c r="J7" s="47"/>
      <c r="K7" s="48"/>
      <c r="L7" s="1"/>
      <c r="M7" s="1"/>
    </row>
    <row r="8" spans="2:66" ht="15" customHeight="1" thickBot="1" x14ac:dyDescent="0.35"/>
    <row r="9" spans="2:66" s="1" customFormat="1" ht="57.75" x14ac:dyDescent="0.25">
      <c r="B9" s="37" t="s">
        <v>28</v>
      </c>
      <c r="C9" s="38"/>
      <c r="D9" s="17">
        <f>AJ4</f>
        <v>44562</v>
      </c>
      <c r="E9" s="18">
        <f>AJ4+1</f>
        <v>44563</v>
      </c>
      <c r="F9" s="18">
        <f t="shared" ref="F9:AH9" si="0">E9+1</f>
        <v>44564</v>
      </c>
      <c r="G9" s="18">
        <f t="shared" si="0"/>
        <v>44565</v>
      </c>
      <c r="H9" s="18">
        <f t="shared" si="0"/>
        <v>44566</v>
      </c>
      <c r="I9" s="18">
        <f t="shared" si="0"/>
        <v>44567</v>
      </c>
      <c r="J9" s="18">
        <f t="shared" si="0"/>
        <v>44568</v>
      </c>
      <c r="K9" s="18">
        <f t="shared" si="0"/>
        <v>44569</v>
      </c>
      <c r="L9" s="18">
        <f t="shared" si="0"/>
        <v>44570</v>
      </c>
      <c r="M9" s="18">
        <f t="shared" si="0"/>
        <v>44571</v>
      </c>
      <c r="N9" s="18">
        <f t="shared" si="0"/>
        <v>44572</v>
      </c>
      <c r="O9" s="18">
        <f t="shared" si="0"/>
        <v>44573</v>
      </c>
      <c r="P9" s="18">
        <f t="shared" si="0"/>
        <v>44574</v>
      </c>
      <c r="Q9" s="18">
        <f t="shared" si="0"/>
        <v>44575</v>
      </c>
      <c r="R9" s="18">
        <f t="shared" si="0"/>
        <v>44576</v>
      </c>
      <c r="S9" s="18">
        <f t="shared" si="0"/>
        <v>44577</v>
      </c>
      <c r="T9" s="18">
        <f t="shared" si="0"/>
        <v>44578</v>
      </c>
      <c r="U9" s="18">
        <f t="shared" si="0"/>
        <v>44579</v>
      </c>
      <c r="V9" s="18">
        <f t="shared" si="0"/>
        <v>44580</v>
      </c>
      <c r="W9" s="18">
        <f t="shared" si="0"/>
        <v>44581</v>
      </c>
      <c r="X9" s="18">
        <f t="shared" si="0"/>
        <v>44582</v>
      </c>
      <c r="Y9" s="18">
        <f t="shared" si="0"/>
        <v>44583</v>
      </c>
      <c r="Z9" s="18">
        <f t="shared" si="0"/>
        <v>44584</v>
      </c>
      <c r="AA9" s="18">
        <f t="shared" si="0"/>
        <v>44585</v>
      </c>
      <c r="AB9" s="18">
        <f t="shared" si="0"/>
        <v>44586</v>
      </c>
      <c r="AC9" s="18">
        <f t="shared" si="0"/>
        <v>44587</v>
      </c>
      <c r="AD9" s="18">
        <f t="shared" si="0"/>
        <v>44588</v>
      </c>
      <c r="AE9" s="18">
        <f t="shared" si="0"/>
        <v>44589</v>
      </c>
      <c r="AF9" s="18">
        <f t="shared" si="0"/>
        <v>44590</v>
      </c>
      <c r="AG9" s="18">
        <f t="shared" si="0"/>
        <v>44591</v>
      </c>
      <c r="AH9" s="19">
        <f t="shared" si="0"/>
        <v>44592</v>
      </c>
    </row>
    <row r="10" spans="2:66" s="1" customFormat="1" ht="23.25" thickBot="1" x14ac:dyDescent="0.3">
      <c r="B10" s="39" t="s">
        <v>35</v>
      </c>
      <c r="C10" s="40"/>
      <c r="D10" s="26" t="e">
        <f ca="1">_xlfn.ISOWEEKNUM(D9)</f>
        <v>#NAME?</v>
      </c>
      <c r="E10" s="27" t="e">
        <f t="shared" ref="E10:AH10" ca="1" si="1">_xlfn.ISOWEEKNUM(E9)</f>
        <v>#NAME?</v>
      </c>
      <c r="F10" s="27" t="e">
        <f t="shared" ca="1" si="1"/>
        <v>#NAME?</v>
      </c>
      <c r="G10" s="27" t="e">
        <f t="shared" ca="1" si="1"/>
        <v>#NAME?</v>
      </c>
      <c r="H10" s="27" t="e">
        <f t="shared" ca="1" si="1"/>
        <v>#NAME?</v>
      </c>
      <c r="I10" s="27" t="e">
        <f t="shared" ca="1" si="1"/>
        <v>#NAME?</v>
      </c>
      <c r="J10" s="27" t="e">
        <f t="shared" ca="1" si="1"/>
        <v>#NAME?</v>
      </c>
      <c r="K10" s="27" t="e">
        <f t="shared" ca="1" si="1"/>
        <v>#NAME?</v>
      </c>
      <c r="L10" s="27" t="e">
        <f t="shared" ca="1" si="1"/>
        <v>#NAME?</v>
      </c>
      <c r="M10" s="27" t="e">
        <f t="shared" ca="1" si="1"/>
        <v>#NAME?</v>
      </c>
      <c r="N10" s="27" t="e">
        <f t="shared" ca="1" si="1"/>
        <v>#NAME?</v>
      </c>
      <c r="O10" s="27" t="e">
        <f t="shared" ca="1" si="1"/>
        <v>#NAME?</v>
      </c>
      <c r="P10" s="27" t="e">
        <f t="shared" ca="1" si="1"/>
        <v>#NAME?</v>
      </c>
      <c r="Q10" s="27" t="e">
        <f t="shared" ca="1" si="1"/>
        <v>#NAME?</v>
      </c>
      <c r="R10" s="27" t="e">
        <f t="shared" ca="1" si="1"/>
        <v>#NAME?</v>
      </c>
      <c r="S10" s="27" t="e">
        <f t="shared" ca="1" si="1"/>
        <v>#NAME?</v>
      </c>
      <c r="T10" s="27" t="e">
        <f t="shared" ca="1" si="1"/>
        <v>#NAME?</v>
      </c>
      <c r="U10" s="27" t="e">
        <f t="shared" ca="1" si="1"/>
        <v>#NAME?</v>
      </c>
      <c r="V10" s="27" t="e">
        <f t="shared" ca="1" si="1"/>
        <v>#NAME?</v>
      </c>
      <c r="W10" s="27" t="e">
        <f t="shared" ca="1" si="1"/>
        <v>#NAME?</v>
      </c>
      <c r="X10" s="27" t="e">
        <f t="shared" ca="1" si="1"/>
        <v>#NAME?</v>
      </c>
      <c r="Y10" s="27" t="e">
        <f t="shared" ca="1" si="1"/>
        <v>#NAME?</v>
      </c>
      <c r="Z10" s="27" t="e">
        <f t="shared" ca="1" si="1"/>
        <v>#NAME?</v>
      </c>
      <c r="AA10" s="27" t="e">
        <f t="shared" ca="1" si="1"/>
        <v>#NAME?</v>
      </c>
      <c r="AB10" s="27" t="e">
        <f t="shared" ca="1" si="1"/>
        <v>#NAME?</v>
      </c>
      <c r="AC10" s="27" t="e">
        <f t="shared" ca="1" si="1"/>
        <v>#NAME?</v>
      </c>
      <c r="AD10" s="27" t="e">
        <f t="shared" ca="1" si="1"/>
        <v>#NAME?</v>
      </c>
      <c r="AE10" s="27" t="e">
        <f t="shared" ca="1" si="1"/>
        <v>#NAME?</v>
      </c>
      <c r="AF10" s="27" t="e">
        <f t="shared" ca="1" si="1"/>
        <v>#NAME?</v>
      </c>
      <c r="AG10" s="27" t="e">
        <f t="shared" ca="1" si="1"/>
        <v>#NAME?</v>
      </c>
      <c r="AH10" s="28" t="e">
        <f t="shared" ca="1" si="1"/>
        <v>#NAME?</v>
      </c>
    </row>
    <row r="11" spans="2:66" ht="34.9" customHeight="1" x14ac:dyDescent="0.25">
      <c r="B11" s="50">
        <f>Personnel!B5</f>
        <v>0</v>
      </c>
      <c r="C11" s="36" t="s">
        <v>45</v>
      </c>
      <c r="D11" s="33"/>
      <c r="E11" s="29"/>
      <c r="F11" s="30"/>
      <c r="G11" s="30"/>
      <c r="H11" s="30"/>
      <c r="I11" s="31"/>
      <c r="J11" s="30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32"/>
    </row>
    <row r="12" spans="2:66" ht="34.9" customHeight="1" x14ac:dyDescent="0.25">
      <c r="B12" s="44"/>
      <c r="C12" s="34" t="s">
        <v>46</v>
      </c>
      <c r="D12" s="15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2"/>
    </row>
    <row r="13" spans="2:66" ht="34.9" customHeight="1" x14ac:dyDescent="0.25">
      <c r="B13" s="44">
        <f>Personnel!B6</f>
        <v>0</v>
      </c>
      <c r="C13" s="34" t="s">
        <v>45</v>
      </c>
      <c r="D13" s="15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2"/>
    </row>
    <row r="14" spans="2:66" ht="34.9" customHeight="1" x14ac:dyDescent="0.25">
      <c r="B14" s="44"/>
      <c r="C14" s="34" t="s">
        <v>46</v>
      </c>
      <c r="D14" s="15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2"/>
    </row>
    <row r="15" spans="2:66" ht="34.9" customHeight="1" x14ac:dyDescent="0.25">
      <c r="B15" s="44">
        <f>Personnel!B7</f>
        <v>0</v>
      </c>
      <c r="C15" s="34" t="s">
        <v>45</v>
      </c>
      <c r="D15" s="15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2"/>
    </row>
    <row r="16" spans="2:66" ht="34.9" customHeight="1" x14ac:dyDescent="0.25">
      <c r="B16" s="44"/>
      <c r="C16" s="34" t="s">
        <v>46</v>
      </c>
      <c r="D16" s="15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2"/>
    </row>
    <row r="17" spans="2:34" ht="34.9" customHeight="1" x14ac:dyDescent="0.25">
      <c r="B17" s="44">
        <f>Personnel!B8</f>
        <v>0</v>
      </c>
      <c r="C17" s="34" t="s">
        <v>45</v>
      </c>
      <c r="D17" s="15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2"/>
    </row>
    <row r="18" spans="2:34" ht="34.9" customHeight="1" x14ac:dyDescent="0.25">
      <c r="B18" s="44"/>
      <c r="C18" s="34" t="s">
        <v>46</v>
      </c>
      <c r="D18" s="15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2"/>
    </row>
    <row r="19" spans="2:34" ht="34.9" customHeight="1" x14ac:dyDescent="0.25">
      <c r="B19" s="44">
        <f>Personnel!B9</f>
        <v>0</v>
      </c>
      <c r="C19" s="34" t="s">
        <v>45</v>
      </c>
      <c r="D19" s="15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2"/>
    </row>
    <row r="20" spans="2:34" ht="34.9" customHeight="1" x14ac:dyDescent="0.25">
      <c r="B20" s="44"/>
      <c r="C20" s="34" t="s">
        <v>46</v>
      </c>
      <c r="D20" s="15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2"/>
    </row>
    <row r="21" spans="2:34" ht="34.9" customHeight="1" x14ac:dyDescent="0.25">
      <c r="B21" s="44">
        <f>Personnel!B10</f>
        <v>0</v>
      </c>
      <c r="C21" s="34" t="s">
        <v>45</v>
      </c>
      <c r="D21" s="15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2"/>
    </row>
    <row r="22" spans="2:34" ht="34.9" customHeight="1" x14ac:dyDescent="0.25">
      <c r="B22" s="44"/>
      <c r="C22" s="34" t="s">
        <v>46</v>
      </c>
      <c r="D22" s="15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2"/>
    </row>
    <row r="23" spans="2:34" ht="34.9" customHeight="1" x14ac:dyDescent="0.25">
      <c r="B23" s="44">
        <f>Personnel!B11</f>
        <v>0</v>
      </c>
      <c r="C23" s="34" t="s">
        <v>45</v>
      </c>
      <c r="D23" s="15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2"/>
    </row>
    <row r="24" spans="2:34" ht="34.9" customHeight="1" x14ac:dyDescent="0.25">
      <c r="B24" s="44"/>
      <c r="C24" s="34" t="s">
        <v>46</v>
      </c>
      <c r="D24" s="15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2"/>
    </row>
    <row r="25" spans="2:34" ht="34.9" customHeight="1" x14ac:dyDescent="0.25">
      <c r="B25" s="44">
        <f>Personnel!B12</f>
        <v>0</v>
      </c>
      <c r="C25" s="34" t="s">
        <v>45</v>
      </c>
      <c r="D25" s="15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2"/>
    </row>
    <row r="26" spans="2:34" ht="34.9" customHeight="1" x14ac:dyDescent="0.25">
      <c r="B26" s="44"/>
      <c r="C26" s="34" t="s">
        <v>46</v>
      </c>
      <c r="D26" s="15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2"/>
    </row>
    <row r="27" spans="2:34" ht="34.9" customHeight="1" x14ac:dyDescent="0.25">
      <c r="B27" s="44">
        <f>Personnel!B13</f>
        <v>0</v>
      </c>
      <c r="C27" s="34" t="s">
        <v>45</v>
      </c>
      <c r="D27" s="15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2"/>
    </row>
    <row r="28" spans="2:34" ht="34.9" customHeight="1" x14ac:dyDescent="0.25">
      <c r="B28" s="44"/>
      <c r="C28" s="34" t="s">
        <v>46</v>
      </c>
      <c r="D28" s="15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2"/>
    </row>
    <row r="29" spans="2:34" ht="34.9" customHeight="1" x14ac:dyDescent="0.25">
      <c r="B29" s="44">
        <f>Personnel!B14</f>
        <v>0</v>
      </c>
      <c r="C29" s="34" t="s">
        <v>45</v>
      </c>
      <c r="D29" s="15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2"/>
    </row>
    <row r="30" spans="2:34" ht="34.9" customHeight="1" x14ac:dyDescent="0.25">
      <c r="B30" s="44"/>
      <c r="C30" s="34" t="s">
        <v>46</v>
      </c>
      <c r="D30" s="15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2"/>
    </row>
    <row r="31" spans="2:34" ht="34.9" customHeight="1" x14ac:dyDescent="0.25">
      <c r="B31" s="44">
        <f>Personnel!B15</f>
        <v>0</v>
      </c>
      <c r="C31" s="34" t="s">
        <v>45</v>
      </c>
      <c r="D31" s="15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2"/>
    </row>
    <row r="32" spans="2:34" ht="34.9" customHeight="1" x14ac:dyDescent="0.25">
      <c r="B32" s="44"/>
      <c r="C32" s="34" t="s">
        <v>46</v>
      </c>
      <c r="D32" s="15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2"/>
    </row>
    <row r="33" spans="2:34" ht="34.9" customHeight="1" x14ac:dyDescent="0.25">
      <c r="B33" s="44">
        <f>Personnel!B16</f>
        <v>0</v>
      </c>
      <c r="C33" s="34" t="s">
        <v>45</v>
      </c>
      <c r="D33" s="15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2"/>
    </row>
    <row r="34" spans="2:34" ht="34.9" customHeight="1" x14ac:dyDescent="0.25">
      <c r="B34" s="44"/>
      <c r="C34" s="34" t="s">
        <v>46</v>
      </c>
      <c r="D34" s="15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2"/>
    </row>
    <row r="35" spans="2:34" ht="34.9" customHeight="1" x14ac:dyDescent="0.25">
      <c r="B35" s="44">
        <f>Personnel!B17</f>
        <v>0</v>
      </c>
      <c r="C35" s="34" t="s">
        <v>45</v>
      </c>
      <c r="D35" s="15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2"/>
    </row>
    <row r="36" spans="2:34" ht="34.9" customHeight="1" x14ac:dyDescent="0.25">
      <c r="B36" s="44"/>
      <c r="C36" s="34" t="s">
        <v>46</v>
      </c>
      <c r="D36" s="15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2"/>
    </row>
    <row r="37" spans="2:34" ht="34.9" customHeight="1" x14ac:dyDescent="0.25">
      <c r="B37" s="44">
        <f>Personnel!B18</f>
        <v>0</v>
      </c>
      <c r="C37" s="34" t="s">
        <v>45</v>
      </c>
      <c r="D37" s="15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2"/>
    </row>
    <row r="38" spans="2:34" ht="34.9" customHeight="1" x14ac:dyDescent="0.25">
      <c r="B38" s="44"/>
      <c r="C38" s="34" t="s">
        <v>46</v>
      </c>
      <c r="D38" s="15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2"/>
    </row>
    <row r="39" spans="2:34" ht="34.9" customHeight="1" x14ac:dyDescent="0.25">
      <c r="B39" s="44">
        <f>Personnel!B19</f>
        <v>0</v>
      </c>
      <c r="C39" s="34" t="s">
        <v>45</v>
      </c>
      <c r="D39" s="15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2"/>
    </row>
    <row r="40" spans="2:34" ht="34.9" customHeight="1" x14ac:dyDescent="0.25">
      <c r="B40" s="44"/>
      <c r="C40" s="34" t="s">
        <v>46</v>
      </c>
      <c r="D40" s="15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2"/>
    </row>
    <row r="41" spans="2:34" ht="34.9" customHeight="1" x14ac:dyDescent="0.25">
      <c r="B41" s="44">
        <f>Personnel!B20</f>
        <v>0</v>
      </c>
      <c r="C41" s="34" t="s">
        <v>45</v>
      </c>
      <c r="D41" s="15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2"/>
    </row>
    <row r="42" spans="2:34" ht="34.9" customHeight="1" x14ac:dyDescent="0.25">
      <c r="B42" s="44"/>
      <c r="C42" s="34" t="s">
        <v>46</v>
      </c>
      <c r="D42" s="15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2"/>
    </row>
    <row r="43" spans="2:34" ht="34.9" customHeight="1" x14ac:dyDescent="0.25">
      <c r="B43" s="44">
        <f>Personnel!B21</f>
        <v>0</v>
      </c>
      <c r="C43" s="34" t="s">
        <v>45</v>
      </c>
      <c r="D43" s="15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2"/>
    </row>
    <row r="44" spans="2:34" ht="34.9" customHeight="1" x14ac:dyDescent="0.25">
      <c r="B44" s="44"/>
      <c r="C44" s="34" t="s">
        <v>46</v>
      </c>
      <c r="D44" s="15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2"/>
    </row>
    <row r="45" spans="2:34" ht="34.9" customHeight="1" x14ac:dyDescent="0.25">
      <c r="B45" s="44">
        <f>Personnel!B22</f>
        <v>0</v>
      </c>
      <c r="C45" s="34" t="s">
        <v>45</v>
      </c>
      <c r="D45" s="15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2"/>
    </row>
    <row r="46" spans="2:34" ht="34.9" customHeight="1" x14ac:dyDescent="0.25">
      <c r="B46" s="44"/>
      <c r="C46" s="34" t="s">
        <v>46</v>
      </c>
      <c r="D46" s="15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2"/>
    </row>
    <row r="47" spans="2:34" ht="34.9" customHeight="1" x14ac:dyDescent="0.25">
      <c r="B47" s="44">
        <f>Personnel!B23</f>
        <v>0</v>
      </c>
      <c r="C47" s="34" t="s">
        <v>45</v>
      </c>
      <c r="D47" s="15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2"/>
    </row>
    <row r="48" spans="2:34" ht="34.9" customHeight="1" x14ac:dyDescent="0.25">
      <c r="B48" s="44"/>
      <c r="C48" s="34" t="s">
        <v>46</v>
      </c>
      <c r="D48" s="15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2"/>
    </row>
    <row r="49" spans="2:34" ht="34.9" customHeight="1" x14ac:dyDescent="0.25">
      <c r="B49" s="44">
        <f>Personnel!B24</f>
        <v>0</v>
      </c>
      <c r="C49" s="34" t="s">
        <v>45</v>
      </c>
      <c r="D49" s="15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2"/>
    </row>
    <row r="50" spans="2:34" ht="34.9" customHeight="1" x14ac:dyDescent="0.25">
      <c r="B50" s="44"/>
      <c r="C50" s="34" t="s">
        <v>46</v>
      </c>
      <c r="D50" s="15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2"/>
    </row>
    <row r="51" spans="2:34" ht="34.9" customHeight="1" x14ac:dyDescent="0.25">
      <c r="B51" s="44">
        <f>Personnel!B25</f>
        <v>0</v>
      </c>
      <c r="C51" s="34" t="s">
        <v>45</v>
      </c>
      <c r="D51" s="15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2"/>
    </row>
    <row r="52" spans="2:34" ht="34.9" customHeight="1" x14ac:dyDescent="0.25">
      <c r="B52" s="44"/>
      <c r="C52" s="34" t="s">
        <v>46</v>
      </c>
      <c r="D52" s="15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2"/>
    </row>
    <row r="53" spans="2:34" ht="34.9" customHeight="1" x14ac:dyDescent="0.25">
      <c r="B53" s="44">
        <f>Personnel!B26</f>
        <v>0</v>
      </c>
      <c r="C53" s="34" t="s">
        <v>45</v>
      </c>
      <c r="D53" s="15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2"/>
    </row>
    <row r="54" spans="2:34" ht="34.9" customHeight="1" x14ac:dyDescent="0.25">
      <c r="B54" s="44"/>
      <c r="C54" s="34" t="s">
        <v>46</v>
      </c>
      <c r="D54" s="15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2"/>
    </row>
    <row r="55" spans="2:34" ht="34.9" customHeight="1" x14ac:dyDescent="0.25">
      <c r="B55" s="44">
        <f>Personnel!B27</f>
        <v>0</v>
      </c>
      <c r="C55" s="34" t="s">
        <v>45</v>
      </c>
      <c r="D55" s="15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2"/>
    </row>
    <row r="56" spans="2:34" ht="34.9" customHeight="1" x14ac:dyDescent="0.25">
      <c r="B56" s="44"/>
      <c r="C56" s="34" t="s">
        <v>46</v>
      </c>
      <c r="D56" s="15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2"/>
    </row>
    <row r="57" spans="2:34" ht="34.9" customHeight="1" x14ac:dyDescent="0.25">
      <c r="B57" s="44">
        <f>Personnel!B28</f>
        <v>0</v>
      </c>
      <c r="C57" s="34" t="s">
        <v>45</v>
      </c>
      <c r="D57" s="15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2"/>
    </row>
    <row r="58" spans="2:34" ht="34.9" customHeight="1" x14ac:dyDescent="0.25">
      <c r="B58" s="44"/>
      <c r="C58" s="34" t="s">
        <v>46</v>
      </c>
      <c r="D58" s="15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2"/>
    </row>
    <row r="59" spans="2:34" ht="34.9" customHeight="1" x14ac:dyDescent="0.25">
      <c r="B59" s="44">
        <f>Personnel!B29</f>
        <v>0</v>
      </c>
      <c r="C59" s="34" t="s">
        <v>45</v>
      </c>
      <c r="D59" s="15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2"/>
    </row>
    <row r="60" spans="2:34" ht="34.9" customHeight="1" x14ac:dyDescent="0.25">
      <c r="B60" s="44"/>
      <c r="C60" s="34" t="s">
        <v>46</v>
      </c>
      <c r="D60" s="15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2"/>
    </row>
    <row r="61" spans="2:34" ht="34.9" customHeight="1" x14ac:dyDescent="0.25">
      <c r="B61" s="44">
        <f>Personnel!B30</f>
        <v>0</v>
      </c>
      <c r="C61" s="34" t="s">
        <v>45</v>
      </c>
      <c r="D61" s="15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2"/>
    </row>
    <row r="62" spans="2:34" ht="34.9" customHeight="1" thickBot="1" x14ac:dyDescent="0.3">
      <c r="B62" s="45"/>
      <c r="C62" s="35" t="s">
        <v>46</v>
      </c>
      <c r="D62" s="16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4"/>
    </row>
  </sheetData>
  <mergeCells count="29">
    <mergeCell ref="E2:K2"/>
    <mergeCell ref="E7:K7"/>
    <mergeCell ref="M2:N2"/>
    <mergeCell ref="B15:B16"/>
    <mergeCell ref="B13:B14"/>
    <mergeCell ref="B11:B12"/>
    <mergeCell ref="B25:B26"/>
    <mergeCell ref="B23:B24"/>
    <mergeCell ref="B21:B22"/>
    <mergeCell ref="B19:B20"/>
    <mergeCell ref="B17:B18"/>
    <mergeCell ref="B35:B36"/>
    <mergeCell ref="B33:B34"/>
    <mergeCell ref="B31:B32"/>
    <mergeCell ref="B29:B30"/>
    <mergeCell ref="B27:B28"/>
    <mergeCell ref="B61:B62"/>
    <mergeCell ref="B59:B60"/>
    <mergeCell ref="B57:B58"/>
    <mergeCell ref="B55:B56"/>
    <mergeCell ref="B53:B54"/>
    <mergeCell ref="B41:B42"/>
    <mergeCell ref="B39:B40"/>
    <mergeCell ref="B37:B38"/>
    <mergeCell ref="B51:B52"/>
    <mergeCell ref="B49:B50"/>
    <mergeCell ref="B47:B48"/>
    <mergeCell ref="B45:B46"/>
    <mergeCell ref="B43:B44"/>
  </mergeCells>
  <phoneticPr fontId="1" type="noConversion"/>
  <conditionalFormatting sqref="D11:AH62">
    <cfRule type="containsBlanks" dxfId="14" priority="76">
      <formula>LEN(TRIM(D11))=0</formula>
    </cfRule>
  </conditionalFormatting>
  <conditionalFormatting sqref="D9:AH62">
    <cfRule type="expression" dxfId="13" priority="2">
      <formula>WEEKDAY(D$9,2)&gt;5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</xdr:col>
                    <xdr:colOff>0</xdr:colOff>
                    <xdr:row>4</xdr:row>
                    <xdr:rowOff>19050</xdr:rowOff>
                  </from>
                  <to>
                    <xdr:col>1</xdr:col>
                    <xdr:colOff>914400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1</xdr:col>
                    <xdr:colOff>0</xdr:colOff>
                    <xdr:row>5</xdr:row>
                    <xdr:rowOff>19050</xdr:rowOff>
                  </from>
                  <to>
                    <xdr:col>1</xdr:col>
                    <xdr:colOff>914400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A1A488C-5731-4AD0-8EB2-03535CB85E69}">
            <xm:f>NOT(ISNA(VLOOKUP(D$9,Base!$C$5:$C$17,1,0)))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D9:AH62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273"/>
  <sheetViews>
    <sheetView workbookViewId="0">
      <selection activeCell="B5" sqref="B5:C30"/>
    </sheetView>
  </sheetViews>
  <sheetFormatPr baseColWidth="10" defaultRowHeight="15" x14ac:dyDescent="0.25"/>
  <cols>
    <col min="1" max="1" width="5.7109375" customWidth="1"/>
    <col min="2" max="2" width="25.42578125" bestFit="1" customWidth="1"/>
    <col min="3" max="3" width="20.7109375" customWidth="1"/>
  </cols>
  <sheetData>
    <row r="2" spans="2:3" ht="25.9" x14ac:dyDescent="0.3">
      <c r="B2" s="51" t="s">
        <v>32</v>
      </c>
      <c r="C2" s="51"/>
    </row>
    <row r="4" spans="2:3" ht="15" customHeight="1" x14ac:dyDescent="0.25">
      <c r="B4" s="5" t="s">
        <v>26</v>
      </c>
      <c r="C4" s="5" t="s">
        <v>27</v>
      </c>
    </row>
    <row r="5" spans="2:3" ht="15" customHeight="1" x14ac:dyDescent="0.3">
      <c r="B5" s="3"/>
      <c r="C5" s="4"/>
    </row>
    <row r="6" spans="2:3" ht="15" customHeight="1" x14ac:dyDescent="0.3">
      <c r="B6" s="3"/>
      <c r="C6" s="4"/>
    </row>
    <row r="7" spans="2:3" ht="15" customHeight="1" x14ac:dyDescent="0.3">
      <c r="B7" s="3"/>
      <c r="C7" s="4"/>
    </row>
    <row r="8" spans="2:3" ht="15" customHeight="1" x14ac:dyDescent="0.3">
      <c r="B8" s="3"/>
      <c r="C8" s="4"/>
    </row>
    <row r="9" spans="2:3" ht="15" customHeight="1" x14ac:dyDescent="0.3">
      <c r="B9" s="3"/>
      <c r="C9" s="4"/>
    </row>
    <row r="10" spans="2:3" ht="15" customHeight="1" x14ac:dyDescent="0.3">
      <c r="B10" s="3"/>
      <c r="C10" s="4"/>
    </row>
    <row r="11" spans="2:3" ht="15" customHeight="1" x14ac:dyDescent="0.3">
      <c r="B11" s="3"/>
      <c r="C11" s="4"/>
    </row>
    <row r="12" spans="2:3" ht="15" customHeight="1" x14ac:dyDescent="0.3">
      <c r="B12" s="3"/>
      <c r="C12" s="4"/>
    </row>
    <row r="13" spans="2:3" ht="15" customHeight="1" x14ac:dyDescent="0.3">
      <c r="B13" s="3"/>
      <c r="C13" s="4"/>
    </row>
    <row r="14" spans="2:3" ht="15" customHeight="1" x14ac:dyDescent="0.3">
      <c r="B14" s="3"/>
      <c r="C14" s="4"/>
    </row>
    <row r="15" spans="2:3" ht="15" customHeight="1" x14ac:dyDescent="0.3">
      <c r="B15" s="3"/>
      <c r="C15" s="4"/>
    </row>
    <row r="16" spans="2:3" ht="15" customHeight="1" x14ac:dyDescent="0.3">
      <c r="B16" s="3"/>
      <c r="C16" s="4"/>
    </row>
    <row r="17" spans="2:3" ht="15" customHeight="1" x14ac:dyDescent="0.3">
      <c r="B17" s="3"/>
      <c r="C17" s="4"/>
    </row>
    <row r="18" spans="2:3" ht="15" customHeight="1" x14ac:dyDescent="0.3">
      <c r="B18" s="3"/>
      <c r="C18" s="4"/>
    </row>
    <row r="19" spans="2:3" ht="15" customHeight="1" x14ac:dyDescent="0.3">
      <c r="B19" s="3"/>
      <c r="C19" s="4"/>
    </row>
    <row r="20" spans="2:3" ht="15" customHeight="1" x14ac:dyDescent="0.3">
      <c r="B20" s="3"/>
      <c r="C20" s="4"/>
    </row>
    <row r="21" spans="2:3" ht="15" customHeight="1" x14ac:dyDescent="0.3">
      <c r="B21" s="3"/>
      <c r="C21" s="4"/>
    </row>
    <row r="22" spans="2:3" ht="15" customHeight="1" x14ac:dyDescent="0.3">
      <c r="B22" s="3"/>
      <c r="C22" s="4"/>
    </row>
    <row r="23" spans="2:3" ht="15" customHeight="1" x14ac:dyDescent="0.3">
      <c r="B23" s="3"/>
      <c r="C23" s="4"/>
    </row>
    <row r="24" spans="2:3" ht="15" customHeight="1" x14ac:dyDescent="0.3">
      <c r="B24" s="3"/>
      <c r="C24" s="4"/>
    </row>
    <row r="25" spans="2:3" ht="15" customHeight="1" x14ac:dyDescent="0.25">
      <c r="B25" s="3"/>
      <c r="C25" s="4"/>
    </row>
    <row r="26" spans="2:3" ht="15" customHeight="1" x14ac:dyDescent="0.25">
      <c r="B26" s="3"/>
      <c r="C26" s="4"/>
    </row>
    <row r="27" spans="2:3" ht="15" customHeight="1" x14ac:dyDescent="0.25">
      <c r="B27" s="3"/>
      <c r="C27" s="4"/>
    </row>
    <row r="28" spans="2:3" ht="15" customHeight="1" x14ac:dyDescent="0.25">
      <c r="B28" s="3"/>
      <c r="C28" s="4"/>
    </row>
    <row r="29" spans="2:3" ht="15" customHeight="1" x14ac:dyDescent="0.25">
      <c r="B29" s="3"/>
      <c r="C29" s="4"/>
    </row>
    <row r="30" spans="2:3" ht="15" customHeight="1" x14ac:dyDescent="0.25">
      <c r="B30" s="3"/>
      <c r="C30" s="4"/>
    </row>
    <row r="31" spans="2:3" ht="15" customHeight="1" x14ac:dyDescent="0.25"/>
    <row r="32" spans="2:3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</sheetData>
  <mergeCells count="1">
    <mergeCell ref="B2:C2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H56"/>
  <sheetViews>
    <sheetView workbookViewId="0">
      <selection activeCell="E18" sqref="E18"/>
    </sheetView>
  </sheetViews>
  <sheetFormatPr baseColWidth="10" defaultRowHeight="15" x14ac:dyDescent="0.25"/>
  <cols>
    <col min="1" max="1" width="5.7109375" customWidth="1"/>
    <col min="2" max="2" width="31.28515625" bestFit="1" customWidth="1"/>
    <col min="3" max="3" width="10.7109375" bestFit="1" customWidth="1"/>
    <col min="5" max="6" width="15.7109375" style="1" customWidth="1"/>
    <col min="8" max="8" width="12.85546875" bestFit="1" customWidth="1"/>
  </cols>
  <sheetData>
    <row r="2" spans="2:8" ht="26.25" x14ac:dyDescent="0.25">
      <c r="B2" s="2" t="s">
        <v>29</v>
      </c>
      <c r="C2" s="2">
        <f>Planning!AI5+2021</f>
        <v>2022</v>
      </c>
      <c r="E2" s="51" t="s">
        <v>31</v>
      </c>
      <c r="F2" s="51"/>
      <c r="G2" s="51"/>
      <c r="H2" s="51"/>
    </row>
    <row r="3" spans="2:8" ht="14.45" x14ac:dyDescent="0.3">
      <c r="B3" s="1"/>
      <c r="C3" s="1"/>
    </row>
    <row r="4" spans="2:8" x14ac:dyDescent="0.25">
      <c r="B4" s="5" t="s">
        <v>30</v>
      </c>
      <c r="C4" s="5" t="s">
        <v>28</v>
      </c>
      <c r="E4" s="5" t="s">
        <v>0</v>
      </c>
      <c r="F4" s="5" t="s">
        <v>1</v>
      </c>
      <c r="H4" s="1" t="s">
        <v>33</v>
      </c>
    </row>
    <row r="5" spans="2:8" ht="14.45" x14ac:dyDescent="0.3">
      <c r="B5" s="6" t="s">
        <v>24</v>
      </c>
      <c r="C5" s="7">
        <f>DATE($C$2,1,1)</f>
        <v>44562</v>
      </c>
      <c r="E5" s="5" t="s">
        <v>2</v>
      </c>
      <c r="F5" s="5">
        <v>2022</v>
      </c>
      <c r="H5" s="1">
        <v>1</v>
      </c>
    </row>
    <row r="6" spans="2:8" x14ac:dyDescent="0.25">
      <c r="B6" s="6" t="s">
        <v>13</v>
      </c>
      <c r="C6" s="7">
        <f>ROUND(DATE($C$2,4,MOD(234-11*MOD($C$2,19),30))/7,)*7-6</f>
        <v>44668</v>
      </c>
      <c r="E6" s="5" t="s">
        <v>3</v>
      </c>
      <c r="F6" s="5">
        <v>2023</v>
      </c>
      <c r="H6" s="1">
        <v>2</v>
      </c>
    </row>
    <row r="7" spans="2:8" x14ac:dyDescent="0.25">
      <c r="B7" s="6" t="s">
        <v>14</v>
      </c>
      <c r="C7" s="7">
        <f>C6+1</f>
        <v>44669</v>
      </c>
      <c r="E7" s="5" t="s">
        <v>4</v>
      </c>
      <c r="F7" s="5">
        <v>2024</v>
      </c>
      <c r="H7" s="1">
        <v>3</v>
      </c>
    </row>
    <row r="8" spans="2:8" ht="14.45" x14ac:dyDescent="0.3">
      <c r="B8" s="6" t="s">
        <v>25</v>
      </c>
      <c r="C8" s="7">
        <f>DATE($C$2,5,1)</f>
        <v>44682</v>
      </c>
      <c r="E8" s="5" t="s">
        <v>5</v>
      </c>
      <c r="F8" s="5">
        <v>2025</v>
      </c>
      <c r="H8" s="1">
        <v>4</v>
      </c>
    </row>
    <row r="9" spans="2:8" ht="14.45" x14ac:dyDescent="0.3">
      <c r="B9" s="6" t="s">
        <v>19</v>
      </c>
      <c r="C9" s="7">
        <f>DATE($C$2,5,8)</f>
        <v>44689</v>
      </c>
      <c r="E9" s="5" t="s">
        <v>6</v>
      </c>
      <c r="F9" s="5">
        <v>2026</v>
      </c>
      <c r="H9" s="1">
        <v>5</v>
      </c>
    </row>
    <row r="10" spans="2:8" ht="14.45" x14ac:dyDescent="0.3">
      <c r="B10" s="6" t="s">
        <v>16</v>
      </c>
      <c r="C10" s="7">
        <f>C6+39</f>
        <v>44707</v>
      </c>
      <c r="E10" s="5" t="s">
        <v>7</v>
      </c>
      <c r="F10" s="5">
        <v>2027</v>
      </c>
      <c r="H10" s="1">
        <v>6</v>
      </c>
    </row>
    <row r="11" spans="2:8" x14ac:dyDescent="0.25">
      <c r="B11" s="6" t="s">
        <v>15</v>
      </c>
      <c r="C11" s="7">
        <f>C6+49</f>
        <v>44717</v>
      </c>
      <c r="E11" s="5" t="s">
        <v>34</v>
      </c>
      <c r="F11" s="5">
        <v>2029</v>
      </c>
      <c r="H11" s="1">
        <v>7</v>
      </c>
    </row>
    <row r="12" spans="2:8" x14ac:dyDescent="0.25">
      <c r="B12" s="6" t="s">
        <v>17</v>
      </c>
      <c r="C12" s="7">
        <f>C6+50</f>
        <v>44718</v>
      </c>
      <c r="E12" s="5" t="s">
        <v>8</v>
      </c>
      <c r="F12" s="5">
        <v>2030</v>
      </c>
      <c r="H12" s="1">
        <v>8</v>
      </c>
    </row>
    <row r="13" spans="2:8" ht="14.45" x14ac:dyDescent="0.3">
      <c r="B13" s="6" t="s">
        <v>20</v>
      </c>
      <c r="C13" s="7">
        <f>DATE($C$2,7,14)</f>
        <v>44756</v>
      </c>
      <c r="E13" s="5" t="s">
        <v>9</v>
      </c>
      <c r="F13" s="5">
        <v>2031</v>
      </c>
      <c r="H13" s="1">
        <v>9</v>
      </c>
    </row>
    <row r="14" spans="2:8" x14ac:dyDescent="0.25">
      <c r="B14" s="6" t="s">
        <v>21</v>
      </c>
      <c r="C14" s="7">
        <f>DATE($C$2,8,15)</f>
        <v>44788</v>
      </c>
      <c r="E14" s="5" t="s">
        <v>10</v>
      </c>
      <c r="F14" s="5">
        <v>2032</v>
      </c>
      <c r="H14" s="1">
        <v>10</v>
      </c>
    </row>
    <row r="15" spans="2:8" ht="14.45" x14ac:dyDescent="0.3">
      <c r="B15" s="6" t="s">
        <v>18</v>
      </c>
      <c r="C15" s="7">
        <f>DATE($C$2,11,1)</f>
        <v>44866</v>
      </c>
      <c r="E15" s="5" t="s">
        <v>11</v>
      </c>
      <c r="F15" s="5">
        <v>2033</v>
      </c>
      <c r="H15" s="1">
        <v>11</v>
      </c>
    </row>
    <row r="16" spans="2:8" x14ac:dyDescent="0.25">
      <c r="B16" s="6" t="s">
        <v>22</v>
      </c>
      <c r="C16" s="7">
        <f>DATE($C$2,11,11)</f>
        <v>44876</v>
      </c>
      <c r="E16" s="5" t="s">
        <v>12</v>
      </c>
      <c r="F16" s="5">
        <v>2034</v>
      </c>
      <c r="H16" s="1">
        <v>12</v>
      </c>
    </row>
    <row r="17" spans="2:8" x14ac:dyDescent="0.25">
      <c r="B17" s="8" t="s">
        <v>23</v>
      </c>
      <c r="C17" s="9">
        <f>DATE($C$2,12,25)</f>
        <v>44920</v>
      </c>
      <c r="H17" s="1">
        <v>13</v>
      </c>
    </row>
    <row r="18" spans="2:8" ht="14.45" x14ac:dyDescent="0.3">
      <c r="H18" s="1">
        <v>14</v>
      </c>
    </row>
    <row r="19" spans="2:8" ht="14.45" x14ac:dyDescent="0.3">
      <c r="H19" s="1">
        <v>15</v>
      </c>
    </row>
    <row r="20" spans="2:8" ht="14.45" x14ac:dyDescent="0.3">
      <c r="H20" s="1">
        <v>16</v>
      </c>
    </row>
    <row r="21" spans="2:8" ht="14.45" x14ac:dyDescent="0.3">
      <c r="H21" s="1">
        <v>17</v>
      </c>
    </row>
    <row r="22" spans="2:8" ht="14.45" x14ac:dyDescent="0.3">
      <c r="H22" s="1">
        <v>18</v>
      </c>
    </row>
    <row r="23" spans="2:8" ht="14.45" x14ac:dyDescent="0.3">
      <c r="H23" s="1">
        <v>19</v>
      </c>
    </row>
    <row r="24" spans="2:8" ht="14.45" x14ac:dyDescent="0.3">
      <c r="H24" s="1">
        <v>20</v>
      </c>
    </row>
    <row r="25" spans="2:8" ht="14.45" x14ac:dyDescent="0.3">
      <c r="H25" s="1">
        <v>21</v>
      </c>
    </row>
    <row r="26" spans="2:8" x14ac:dyDescent="0.25">
      <c r="H26" s="1">
        <v>22</v>
      </c>
    </row>
    <row r="27" spans="2:8" x14ac:dyDescent="0.25">
      <c r="H27" s="1">
        <v>23</v>
      </c>
    </row>
    <row r="28" spans="2:8" x14ac:dyDescent="0.25">
      <c r="H28" s="1">
        <v>24</v>
      </c>
    </row>
    <row r="29" spans="2:8" x14ac:dyDescent="0.25">
      <c r="H29" s="1">
        <v>25</v>
      </c>
    </row>
    <row r="30" spans="2:8" x14ac:dyDescent="0.25">
      <c r="H30" s="1">
        <v>26</v>
      </c>
    </row>
    <row r="31" spans="2:8" x14ac:dyDescent="0.25">
      <c r="H31" s="1">
        <v>27</v>
      </c>
    </row>
    <row r="32" spans="2:8" x14ac:dyDescent="0.25">
      <c r="H32" s="1">
        <v>28</v>
      </c>
    </row>
    <row r="33" spans="8:8" x14ac:dyDescent="0.25">
      <c r="H33" s="1">
        <v>29</v>
      </c>
    </row>
    <row r="34" spans="8:8" x14ac:dyDescent="0.25">
      <c r="H34" s="1">
        <v>30</v>
      </c>
    </row>
    <row r="35" spans="8:8" x14ac:dyDescent="0.25">
      <c r="H35" s="1">
        <v>31</v>
      </c>
    </row>
    <row r="36" spans="8:8" x14ac:dyDescent="0.25">
      <c r="H36" s="1">
        <v>32</v>
      </c>
    </row>
    <row r="37" spans="8:8" x14ac:dyDescent="0.25">
      <c r="H37" s="1">
        <v>33</v>
      </c>
    </row>
    <row r="38" spans="8:8" x14ac:dyDescent="0.25">
      <c r="H38" s="1">
        <v>34</v>
      </c>
    </row>
    <row r="39" spans="8:8" x14ac:dyDescent="0.25">
      <c r="H39" s="1">
        <v>35</v>
      </c>
    </row>
    <row r="40" spans="8:8" x14ac:dyDescent="0.25">
      <c r="H40" s="1">
        <v>36</v>
      </c>
    </row>
    <row r="41" spans="8:8" x14ac:dyDescent="0.25">
      <c r="H41" s="1">
        <v>37</v>
      </c>
    </row>
    <row r="42" spans="8:8" x14ac:dyDescent="0.25">
      <c r="H42" s="1">
        <v>38</v>
      </c>
    </row>
    <row r="43" spans="8:8" x14ac:dyDescent="0.25">
      <c r="H43" s="1">
        <v>39</v>
      </c>
    </row>
    <row r="44" spans="8:8" x14ac:dyDescent="0.25">
      <c r="H44" s="1">
        <v>40</v>
      </c>
    </row>
    <row r="45" spans="8:8" x14ac:dyDescent="0.25">
      <c r="H45" s="1">
        <v>41</v>
      </c>
    </row>
    <row r="46" spans="8:8" x14ac:dyDescent="0.25">
      <c r="H46" s="1">
        <v>42</v>
      </c>
    </row>
    <row r="47" spans="8:8" x14ac:dyDescent="0.25">
      <c r="H47" s="1">
        <v>43</v>
      </c>
    </row>
    <row r="48" spans="8:8" x14ac:dyDescent="0.25">
      <c r="H48" s="1">
        <v>44</v>
      </c>
    </row>
    <row r="49" spans="8:8" x14ac:dyDescent="0.25">
      <c r="H49" s="1">
        <v>45</v>
      </c>
    </row>
    <row r="50" spans="8:8" x14ac:dyDescent="0.25">
      <c r="H50" s="1">
        <v>46</v>
      </c>
    </row>
    <row r="51" spans="8:8" x14ac:dyDescent="0.25">
      <c r="H51" s="1">
        <v>47</v>
      </c>
    </row>
    <row r="52" spans="8:8" x14ac:dyDescent="0.25">
      <c r="H52" s="1">
        <v>48</v>
      </c>
    </row>
    <row r="53" spans="8:8" x14ac:dyDescent="0.25">
      <c r="H53" s="1">
        <v>49</v>
      </c>
    </row>
    <row r="54" spans="8:8" x14ac:dyDescent="0.25">
      <c r="H54" s="1">
        <v>50</v>
      </c>
    </row>
    <row r="55" spans="8:8" x14ac:dyDescent="0.25">
      <c r="H55" s="1">
        <v>51</v>
      </c>
    </row>
    <row r="56" spans="8:8" x14ac:dyDescent="0.25">
      <c r="H56" s="1">
        <v>52</v>
      </c>
    </row>
  </sheetData>
  <mergeCells count="1">
    <mergeCell ref="E2:H2"/>
  </mergeCells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Personnel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maison</cp:lastModifiedBy>
  <dcterms:created xsi:type="dcterms:W3CDTF">2022-04-06T14:20:35Z</dcterms:created>
  <dcterms:modified xsi:type="dcterms:W3CDTF">2022-04-15T12:02:57Z</dcterms:modified>
</cp:coreProperties>
</file>