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51105" yWindow="-15870" windowWidth="20730" windowHeight="11760"/>
  </bookViews>
  <sheets>
    <sheet name="Historique de demande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'Historique de demandes'!$A$6:$N$9</definedName>
    <definedName name="Arret">[1]Données!$E$2:$E$4</definedName>
    <definedName name="atelier">[1]Données!$B$2:$B$33</definedName>
    <definedName name="Demande">'Historique de demandes'!$A$7:$A$9</definedName>
    <definedName name="Domaine">[1]Données!$H$2:$H$14</definedName>
    <definedName name="Equipement">#REF!</definedName>
    <definedName name="Etat">[1]Données!$A$2:$A$7</definedName>
    <definedName name="Liste_Dégazeur">[2]!Tableau245[Code PID]</definedName>
    <definedName name="ListeDecolo">[2]!Tableau24[Code PID]</definedName>
    <definedName name="ListeLaveur">[2]!Tableau2[Code PID]</definedName>
    <definedName name="mon_image">INDIRECT(VLOOKUP(#REF!,#REF!,3,0))</definedName>
    <definedName name="monimage">INDIRECT(VLOOKUP(#REF!,3,0))</definedName>
    <definedName name="N°">'Historique de demandes'!$A1048569:$A2895</definedName>
    <definedName name="Nomenclature">[2]!Tableau11[Code PID]</definedName>
    <definedName name="NOMENCLATURE_BXR">[2]!Tableau11[Code PID]</definedName>
    <definedName name="qq">'Historique de demandes'!$Q$7:$Q$9</definedName>
    <definedName name="table">'Historique de demandes'!$A:$N</definedName>
    <definedName name="type">[1]Données!$F$2:$F$10</definedName>
    <definedName name="Urgence">[1]Données!$D$2:$D$4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1" l="1"/>
  <c r="R8" i="1" s="1"/>
  <c r="R7" i="1"/>
  <c r="A9" i="1" l="1"/>
  <c r="R9" i="1" s="1"/>
  <c r="R3" i="1"/>
  <c r="F3" i="1" s="1"/>
  <c r="J3" i="1"/>
  <c r="C3" i="1" l="1"/>
  <c r="N3" i="1"/>
  <c r="G3" i="1"/>
  <c r="O3" i="1"/>
  <c r="B3" i="1"/>
  <c r="M3" i="1"/>
  <c r="E3" i="1"/>
  <c r="P3" i="1"/>
</calcChain>
</file>

<file path=xl/sharedStrings.xml><?xml version="1.0" encoding="utf-8"?>
<sst xmlns="http://schemas.openxmlformats.org/spreadsheetml/2006/main" count="63" uniqueCount="40">
  <si>
    <t>Date de disponibilité</t>
  </si>
  <si>
    <t>DIT N°</t>
  </si>
  <si>
    <t>Urgence</t>
  </si>
  <si>
    <t>Arrêt production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</si>
  <si>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</si>
  <si>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</si>
  <si>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</si>
  <si>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</si>
  <si>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</si>
  <si>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</si>
  <si>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</si>
  <si>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</si>
  <si>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</si>
  <si>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</si>
  <si>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Début de dispnibilité</t>
  </si>
  <si>
    <t>fin de dispnibilité</t>
  </si>
  <si>
    <t>DIT N°0003</t>
  </si>
  <si>
    <t>Statut de la demande</t>
  </si>
  <si>
    <t>Date d'envoie de la demande</t>
  </si>
  <si>
    <t>N° de permis</t>
  </si>
  <si>
    <t>Date de fin des travaux</t>
  </si>
  <si>
    <t>DIT N°0001</t>
  </si>
  <si>
    <t>N</t>
  </si>
  <si>
    <t>Test 1 fonctionnement</t>
  </si>
  <si>
    <t>IHA</t>
  </si>
  <si>
    <t>Am</t>
  </si>
  <si>
    <t>Château</t>
  </si>
  <si>
    <t>Fichier de demandes</t>
  </si>
  <si>
    <t>Envoyée</t>
  </si>
  <si>
    <t>G</t>
  </si>
  <si>
    <t>Test</t>
  </si>
  <si>
    <t>Pr</t>
  </si>
  <si>
    <t>Fichier</t>
  </si>
  <si>
    <t>DIT N°0002</t>
  </si>
  <si>
    <t>A</t>
  </si>
  <si>
    <t>Test onglet masqué</t>
  </si>
  <si>
    <t>Cu</t>
  </si>
  <si>
    <t>MG GMP2</t>
  </si>
  <si>
    <t>ADM SIO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</si>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</sst>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u/>
      <sz val="8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sz val="10"/>
      <color rgb="FF0033CC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0033CC"/>
      <name val="Calibri"/>
      <family val="2"/>
      <scheme val="minor"/>
    </font>
    <font>
      <sz val="10"/>
      <color rgb="FF1B2CC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Horizontal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5">
    <xf numFmtId="0" fontId="0" fillId="0" borderId="0" xfId="0"/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vertical="top" wrapText="1"/>
    </xf>
    <xf numFmtId="0" fontId="2" fillId="0" borderId="0" xfId="0" applyFont="1" applyAlignment="1">
      <alignment horizontal="center" vertical="top" wrapText="1"/>
    </xf>
    <xf numFmtId="0" fontId="1" fillId="0" borderId="0" xfId="0" applyFont="1" applyAlignment="1">
      <alignment horizontal="right" vertical="top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0" fontId="5" fillId="0" borderId="1" xfId="0" applyFont="1" applyBorder="1" applyAlignment="1">
      <alignment horizontal="center" vertical="center" textRotation="90"/>
    </xf>
    <xf numFmtId="14" fontId="3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90"/>
    </xf>
    <xf numFmtId="0" fontId="8" fillId="2" borderId="1" xfId="0" applyFont="1" applyFill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top" textRotation="90"/>
    </xf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14" fontId="9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horizontal="right" vertical="center"/>
    </xf>
    <xf numFmtId="0" fontId="1" fillId="0" borderId="0" xfId="0" applyFont="1" applyAlignment="1">
      <alignment horizontal="right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14" fontId="1" fillId="0" borderId="0" xfId="0" applyNumberFormat="1" applyFont="1" applyAlignment="1">
      <alignment horizontal="left" vertical="top" wrapText="1"/>
    </xf>
    <xf numFmtId="14" fontId="1" fillId="0" borderId="0" xfId="0" applyNumberFormat="1" applyFont="1" applyAlignment="1">
      <alignment horizontal="right" vertical="top" wrapText="1"/>
    </xf>
    <xf numFmtId="0" fontId="1" fillId="0" borderId="1" xfId="0" applyFont="1" applyBorder="1" applyAlignment="1">
      <alignment horizontal="right" vertical="center"/>
    </xf>
    <xf numFmtId="0" fontId="9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0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left" vertical="center"/>
      <protection locked="0"/>
    </xf>
    <xf numFmtId="0" fontId="10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>
      <alignment vertical="center"/>
    </xf>
    <xf numFmtId="0" fontId="2" fillId="0" borderId="0" xfId="0" applyFont="1" applyAlignment="1">
      <alignment horizontal="center" vertical="top"/>
    </xf>
    <xf numFmtId="0" fontId="1" fillId="2" borderId="0" xfId="0" applyFont="1" applyFill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right"/>
    </xf>
    <xf numFmtId="0" fontId="10" fillId="0" borderId="0" xfId="0" applyFont="1" applyAlignment="1" applyProtection="1">
      <alignment horizontal="right" vertical="center"/>
      <protection locked="0"/>
    </xf>
    <xf numFmtId="0" fontId="1" fillId="0" borderId="0" xfId="0" applyFont="1"/>
    <xf numFmtId="14" fontId="1" fillId="0" borderId="0" xfId="0" applyNumberFormat="1" applyFont="1"/>
    <xf numFmtId="0" fontId="4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0" fillId="2" borderId="0" xfId="0" applyFont="1" applyFill="1"/>
    <xf numFmtId="0" fontId="12" fillId="2" borderId="0" xfId="0" applyFont="1" applyFill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/>
    <xf numFmtId="0" fontId="11" fillId="0" borderId="0" xfId="0" applyFont="1"/>
    <xf numFmtId="0" fontId="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center" vertical="top" wrapText="1"/>
    </xf>
    <xf numFmtId="0" fontId="11" fillId="4" borderId="0" xfId="0" applyFont="1" applyFill="1" applyAlignment="1" applyProtection="1">
      <alignment horizontal="center" vertical="center"/>
      <protection locked="0"/>
    </xf>
    <xf numFmtId="0" fontId="1" fillId="4" borderId="0" xfId="0" applyFont="1" applyFill="1"/>
    <xf numFmtId="14" fontId="1" fillId="4" borderId="0" xfId="0" applyNumberFormat="1" applyFont="1" applyFill="1" applyAlignment="1" applyProtection="1">
      <alignment vertical="center"/>
      <protection locked="0"/>
    </xf>
    <xf numFmtId="14" fontId="1" fillId="4" borderId="0" xfId="0" applyNumberFormat="1" applyFont="1" applyFill="1"/>
    <xf numFmtId="14" fontId="1" fillId="0" borderId="1" xfId="0" applyNumberFormat="1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14" fontId="1" fillId="3" borderId="2" xfId="0" applyNumberFormat="1" applyFont="1" applyFill="1" applyBorder="1" applyAlignment="1">
      <alignment horizontal="center" vertical="top" wrapText="1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19</xdr:col>
      <xdr:colOff>1076324</xdr:colOff>
      <xdr:row>3</xdr:row>
      <xdr:rowOff>95248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4A60CD31-F343-4456-8566-EA592B04F1DC}"/>
            </a:ext>
          </a:extLst>
        </xdr:cNvPr>
        <xdr:cNvSpPr txBox="1"/>
      </xdr:nvSpPr>
      <xdr:spPr>
        <a:xfrm rot="10800000" flipV="1">
          <a:off x="0" y="0"/>
          <a:ext cx="18573749" cy="1466848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0000FF"/>
              </a:solidFill>
            </a:rPr>
            <a:t>Historique</a:t>
          </a:r>
          <a:r>
            <a:rPr lang="fr-FR" sz="2400" b="1" baseline="0">
              <a:solidFill>
                <a:srgbClr val="0000FF"/>
              </a:solidFill>
            </a:rPr>
            <a:t> des demandes d'intervention envoyées au service maintenance </a:t>
          </a:r>
          <a:endParaRPr lang="fr-FR" sz="2400" b="1">
            <a:solidFill>
              <a:srgbClr val="0000FF"/>
            </a:solidFill>
          </a:endParaRPr>
        </a:p>
      </xdr:txBody>
    </xdr:sp>
    <xdr:clientData/>
  </xdr:twoCellAnchor>
  <xdr:twoCellAnchor>
    <xdr:from>
      <xdr:col>5</xdr:col>
      <xdr:colOff>560917</xdr:colOff>
      <xdr:row>0</xdr:row>
      <xdr:rowOff>42333</xdr:rowOff>
    </xdr:from>
    <xdr:to>
      <xdr:col>12</xdr:col>
      <xdr:colOff>783167</xdr:colOff>
      <xdr:row>4</xdr:row>
      <xdr:rowOff>150283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EB8ACA56-9B5E-418A-B047-1C495343AD63}"/>
            </a:ext>
          </a:extLst>
        </xdr:cNvPr>
        <xdr:cNvSpPr txBox="1"/>
      </xdr:nvSpPr>
      <xdr:spPr>
        <a:xfrm>
          <a:off x="2624667" y="42333"/>
          <a:ext cx="1085850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filtrer la colonne "</a:t>
          </a:r>
          <a:r>
            <a:rPr lang="fr-FR" sz="1100" b="1"/>
            <a:t>F" </a:t>
          </a:r>
          <a:r>
            <a:rPr lang="fr-FR" sz="1100" b="0"/>
            <a:t> sur les interventions qui commencent par "</a:t>
          </a:r>
          <a:r>
            <a:rPr lang="fr-FR" sz="1100" b="1"/>
            <a:t>DIT N°xxxx</a:t>
          </a:r>
          <a:r>
            <a:rPr lang="fr-FR" sz="1100" b="0"/>
            <a:t>"</a:t>
          </a:r>
          <a:r>
            <a:rPr lang="fr-FR" sz="1100" b="0" baseline="0"/>
            <a:t> et les envoyer dans le fichier historique, mais </a:t>
          </a:r>
          <a:r>
            <a:rPr lang="fr-FR" sz="1100" b="1" baseline="0"/>
            <a:t>en gardant le même classement initial dans le fichier historique </a:t>
          </a:r>
          <a:r>
            <a:rPr lang="fr-FR" sz="1100" b="0" baseline="0"/>
            <a:t>. C'est comme une mise à jour, sauf que je veux copier :</a:t>
          </a:r>
        </a:p>
        <a:p>
          <a:endParaRPr lang="fr-FR" sz="1100" b="0" baseline="0"/>
        </a:p>
        <a:p>
          <a:r>
            <a:rPr lang="fr-FR" sz="1100" b="0" baseline="0"/>
            <a:t>- la colonne  "</a:t>
          </a:r>
          <a:r>
            <a:rPr lang="fr-FR" sz="1100" b="1" baseline="0"/>
            <a:t>D" </a:t>
          </a:r>
          <a:r>
            <a:rPr lang="fr-FR" sz="1100" b="0" baseline="0"/>
            <a:t> et la coller dans la colonne </a:t>
          </a:r>
          <a:r>
            <a:rPr lang="fr-FR" sz="1100" b="1" baseline="0"/>
            <a:t>"D" </a:t>
          </a:r>
          <a:r>
            <a:rPr lang="fr-FR" sz="1100" b="0" baseline="0"/>
            <a:t>dans historique</a:t>
          </a:r>
        </a:p>
        <a:p>
          <a:r>
            <a:rPr lang="fr-FR" sz="1100" b="0" baseline="0"/>
            <a:t>- la colonne  "</a:t>
          </a:r>
          <a:r>
            <a:rPr lang="fr-FR" sz="1100" b="1" baseline="0"/>
            <a:t>L"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la coller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"L"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historique </a:t>
          </a:r>
        </a:p>
        <a:p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colonne </a:t>
          </a:r>
          <a:r>
            <a:rPr lang="fr-FR" sz="1100" b="1" baseline="0"/>
            <a:t>"Q"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la coller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"V"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historique </a:t>
          </a:r>
        </a:p>
        <a:p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"A" 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la coller dans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"U"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historique 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MON%20STAGE\MON%20STAGE%20CHEZ%20ADM%20SIO%202021\Travaux\Brouillons\TRAVAUX-V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Nomenclature%20Atelier%20BAXTER/Nomenclature%20Atelier%20BAXTER-V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version%20finale%20demande%20de%20prod\Demandes%20de%20pro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Feuil1"/>
      <sheetName val="STATISTIQUES"/>
      <sheetName val="STATISTIQUES 2"/>
    </sheetNames>
    <sheetDataSet>
      <sheetData sheetId="0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 refreshError="1"/>
      <sheetData sheetId="2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T9_table valeur"/>
      <sheetName val="Feuil4"/>
      <sheetName val="Liste T10 &amp; T17_table fnct "/>
      <sheetName val="Détails"/>
      <sheetName val="Menu"/>
      <sheetName val="BDD MAXIMO"/>
      <sheetName val="Nomenclature BAXTER"/>
      <sheetName val="ACCUEIL"/>
      <sheetName val="Description de la cuve"/>
      <sheetName val="Composants Laveur C001"/>
      <sheetName val="Composants Décolo C002"/>
      <sheetName val="Composants Dégazeur C003"/>
      <sheetName val="Composants RF1 C004"/>
      <sheetName val="Composants Palmitate C005"/>
      <sheetName val="Stockage existant huile C006"/>
      <sheetName val="Stockage existant huile C007"/>
      <sheetName val="Cuve de dosage Ethanol C008"/>
      <sheetName val="Cuve filtration Fine C009"/>
      <sheetName val="Cuve récup huile sale C010"/>
      <sheetName val="Cuve Dilution sel C014"/>
      <sheetName val="Cuve dilution soude C015"/>
      <sheetName val="RECUPERATION CONDENSAT C016"/>
      <sheetName val="Cuve eau récupérée C018"/>
      <sheetName val="Cuve stockage Eau chaude C019"/>
      <sheetName val="Cuve stockage neuf huile C020"/>
      <sheetName val="Cuve transfert terre C021"/>
      <sheetName val="HUILE PROPRE LAVAGE C024"/>
      <sheetName val="CUVE EAU GLACEE C025"/>
      <sheetName val="Cuve stockage neuf C026"/>
      <sheetName val="STATION BIG BAG BB01-BB02"/>
      <sheetName val="ECHANGEUR E001"/>
      <sheetName val="ECHANGEUR E002"/>
      <sheetName val="ECHANGEUR E003"/>
      <sheetName val="ECHANGEUR E004"/>
      <sheetName val="ADOUCISSEUR D'EAU"/>
      <sheetName val="GROUPE DE VIDE GV001"/>
      <sheetName val="GROUPE DE FROID GF001"/>
      <sheetName val="Nomenclature Atelier BAXTER-VF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/>
      <sheetData sheetId="7" refreshError="1"/>
      <sheetData sheetId="8" refreshError="1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adm-my.sharepoint.com/personal/Communs/Services%20Techniques/Securit&#233;/CONSIGNATION/Liste%20PSCE.xlsx" TargetMode="External"/><Relationship Id="rId1" Type="http://schemas.openxmlformats.org/officeDocument/2006/relationships/hyperlink" Target="https://adm-my.sharepoint.com/personal/Communs/Services%20Techniques/Securit&#233;/CONSIGNATION/Liste%20PSCE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V9"/>
  <sheetViews>
    <sheetView tabSelected="1" zoomScale="90" zoomScaleNormal="90" workbookViewId="0">
      <pane ySplit="6" topLeftCell="A7" activePane="bottomLeft" state="frozen"/>
      <selection pane="bottomLeft" activeCell="X11" sqref="X11"/>
    </sheetView>
  </sheetViews>
  <sheetFormatPr baseColWidth="10" defaultColWidth="11.140625" defaultRowHeight="12.75" x14ac:dyDescent="0.2"/>
  <cols>
    <col min="1" max="1" width="11.140625" style="66" customWidth="1"/>
    <col min="2" max="2" width="3.42578125" style="63" customWidth="1"/>
    <col min="3" max="3" width="2.85546875" style="60" customWidth="1"/>
    <col min="4" max="4" width="3" style="64" customWidth="1"/>
    <col min="5" max="5" width="10.42578125" style="52" bestFit="1" customWidth="1"/>
    <col min="6" max="6" width="102.85546875" style="51" customWidth="1"/>
    <col min="7" max="7" width="16.7109375" style="37" customWidth="1"/>
    <col min="8" max="8" width="4.7109375" style="61" bestFit="1" customWidth="1"/>
    <col min="9" max="9" width="3.28515625" style="61" bestFit="1" customWidth="1"/>
    <col min="10" max="10" width="3.42578125" style="44" bestFit="1" customWidth="1"/>
    <col min="11" max="11" width="12.42578125" style="61" customWidth="1"/>
    <col min="12" max="12" width="16" style="52" customWidth="1"/>
    <col min="13" max="13" width="19.7109375" style="62" customWidth="1"/>
    <col min="14" max="14" width="26.140625" style="51" customWidth="1"/>
    <col min="15" max="15" width="10.42578125" style="48" bestFit="1" customWidth="1"/>
    <col min="16" max="16" width="10.42578125" style="49" bestFit="1" customWidth="1"/>
    <col min="17" max="17" width="241.42578125" style="65" hidden="1" customWidth="1"/>
    <col min="18" max="18" width="109.140625" style="51" hidden="1" customWidth="1"/>
    <col min="19" max="19" width="10.140625" style="51" bestFit="1" customWidth="1"/>
    <col min="20" max="20" width="11.42578125" style="52" customWidth="1"/>
    <col min="21" max="16384" width="11.140625" style="51"/>
  </cols>
  <sheetData>
    <row r="1" spans="1:22" s="1" customFormat="1" ht="12" customHeight="1" x14ac:dyDescent="0.25">
      <c r="B1" s="2"/>
      <c r="C1" s="2"/>
      <c r="D1" s="2"/>
      <c r="E1" s="3"/>
      <c r="J1" s="4"/>
      <c r="L1" s="3"/>
      <c r="O1" s="72" t="s">
        <v>0</v>
      </c>
      <c r="P1" s="72"/>
      <c r="Q1" s="5"/>
      <c r="T1" s="3"/>
    </row>
    <row r="2" spans="1:22" s="1" customFormat="1" ht="78.75" x14ac:dyDescent="0.25">
      <c r="A2" s="6" t="s">
        <v>1</v>
      </c>
      <c r="B2" s="7" t="s">
        <v>2</v>
      </c>
      <c r="C2" s="8" t="s">
        <v>3</v>
      </c>
      <c r="D2" s="9"/>
      <c r="E2" s="10" t="s">
        <v>4</v>
      </c>
      <c r="F2" s="11" t="s">
        <v>5</v>
      </c>
      <c r="G2" s="8" t="s">
        <v>6</v>
      </c>
      <c r="H2" s="12" t="s">
        <v>7</v>
      </c>
      <c r="I2" s="13" t="s">
        <v>8</v>
      </c>
      <c r="J2" s="14" t="s">
        <v>9</v>
      </c>
      <c r="K2" s="12" t="s">
        <v>10</v>
      </c>
      <c r="L2" s="15" t="s">
        <v>11</v>
      </c>
      <c r="M2" s="16" t="s">
        <v>12</v>
      </c>
      <c r="N2" s="6" t="s">
        <v>13</v>
      </c>
      <c r="O2" s="17" t="s">
        <v>14</v>
      </c>
      <c r="P2" s="17" t="s">
        <v>15</v>
      </c>
      <c r="Q2" s="5"/>
      <c r="T2" s="3"/>
    </row>
    <row r="3" spans="1:22" s="31" customFormat="1" ht="17.25" customHeight="1" x14ac:dyDescent="0.25">
      <c r="A3" s="18" t="s">
        <v>16</v>
      </c>
      <c r="B3" s="19">
        <f>VLOOKUP($A$3,$A$7:$R$9,2,FALSE)</f>
        <v>1</v>
      </c>
      <c r="C3" s="20" t="str">
        <f>VLOOKUP($A$3,$A$7:$R$9,3,FALSE)</f>
        <v>A</v>
      </c>
      <c r="D3" s="21"/>
      <c r="E3" s="22">
        <f>VLOOKUP($A$3,$A$7:$R$9,5,FALSE)</f>
        <v>44599</v>
      </c>
      <c r="F3" s="23" t="str">
        <f>R3</f>
        <v>DIT N°0003 : Test onglet masqué</v>
      </c>
      <c r="G3" s="20" t="str">
        <f>VLOOKUP($A$3,$A$7:$R$9,7,FALSE)</f>
        <v>IHA</v>
      </c>
      <c r="H3" s="24"/>
      <c r="I3" s="25"/>
      <c r="J3" s="19" t="str">
        <f>VLOOKUP($A$3,$A$7:$R$9,10,FALSE)</f>
        <v>Cu</v>
      </c>
      <c r="K3" s="24"/>
      <c r="L3" s="26"/>
      <c r="M3" s="27" t="str">
        <f>VLOOKUP($A$3,$A$7:$R$9,13,FALSE)</f>
        <v>MG GMP2</v>
      </c>
      <c r="N3" s="28" t="str">
        <f>VLOOKUP($A$3,$A$7:$R$9,14,FALSE)</f>
        <v>ADM SIO</v>
      </c>
      <c r="O3" s="23">
        <f>VLOOKUP($A$3,$A$7:$R$9,15,FALSE)</f>
        <v>44599</v>
      </c>
      <c r="P3" s="29">
        <f>VLOOKUP($A$3,$A$7:$R$9,16,FALSE)</f>
        <v>44601</v>
      </c>
      <c r="Q3" s="30"/>
      <c r="R3" s="29" t="str">
        <f>VLOOKUP($A$3,$A$7:$R$9,18,FALSE)</f>
        <v>DIT N°0003 : Test onglet masqué</v>
      </c>
      <c r="T3" s="32"/>
    </row>
    <row r="4" spans="1:22" s="1" customFormat="1" ht="9" customHeight="1" x14ac:dyDescent="0.25">
      <c r="B4" s="2"/>
      <c r="C4" s="2"/>
      <c r="D4" s="2"/>
      <c r="E4" s="3"/>
      <c r="J4" s="4"/>
      <c r="L4" s="3"/>
      <c r="O4" s="33"/>
      <c r="P4" s="34"/>
      <c r="Q4" s="5"/>
      <c r="T4" s="3"/>
    </row>
    <row r="5" spans="1:22" s="1" customFormat="1" ht="18" customHeight="1" x14ac:dyDescent="0.25">
      <c r="A5" s="67"/>
      <c r="B5" s="67"/>
      <c r="C5" s="67"/>
      <c r="D5" s="67"/>
      <c r="E5" s="67"/>
      <c r="F5" s="73"/>
      <c r="G5" s="73"/>
      <c r="H5" s="73"/>
      <c r="I5" s="73"/>
      <c r="J5" s="73"/>
      <c r="K5" s="73"/>
      <c r="L5" s="73"/>
      <c r="M5" s="73"/>
      <c r="N5" s="73"/>
      <c r="O5" s="74" t="s">
        <v>0</v>
      </c>
      <c r="P5" s="74"/>
      <c r="Q5" s="5"/>
      <c r="T5" s="3"/>
    </row>
    <row r="6" spans="1:22" s="37" customFormat="1" ht="96.75" customHeight="1" x14ac:dyDescent="0.2">
      <c r="A6" s="6" t="s">
        <v>1</v>
      </c>
      <c r="B6" s="7" t="s">
        <v>2</v>
      </c>
      <c r="C6" s="8" t="s">
        <v>3</v>
      </c>
      <c r="D6" s="9" t="s">
        <v>39</v>
      </c>
      <c r="E6" s="10" t="s">
        <v>4</v>
      </c>
      <c r="F6" s="11" t="s">
        <v>5</v>
      </c>
      <c r="G6" s="8" t="s">
        <v>6</v>
      </c>
      <c r="H6" s="12" t="s">
        <v>7</v>
      </c>
      <c r="I6" s="13" t="s">
        <v>8</v>
      </c>
      <c r="J6" s="7" t="s">
        <v>9</v>
      </c>
      <c r="K6" s="12" t="s">
        <v>10</v>
      </c>
      <c r="L6" s="15" t="s">
        <v>11</v>
      </c>
      <c r="M6" s="16" t="s">
        <v>12</v>
      </c>
      <c r="N6" s="6" t="s">
        <v>13</v>
      </c>
      <c r="O6" s="17" t="s">
        <v>14</v>
      </c>
      <c r="P6" s="17" t="s">
        <v>15</v>
      </c>
      <c r="Q6" s="35"/>
      <c r="R6" s="20"/>
      <c r="S6" s="36" t="s">
        <v>17</v>
      </c>
      <c r="T6" s="17" t="s">
        <v>18</v>
      </c>
      <c r="U6" s="17" t="s">
        <v>19</v>
      </c>
      <c r="V6" s="17" t="s">
        <v>20</v>
      </c>
    </row>
    <row r="7" spans="1:22" x14ac:dyDescent="0.2">
      <c r="A7" s="38" t="s">
        <v>21</v>
      </c>
      <c r="B7" s="39">
        <v>1</v>
      </c>
      <c r="C7" s="40" t="s">
        <v>22</v>
      </c>
      <c r="D7" s="68"/>
      <c r="E7" s="41">
        <v>44599</v>
      </c>
      <c r="F7" s="38" t="s">
        <v>23</v>
      </c>
      <c r="G7" s="40" t="s">
        <v>24</v>
      </c>
      <c r="H7" s="42"/>
      <c r="I7" s="43"/>
      <c r="J7" s="44" t="s">
        <v>25</v>
      </c>
      <c r="K7" s="45"/>
      <c r="L7" s="70"/>
      <c r="M7" s="46" t="s">
        <v>26</v>
      </c>
      <c r="N7" s="47" t="s">
        <v>27</v>
      </c>
      <c r="O7" s="48">
        <v>44568</v>
      </c>
      <c r="P7" s="49">
        <v>44603</v>
      </c>
      <c r="Q7" s="50" t="s">
        <v>21</v>
      </c>
      <c r="R7" s="51" t="str">
        <f t="shared" ref="R7:R9" si="0">CONCATENATE(A7," : ", F7)</f>
        <v>DIT N°0001 : Test 1 fonctionnement</v>
      </c>
      <c r="S7" s="51" t="s">
        <v>28</v>
      </c>
      <c r="T7" s="52">
        <v>44599.680613425924</v>
      </c>
      <c r="U7" s="69"/>
      <c r="V7" s="71"/>
    </row>
    <row r="8" spans="1:22" x14ac:dyDescent="0.2">
      <c r="A8" s="38" t="str">
        <f>IF(ISBLANK(F8),"",CONCATENATE("DIT N°000",MID(A7,7,4)+1))</f>
        <v>DIT N°0002</v>
      </c>
      <c r="B8" s="53">
        <v>1</v>
      </c>
      <c r="C8" s="40" t="s">
        <v>29</v>
      </c>
      <c r="D8" s="68"/>
      <c r="E8" s="54">
        <v>44599</v>
      </c>
      <c r="F8" s="38" t="s">
        <v>30</v>
      </c>
      <c r="G8" s="55" t="s">
        <v>24</v>
      </c>
      <c r="H8" s="56"/>
      <c r="I8" s="57"/>
      <c r="J8" s="44" t="s">
        <v>31</v>
      </c>
      <c r="K8" s="42"/>
      <c r="L8" s="70"/>
      <c r="M8" s="46" t="s">
        <v>26</v>
      </c>
      <c r="N8" s="58" t="s">
        <v>32</v>
      </c>
      <c r="O8" s="48">
        <v>44599</v>
      </c>
      <c r="P8" s="49">
        <v>44603</v>
      </c>
      <c r="Q8" s="50" t="s">
        <v>33</v>
      </c>
      <c r="R8" s="51" t="str">
        <f t="shared" si="0"/>
        <v>DIT N°0002 : Test</v>
      </c>
      <c r="S8" s="51" t="s">
        <v>28</v>
      </c>
      <c r="T8" s="52">
        <v>44599.681458333333</v>
      </c>
      <c r="U8" s="69"/>
      <c r="V8" s="71"/>
    </row>
    <row r="9" spans="1:22" x14ac:dyDescent="0.2">
      <c r="A9" s="38" t="str">
        <f t="shared" ref="A9" si="1">IF(ISBLANK(F9),"",CONCATENATE("DIT N°000",MID(A8,7,4)+1))</f>
        <v>DIT N°0003</v>
      </c>
      <c r="B9" s="53">
        <v>1</v>
      </c>
      <c r="C9" s="40" t="s">
        <v>34</v>
      </c>
      <c r="D9" s="68"/>
      <c r="E9" s="54">
        <v>44599</v>
      </c>
      <c r="F9" s="59" t="s">
        <v>35</v>
      </c>
      <c r="G9" s="55" t="s">
        <v>24</v>
      </c>
      <c r="H9" s="56"/>
      <c r="I9" s="43"/>
      <c r="J9" s="44" t="s">
        <v>36</v>
      </c>
      <c r="K9" s="42"/>
      <c r="L9" s="70"/>
      <c r="M9" s="46" t="s">
        <v>37</v>
      </c>
      <c r="N9" s="59" t="s">
        <v>38</v>
      </c>
      <c r="O9" s="48">
        <v>44599</v>
      </c>
      <c r="P9" s="49">
        <v>44601</v>
      </c>
      <c r="Q9" s="50" t="s">
        <v>16</v>
      </c>
      <c r="R9" s="51" t="str">
        <f t="shared" si="0"/>
        <v>DIT N°0003 : Test onglet masqué</v>
      </c>
      <c r="S9" s="51" t="s">
        <v>28</v>
      </c>
      <c r="T9" s="52">
        <v>44599.707268518519</v>
      </c>
      <c r="U9" s="69"/>
      <c r="V9" s="71"/>
    </row>
  </sheetData>
  <autoFilter ref="A6:N9"/>
  <mergeCells count="3">
    <mergeCell ref="O1:P1"/>
    <mergeCell ref="F5:N5"/>
    <mergeCell ref="O5:P5"/>
  </mergeCells>
  <dataValidations count="6">
    <dataValidation operator="equal" allowBlank="1" showInputMessage="1" showErrorMessage="1" sqref="A7:G7 A2:A3 F8 A6 Q7:Q9 A8:A1048576"/>
    <dataValidation type="list" allowBlank="1" showInputMessage="1" showErrorMessage="1" sqref="D8:D9">
      <formula1>Etat</formula1>
    </dataValidation>
    <dataValidation type="list" allowBlank="1" showDropDown="1" showInputMessage="1" showErrorMessage="1" sqref="I7:I9">
      <formula1>Domaine</formula1>
    </dataValidation>
    <dataValidation type="list" allowBlank="1" showDropDown="1" showInputMessage="1" showErrorMessage="1" sqref="C8:C9">
      <formula1>Arret</formula1>
    </dataValidation>
    <dataValidation type="list" allowBlank="1" showDropDown="1" showInputMessage="1" showErrorMessage="1" sqref="B8:B9">
      <formula1>Urgence</formula1>
    </dataValidation>
    <dataValidation type="list" allowBlank="1" showDropDown="1" showInputMessage="1" showErrorMessage="1" sqref="J7:J9">
      <formula1>type</formula1>
    </dataValidation>
  </dataValidations>
  <hyperlinks>
    <hyperlink ref="F6" r:id="rId1"/>
    <hyperlink ref="F2" r:id="rId2"/>
  </hyperlink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[3]Listes!#REF!</xm:f>
          </x14:formula1>
          <xm:sqref>M1:M4 M6:M1048576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Historique de demandes</vt:lpstr>
      <vt:lpstr>Demande</vt:lpstr>
      <vt:lpstr>N°</vt:lpstr>
      <vt:lpstr>qq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maison</cp:lastModifiedBy>
  <dcterms:created xsi:type="dcterms:W3CDTF">2022-02-08T07:24:20Z</dcterms:created>
  <dcterms:modified xsi:type="dcterms:W3CDTF">2022-02-08T18:23:36Z</dcterms:modified>
</cp:coreProperties>
</file>