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-28920" yWindow="-120" windowWidth="20730" windowHeight="11760" tabRatio="923"/>
  </bookViews>
  <sheets>
    <sheet name="EXTRACTION GX" sheetId="10" r:id="rId1"/>
    <sheet name="ACCEPTANCE SHEET 2" sheetId="28" r:id="rId2"/>
    <sheet name="Modèle Acceptance Sheet " sheetId="11" state="hidden" r:id="rId3"/>
    <sheet name="Modèle Weekly Balance Sheet" sheetId="24" state="hidden" r:id="rId4"/>
    <sheet name="STT mails" sheetId="21" state="hidden" r:id="rId5"/>
    <sheet name="BILAN FINANCIER" sheetId="20" state="hidden" r:id="rId6"/>
  </sheets>
  <externalReferences>
    <externalReference r:id="rId7"/>
    <externalReference r:id="rId8"/>
  </externalReferenc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32" i="21" l="1" a="1"/>
  <c r="D32" i="21" s="1"/>
  <c r="L14" i="21" s="1"/>
  <c r="B32" i="21" a="1"/>
  <c r="B32" i="21" s="1"/>
  <c r="B29" i="21" a="1"/>
  <c r="B29" i="21" s="1"/>
  <c r="C3" i="20"/>
  <c r="D3" i="20"/>
  <c r="E3" i="20"/>
  <c r="F3" i="20"/>
  <c r="G3" i="20"/>
  <c r="H3" i="20"/>
  <c r="I3" i="20"/>
  <c r="J3" i="20"/>
  <c r="K3" i="20"/>
  <c r="L3" i="20"/>
  <c r="M3" i="20"/>
  <c r="B3" i="20"/>
  <c r="G8" i="20"/>
  <c r="I2" i="20"/>
  <c r="C2" i="20"/>
  <c r="D2" i="20"/>
  <c r="E2" i="20"/>
  <c r="F2" i="20"/>
  <c r="G2" i="20"/>
  <c r="H2" i="20"/>
  <c r="J2" i="20"/>
  <c r="K2" i="20"/>
  <c r="L2" i="20"/>
  <c r="M2" i="20"/>
  <c r="B2" i="20"/>
  <c r="U2" i="24" a="1"/>
  <c r="U2" i="24" s="1"/>
  <c r="R2" i="24" a="1"/>
  <c r="R2" i="24" s="1"/>
  <c r="H3" i="24"/>
  <c r="E4" i="21"/>
  <c r="E5" i="21"/>
  <c r="E6" i="21"/>
  <c r="E7" i="21"/>
  <c r="E8" i="21"/>
  <c r="E9" i="21"/>
  <c r="E3" i="21"/>
  <c r="L12" i="21" l="1"/>
  <c r="H3" i="21" a="1"/>
  <c r="H3" i="21" s="1"/>
  <c r="L3" i="21" l="1" a="1"/>
  <c r="L3" i="21" s="1"/>
  <c r="L5" i="21" a="1"/>
  <c r="L5" i="21" s="1"/>
  <c r="G10" i="20"/>
  <c r="J27" i="21"/>
  <c r="K27" i="21" s="1"/>
  <c r="J23" i="21"/>
  <c r="K23" i="21" s="1"/>
  <c r="J19" i="21"/>
  <c r="K19" i="21" s="1"/>
  <c r="J18" i="21"/>
  <c r="K18" i="21" s="1"/>
  <c r="J17" i="21"/>
  <c r="K17" i="21" s="1"/>
  <c r="J16" i="21"/>
  <c r="K16" i="21" s="1"/>
  <c r="J15" i="21"/>
  <c r="K15" i="21" s="1"/>
  <c r="J14" i="21"/>
  <c r="K14" i="21" s="1"/>
  <c r="J13" i="21"/>
  <c r="K13" i="21" s="1"/>
  <c r="J12" i="21"/>
  <c r="K12" i="21" s="1"/>
  <c r="J11" i="21"/>
  <c r="K11" i="21" s="1"/>
  <c r="J10" i="21"/>
  <c r="K10" i="21" s="1"/>
  <c r="J9" i="21"/>
  <c r="K9" i="21" s="1"/>
  <c r="J8" i="21"/>
  <c r="K8" i="21" s="1"/>
  <c r="J7" i="21"/>
  <c r="K7" i="21" s="1"/>
  <c r="J24" i="21"/>
  <c r="K24" i="21" s="1"/>
  <c r="J20" i="21"/>
  <c r="K20" i="21" s="1"/>
  <c r="J21" i="21"/>
  <c r="K21" i="21" s="1"/>
  <c r="J6" i="21"/>
  <c r="K6" i="21" s="1"/>
  <c r="J5" i="21"/>
  <c r="K5" i="21" s="1"/>
  <c r="J4" i="21"/>
  <c r="K4" i="21" s="1"/>
  <c r="J22" i="21"/>
  <c r="K22" i="21" s="1"/>
  <c r="J3" i="21"/>
  <c r="K3" i="21" s="1"/>
  <c r="G12" i="20" l="1"/>
  <c r="E33" i="21"/>
  <c r="D33" i="21"/>
  <c r="E32" i="21"/>
  <c r="B33" i="21"/>
  <c r="C30" i="21"/>
  <c r="J26" i="21" s="1"/>
  <c r="K26" i="21" s="1"/>
  <c r="B30" i="21"/>
  <c r="C29" i="21"/>
  <c r="J25" i="21" s="1"/>
  <c r="K25" i="21" s="1"/>
  <c r="I4" i="21"/>
  <c r="H4" i="21"/>
  <c r="I3" i="2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<sst xmlns="http://schemas.openxmlformats.org/spreadsheetml/2006/main" count="483" uniqueCount="417">
  <si>
    <t>PM</t>
  </si>
  <si>
    <t>N° Tache</t>
  </si>
  <si>
    <t>Tâches Court</t>
  </si>
  <si>
    <t>Devis N°</t>
  </si>
  <si>
    <t/>
  </si>
  <si>
    <t>Prix HT €</t>
  </si>
  <si>
    <t>Facturé HT</t>
  </si>
  <si>
    <t>Payé €</t>
  </si>
  <si>
    <t>Bon bord</t>
  </si>
  <si>
    <t>Frais de recyclage et traitement des déchets</t>
  </si>
  <si>
    <t>DATE</t>
  </si>
  <si>
    <t>PROJECT MANAGER</t>
  </si>
  <si>
    <t>OWNER REPRESENTATIVE</t>
  </si>
  <si>
    <t>FULL ACCEPTANCE</t>
  </si>
  <si>
    <t>PM destinataire</t>
  </si>
  <si>
    <t>STT évalués</t>
  </si>
  <si>
    <t>Liste des PM</t>
  </si>
  <si>
    <t>rmanchado@monacomarine.com</t>
  </si>
  <si>
    <t>ACTI LA SEYNE</t>
  </si>
  <si>
    <t>iondulati@monacomarine.com</t>
  </si>
  <si>
    <t>ATEM ATELIER TRAVAUX ELECTROME</t>
  </si>
  <si>
    <t>AZUR COMPOSITES</t>
  </si>
  <si>
    <t>tluccioni@monacomarine.com</t>
  </si>
  <si>
    <t>CARPENTERIA DI PRODUZIONE</t>
  </si>
  <si>
    <t>adesse@monacomarine.com</t>
  </si>
  <si>
    <t>CIMAT SARTEC</t>
  </si>
  <si>
    <t>mducrohet@monacomarine.com</t>
  </si>
  <si>
    <t>ITALMARE SRL UNIPERSONALE</t>
  </si>
  <si>
    <t>priautetamour@monacomarine.com</t>
  </si>
  <si>
    <t>KREATIVE</t>
  </si>
  <si>
    <t>LPS83</t>
  </si>
  <si>
    <t>MACOR</t>
  </si>
  <si>
    <t>NLF YACHTING PROTECTION  LTD</t>
  </si>
  <si>
    <t>REFLEX YACHT PAINTERS</t>
  </si>
  <si>
    <t>SECO GLOBAL SERVICES</t>
  </si>
  <si>
    <t>SOLUTION ECHAFAUDAGE</t>
  </si>
  <si>
    <t>VMS - VALVES MARINE SERVICE SA</t>
  </si>
  <si>
    <t>YHL</t>
  </si>
  <si>
    <t>Balance</t>
  </si>
  <si>
    <t>PAID</t>
  </si>
  <si>
    <t>PENDING BALANCE</t>
  </si>
  <si>
    <t>LigneFacturé</t>
  </si>
  <si>
    <t>Ligne Payé</t>
  </si>
  <si>
    <t>Nom</t>
  </si>
  <si>
    <t>Adresse</t>
  </si>
  <si>
    <t>En cas de besoin (ajout de PM), ajouter le nom/prénom dans le tableau et l'adresse. Le reste est automatique</t>
  </si>
  <si>
    <t>Mail automatique</t>
  </si>
  <si>
    <t>En cas de besoin (ajout de sous-traitant à évaluer), ajouter à la suite de la colonne Q, et modifier dans le code VBA (module 5, Sub Finprojet, ligne XX)</t>
  </si>
  <si>
    <t>Prénom</t>
  </si>
  <si>
    <t>MANCHADO</t>
  </si>
  <si>
    <t>ONDULATI</t>
  </si>
  <si>
    <t>Théo</t>
  </si>
  <si>
    <t>LUCCIONI</t>
  </si>
  <si>
    <t>DESSE</t>
  </si>
  <si>
    <t>DUCROHET</t>
  </si>
  <si>
    <t>RIAUTET</t>
  </si>
  <si>
    <t>Pierre</t>
  </si>
  <si>
    <t>Marie</t>
  </si>
  <si>
    <t>Alexandre</t>
  </si>
  <si>
    <t>Isabelle</t>
  </si>
  <si>
    <t>Romain</t>
  </si>
  <si>
    <t xml:space="preserve">,
Conformément à la procédure "Evaluation des prestataires", nous souhaiterions connaître vos impressions sur la prestation fournie par la société </t>
  </si>
  <si>
    <t xml:space="preserve">Bonjour </t>
  </si>
  <si>
    <t xml:space="preserve"> dans le cadre du projet (</t>
  </si>
  <si>
    <t xml:space="preserve"> - </t>
  </si>
  <si>
    <t>).
Pour ce faire, merci de bien vouloir compléter le formulaire suivant : https://forms.office.com/r/q02NZXf4rF
Votre participation est essentielle et nous permettra d'avoir une meilleure maîtrise de nos prestataires.
Merci
Service Qualité/Achat.</t>
  </si>
  <si>
    <t>NOM DU PROJET</t>
  </si>
  <si>
    <t>N° PROJET</t>
  </si>
  <si>
    <r>
      <rPr>
        <b/>
        <sz val="16"/>
        <color theme="1"/>
        <rFont val="Arial"/>
        <family val="2"/>
      </rPr>
      <t>WEEKLY BALANCE SHEET</t>
    </r>
    <r>
      <rPr>
        <sz val="11"/>
        <color theme="1"/>
        <rFont val="Arial"/>
        <family val="2"/>
      </rPr>
      <t xml:space="preserve">
</t>
    </r>
    <r>
      <rPr>
        <i/>
        <sz val="12"/>
        <color theme="0" tint="-0.34998626667073579"/>
        <rFont val="Arial"/>
        <family val="2"/>
      </rPr>
      <t>FE PROJ 022 - Version 007</t>
    </r>
  </si>
  <si>
    <t>ChgOr détail</t>
  </si>
  <si>
    <t>Stock détail</t>
  </si>
  <si>
    <t>PROJECT COST</t>
  </si>
  <si>
    <t>VIKING</t>
  </si>
  <si>
    <t>STORMSKKOT</t>
  </si>
  <si>
    <t>EASY PROTECT</t>
  </si>
  <si>
    <t>MARINE TRANSMISSION</t>
  </si>
  <si>
    <t>NAVIGAIR</t>
  </si>
  <si>
    <t>Costia</t>
  </si>
  <si>
    <t>BIRMELE</t>
  </si>
  <si>
    <t>cbirmele@monacomarine.com</t>
  </si>
  <si>
    <t>INSURANCE</t>
  </si>
  <si>
    <t>CUSTOMS AND VAT FORMALITIES</t>
  </si>
  <si>
    <t>SHIPYARD ACCESS</t>
  </si>
  <si>
    <t>TECHNICAL PAINT &amp; SERVICES</t>
  </si>
  <si>
    <t>MARC SA</t>
  </si>
  <si>
    <t>Liste STT évalués</t>
  </si>
  <si>
    <r>
      <rPr>
        <b/>
        <sz val="16"/>
        <color rgb="FF000000"/>
        <rFont val="Arial"/>
        <family val="2"/>
      </rPr>
      <t xml:space="preserve">FINAL WORK ACCEPTANCE SHEET
</t>
    </r>
    <r>
      <rPr>
        <i/>
        <sz val="16"/>
        <color theme="0" tint="-0.499984740745262"/>
        <rFont val="Arial"/>
        <family val="2"/>
      </rPr>
      <t>FE PROJ3 010 - Version 008</t>
    </r>
    <r>
      <rPr>
        <sz val="16"/>
        <color indexed="8"/>
        <rFont val="Arial"/>
        <family val="2"/>
      </rPr>
      <t xml:space="preserve"> 
</t>
    </r>
  </si>
  <si>
    <t xml:space="preserve">YACHT NAME </t>
  </si>
  <si>
    <t>PROJECT N°</t>
  </si>
  <si>
    <t xml:space="preserve">DATE </t>
  </si>
  <si>
    <t>QUOTE NUMBER</t>
  </si>
  <si>
    <t xml:space="preserve">WORKS SPECIFICATION </t>
  </si>
  <si>
    <t>ACCEPTANCE WITH RESERVATION</t>
  </si>
  <si>
    <t>PM SIGNATURE</t>
  </si>
  <si>
    <t>CLIENT SIGNATURE</t>
  </si>
  <si>
    <t xml:space="preserve">RESERVATIONS </t>
  </si>
  <si>
    <t>219200</t>
  </si>
  <si>
    <t xml:space="preserve">UNSTEPPING / STEPPING </t>
  </si>
  <si>
    <t>DEVIS N° 21090225.v4</t>
  </si>
  <si>
    <t>219201</t>
  </si>
  <si>
    <t>HAULING &amp; LAUNCHING</t>
  </si>
  <si>
    <t>219202</t>
  </si>
  <si>
    <t>STAY ON HARDSTANDING</t>
  </si>
  <si>
    <t>219203</t>
  </si>
  <si>
    <t>UTILITY CONNECTIONS</t>
  </si>
  <si>
    <t>219204</t>
  </si>
  <si>
    <t>CONSUMPTION (ELECTRICITY &amp; WATER)</t>
  </si>
  <si>
    <t>219205</t>
  </si>
  <si>
    <t xml:space="preserve">TRANSPORT BER </t>
  </si>
  <si>
    <t>219206</t>
  </si>
  <si>
    <t>ENTRY AND EXIT OF SHED</t>
  </si>
  <si>
    <t>219207</t>
  </si>
  <si>
    <t xml:space="preserve">STAY INSIDE SHED </t>
  </si>
  <si>
    <t>219208</t>
  </si>
  <si>
    <t xml:space="preserve">MAST STORAGE </t>
  </si>
  <si>
    <t>219209</t>
  </si>
  <si>
    <t>TRAVELIFT RENTAL FOR KEEL AND RUDDER REMOVAL / REI</t>
  </si>
  <si>
    <t>219210</t>
  </si>
  <si>
    <t xml:space="preserve">KEEL REMOVAL/INSTALL </t>
  </si>
  <si>
    <t>219211</t>
  </si>
  <si>
    <t xml:space="preserve">KEEL HARD STANDING  </t>
  </si>
  <si>
    <t>219212</t>
  </si>
  <si>
    <t xml:space="preserve">APPLICABLE LABOR RATES </t>
  </si>
  <si>
    <t>219213</t>
  </si>
  <si>
    <t>LIFTING &amp; HANDLING SERVICES</t>
  </si>
  <si>
    <t>219214</t>
  </si>
  <si>
    <t xml:space="preserve">CONTAINERS &amp; SPACE RENTAL </t>
  </si>
  <si>
    <t>219215</t>
  </si>
  <si>
    <t>PROJECT MANAGEMENT AND ADMINISTRATIVE FEES OFFERT</t>
  </si>
  <si>
    <t>219216</t>
  </si>
  <si>
    <t>219217</t>
  </si>
  <si>
    <t>219218</t>
  </si>
  <si>
    <t>219219</t>
  </si>
  <si>
    <t>219220</t>
  </si>
  <si>
    <t>207616</t>
  </si>
  <si>
    <t>QUAY STAY (10% DISCOUNT)</t>
  </si>
  <si>
    <t>DEVIS N° 21030475.v2</t>
  </si>
  <si>
    <t>207617</t>
  </si>
  <si>
    <t>LINE HANDLING</t>
  </si>
  <si>
    <t>207618</t>
  </si>
  <si>
    <t>HAULING &amp; LAUNCHING (15% DISCOUNT)</t>
  </si>
  <si>
    <t>Heure détail</t>
  </si>
  <si>
    <t>207619</t>
  </si>
  <si>
    <t>STAY ON HARDSTANDING (10% DISCOUNT)</t>
  </si>
  <si>
    <t>207620</t>
  </si>
  <si>
    <t>UTILITY CONNECTIONS (5% DISCOUNT)</t>
  </si>
  <si>
    <t>207621</t>
  </si>
  <si>
    <t>RENTAL &amp; USE OF UTILITIES (5% DISCOUNT)</t>
  </si>
  <si>
    <t>207622</t>
  </si>
  <si>
    <t>CONSUMPTION (ELECTRICITY &amp; FRESH WATER)</t>
  </si>
  <si>
    <t>207623</t>
  </si>
  <si>
    <t>HIGH PRESSURE UNDERWATER HULL CLEANING</t>
  </si>
  <si>
    <t>207624</t>
  </si>
  <si>
    <t xml:space="preserve">ANTIFOULING TREATMENT </t>
  </si>
  <si>
    <t>207625</t>
  </si>
  <si>
    <t>ZINC ANODES INSPECTION &amp; REPLACEMENT</t>
  </si>
  <si>
    <t>207626</t>
  </si>
  <si>
    <t>KAMEWA : CLEANING AND PAINTING</t>
  </si>
  <si>
    <t>207627</t>
  </si>
  <si>
    <t>KAMEWA 5 YEARS SURVEY</t>
  </si>
  <si>
    <t>207628</t>
  </si>
  <si>
    <t>HULL VALVE SURVEY</t>
  </si>
  <si>
    <t>207629</t>
  </si>
  <si>
    <t>MAIN ENGINES 5 YEARS SURVEY</t>
  </si>
  <si>
    <t>207630</t>
  </si>
  <si>
    <t>GENERATORS 5 YEARS SURVEY</t>
  </si>
  <si>
    <t>207631</t>
  </si>
  <si>
    <t>GEARBOXES 5 YEARS SURVEY</t>
  </si>
  <si>
    <t>207632</t>
  </si>
  <si>
    <t>TANK CLEANING</t>
  </si>
  <si>
    <t>207633</t>
  </si>
  <si>
    <t>TANK CLEANING LOGISTICS</t>
  </si>
  <si>
    <t>207634</t>
  </si>
  <si>
    <t>SELMAR TANKS</t>
  </si>
  <si>
    <t>207635</t>
  </si>
  <si>
    <t>OILY WATER SEPARATOR</t>
  </si>
  <si>
    <t>207636</t>
  </si>
  <si>
    <t>MEGGER TEST</t>
  </si>
  <si>
    <t>207637</t>
  </si>
  <si>
    <t>SWITCHBOARD CLEANING</t>
  </si>
  <si>
    <t>207638</t>
  </si>
  <si>
    <t>SWITCHBOARD THERMAL SCAN &amp; MAINTENANCE</t>
  </si>
  <si>
    <t>207639</t>
  </si>
  <si>
    <t>3 PUMPS SERVICE</t>
  </si>
  <si>
    <t>207640</t>
  </si>
  <si>
    <t>WINDLASS X2</t>
  </si>
  <si>
    <t>207641</t>
  </si>
  <si>
    <t>CONTAINERS &amp; SPACE RENTAL (25% DISCOUNT)</t>
  </si>
  <si>
    <t>207642</t>
  </si>
  <si>
    <t>JET SKIS + TENDER handling and storage</t>
  </si>
  <si>
    <t>207643</t>
  </si>
  <si>
    <t>TEAM PROJECT MANAGEMENT</t>
  </si>
  <si>
    <t>207644</t>
  </si>
  <si>
    <t>207645</t>
  </si>
  <si>
    <t>207646</t>
  </si>
  <si>
    <t>207647</t>
  </si>
  <si>
    <t>207648</t>
  </si>
  <si>
    <t>211148</t>
  </si>
  <si>
    <t xml:space="preserve">LIFTING &amp; HANDLING </t>
  </si>
  <si>
    <t>215256</t>
  </si>
  <si>
    <t>FUEL STORAGE</t>
  </si>
  <si>
    <t>215693</t>
  </si>
  <si>
    <t>KAMEWA EXTRA BOOSTER</t>
  </si>
  <si>
    <t>216135</t>
  </si>
  <si>
    <t>DISTANCES MEASUREMENT</t>
  </si>
  <si>
    <t>216137</t>
  </si>
  <si>
    <t>PLIMSOLL MARKS PLACEMENT</t>
  </si>
  <si>
    <t>216170</t>
  </si>
  <si>
    <t>WASTE TREATMENT</t>
  </si>
  <si>
    <t>216685</t>
  </si>
  <si>
    <t>SEACHEST POWDER COAT</t>
  </si>
  <si>
    <t>216686</t>
  </si>
  <si>
    <t>DE02 - RIGID FENDER</t>
  </si>
  <si>
    <t>216687</t>
  </si>
  <si>
    <t>IN02 - BRIDGE SEAT STEP</t>
  </si>
  <si>
    <t>216688</t>
  </si>
  <si>
    <t>IN11 - ROUND THE CORNERS OF THE CHAIR ON THE BRIDG</t>
  </si>
  <si>
    <t>216689</t>
  </si>
  <si>
    <t>DE01 - TENDER LASHING POINT</t>
  </si>
  <si>
    <t>216691</t>
  </si>
  <si>
    <t>DE03 - WINDLASSES ADDITIONNAL PERFORATIONS</t>
  </si>
  <si>
    <t>216693</t>
  </si>
  <si>
    <t>SUPPLY OF CASTOLDI TENDER FLAP TRIM</t>
  </si>
  <si>
    <t>216708</t>
  </si>
  <si>
    <t>GRINDING &amp; PAINT APPLICATION</t>
  </si>
  <si>
    <t>216710</t>
  </si>
  <si>
    <t xml:space="preserve">PAINT SUPPLY </t>
  </si>
  <si>
    <t>216865</t>
  </si>
  <si>
    <t>VALVES UNDER WATERLINE</t>
  </si>
  <si>
    <t>216867</t>
  </si>
  <si>
    <t>VALVES ABOVE WATERLINE</t>
  </si>
  <si>
    <t>217073</t>
  </si>
  <si>
    <t>MAIN GALLEY HOODS CLEANING</t>
  </si>
  <si>
    <t>217075</t>
  </si>
  <si>
    <t>HORNES RE-CHROME</t>
  </si>
  <si>
    <t>217146</t>
  </si>
  <si>
    <t xml:space="preserve">P &amp; S GENERATOR MAINTENANCE </t>
  </si>
  <si>
    <t>217148</t>
  </si>
  <si>
    <t xml:space="preserve">P &amp; S ALTERNATOR CONTROL </t>
  </si>
  <si>
    <t>217174</t>
  </si>
  <si>
    <t>MARBLE REPAIRS</t>
  </si>
  <si>
    <t>217262</t>
  </si>
  <si>
    <t>MASTER CABIN BATHROOM RAILS</t>
  </si>
  <si>
    <t>217752</t>
  </si>
  <si>
    <t>GANGWAY ROLLERS DISMANTLING/MOUNTING</t>
  </si>
  <si>
    <t>217773</t>
  </si>
  <si>
    <t>IN01 - BRIDGE FLOOR REPAIR</t>
  </si>
  <si>
    <t>217774</t>
  </si>
  <si>
    <t>IN09 - WHITE CABIN FLOOR REPAIR</t>
  </si>
  <si>
    <t>217775</t>
  </si>
  <si>
    <t xml:space="preserve">IN13 - DRAWER REPAIR IN WHITE CABIN </t>
  </si>
  <si>
    <t>217776</t>
  </si>
  <si>
    <t>DE05 - SWIM PLATEFORM TEAK RENEWAL</t>
  </si>
  <si>
    <t>217778</t>
  </si>
  <si>
    <t>DE06 - TEAK ON STEP PASSEREL</t>
  </si>
  <si>
    <t>217868</t>
  </si>
  <si>
    <t>REMOVAL&amp;INSTALLATION OF THE GANGWAY ROLLERS</t>
  </si>
  <si>
    <t>217870</t>
  </si>
  <si>
    <t>PARTS SUPPLY FOR GANGWAY REPAIR</t>
  </si>
  <si>
    <t>217872</t>
  </si>
  <si>
    <t>ADDITIONAL TANK PUMPING</t>
  </si>
  <si>
    <t>218034</t>
  </si>
  <si>
    <t>AIR VENT</t>
  </si>
  <si>
    <t>218036</t>
  </si>
  <si>
    <t>SELMAR BLUE SEA 12000 SERVICE</t>
  </si>
  <si>
    <t>218681</t>
  </si>
  <si>
    <t xml:space="preserve">FAIRING RENEWAL UNDERWATER SPOTS </t>
  </si>
  <si>
    <t>218683</t>
  </si>
  <si>
    <t>ALTERNATOR LINES CLEANING</t>
  </si>
  <si>
    <t>218687</t>
  </si>
  <si>
    <t>SPARE PARTS SUPPLY FOR GANGWAY</t>
  </si>
  <si>
    <t>218926</t>
  </si>
  <si>
    <t>REPAIR OF TWO EXHAUST ELBOWS</t>
  </si>
  <si>
    <t>218928</t>
  </si>
  <si>
    <t>SWITCHBOARDS CLEANING</t>
  </si>
  <si>
    <t>219066</t>
  </si>
  <si>
    <t>FAULTS RESEARCH OF MEGGER TEST</t>
  </si>
  <si>
    <t>219467</t>
  </si>
  <si>
    <t xml:space="preserve">PROVIDING &amp; INSTALLATION OF NEW VALVES </t>
  </si>
  <si>
    <t>219469</t>
  </si>
  <si>
    <t>PRESSURE TEST OF NEW VALVES</t>
  </si>
  <si>
    <t>220021</t>
  </si>
  <si>
    <t>REINFORCEMENT OF THE BOW OF THE TENDER</t>
  </si>
  <si>
    <t>220023</t>
  </si>
  <si>
    <t>MOSAIC TOUCH-UPS</t>
  </si>
  <si>
    <t>220025</t>
  </si>
  <si>
    <t>INSULATION RENEWAL FOR WATER LIGHT</t>
  </si>
  <si>
    <t>220098</t>
  </si>
  <si>
    <t>ANALYSIS OF LIGHTWEIGH SHIP SURVEY</t>
  </si>
  <si>
    <t>220259</t>
  </si>
  <si>
    <t>INSULATION RENEWAL FOR VALVES</t>
  </si>
  <si>
    <t>220345</t>
  </si>
  <si>
    <t>PRIMER AND ANTIFOULING APPLICATION ON THROUGH HULL</t>
  </si>
  <si>
    <t>220349</t>
  </si>
  <si>
    <t>WATERTIGHTNESS TESTS ON THROUGH HULL FITTINGS</t>
  </si>
  <si>
    <t>220350</t>
  </si>
  <si>
    <t>EXTRA COST FOR LASER MEASUREMENTS FOR CLASS SOCIET</t>
  </si>
  <si>
    <t>220534</t>
  </si>
  <si>
    <t>PRIMER AND ANTIFOULING APPLICATION ON WATER LIGHTS</t>
  </si>
  <si>
    <t>220587</t>
  </si>
  <si>
    <t>SEACHEST FILTERS GASKETS X 2</t>
  </si>
  <si>
    <t>220971</t>
  </si>
  <si>
    <t>ENGINE ROOM BILGE PUMPING AND CLEANING</t>
  </si>
  <si>
    <t>221018</t>
  </si>
  <si>
    <t>EXTRA COSTS FOR WORKS ON CHAIRS</t>
  </si>
  <si>
    <t>DEVIS N° 21030475.v3</t>
  </si>
  <si>
    <t>DEVIS N° 21030475.v4</t>
  </si>
  <si>
    <t>DEVIS N° 21030475.v5</t>
  </si>
  <si>
    <t>DEVIS N° 21030475.v6</t>
  </si>
  <si>
    <t>DEVIS N° 21030475.v7</t>
  </si>
  <si>
    <t>DEVIS N° 21030475.v8</t>
  </si>
  <si>
    <t>DEVIS N° 21030475.v9</t>
  </si>
  <si>
    <t>DEVIS N° 21030475.v10</t>
  </si>
  <si>
    <t>DEVIS N° 21030475.v11</t>
  </si>
  <si>
    <t>DEVIS N° 21030475.v12</t>
  </si>
  <si>
    <t>DEVIS N° 21030475.v13</t>
  </si>
  <si>
    <t>DEVIS N° 21030475.v14</t>
  </si>
  <si>
    <t>DEVIS N° 21030475.v15</t>
  </si>
  <si>
    <t>DEVIS N° 21030475.v16</t>
  </si>
  <si>
    <t>DEVIS N° 21030475.v17</t>
  </si>
  <si>
    <t>DEVIS N° 21030475.v18</t>
  </si>
  <si>
    <t>DEVIS N° 21030475.v19</t>
  </si>
  <si>
    <t>DEVIS N° 21030475.v20</t>
  </si>
  <si>
    <t>DEVIS N° 21030475.v21</t>
  </si>
  <si>
    <t>DEVIS N° 21030475.v22</t>
  </si>
  <si>
    <t>DEVIS N° 21030475.v23</t>
  </si>
  <si>
    <t>DEVIS N° 21030475.v24</t>
  </si>
  <si>
    <t>DEVIS N° 21030475.v25</t>
  </si>
  <si>
    <t>DEVIS N° 21030475.v26</t>
  </si>
  <si>
    <t>DEVIS N° 21030475.v27</t>
  </si>
  <si>
    <t>DEVIS N° 21030475.v28</t>
  </si>
  <si>
    <t>DEVIS N° 21030475.v29</t>
  </si>
  <si>
    <t>DEVIS N° 21030475.v30</t>
  </si>
  <si>
    <t>DEVIS N° 21030475.v31</t>
  </si>
  <si>
    <t>DEVIS N° 21030475.v32</t>
  </si>
  <si>
    <t>DEVIS N° 21030475.v33</t>
  </si>
  <si>
    <t>DEVIS N° 21030475.v34</t>
  </si>
  <si>
    <t>DEVIS N° 21030475.v35</t>
  </si>
  <si>
    <t>DEVIS N° 21030475.v36</t>
  </si>
  <si>
    <t>DEVIS N° 21030475.v37</t>
  </si>
  <si>
    <t>DEVIS N° 21030475.v38</t>
  </si>
  <si>
    <t>DEVIS N° 21030475.v39</t>
  </si>
  <si>
    <t>DEVIS N° 21030475.v40</t>
  </si>
  <si>
    <t>DEVIS N° 21030475.v41</t>
  </si>
  <si>
    <t>DEVIS N° 21030475.v42</t>
  </si>
  <si>
    <t>DEVIS N° 21030475.v43</t>
  </si>
  <si>
    <t>DEVIS N° 21030475.v44</t>
  </si>
  <si>
    <t>DEVIS N° 21030475.v45</t>
  </si>
  <si>
    <t>DEVIS N° 21030475.v46</t>
  </si>
  <si>
    <t>DEVIS N° 21030475.v47</t>
  </si>
  <si>
    <t>DEVIS N° 21030475.v48</t>
  </si>
  <si>
    <t>DEVIS N° 21030475.v49</t>
  </si>
  <si>
    <t>DEVIS N° 21030475.v50</t>
  </si>
  <si>
    <t>DEVIS N° 21030475.v51</t>
  </si>
  <si>
    <t>DEVIS N° 21030475.v52</t>
  </si>
  <si>
    <t>DEVIS N° 21030475.v53</t>
  </si>
  <si>
    <t>DEVIS N° 21030475.v54</t>
  </si>
  <si>
    <t>DEVIS N° 21030475.v55</t>
  </si>
  <si>
    <t>DEVIS N° 21030475.v56</t>
  </si>
  <si>
    <t>DEVIS N° 21030475.v57</t>
  </si>
  <si>
    <t>DEVIS N° 21030475.v58</t>
  </si>
  <si>
    <t>DEVIS N° 21030475.v59</t>
  </si>
  <si>
    <t>DEVIS N° 21030475.v60</t>
  </si>
  <si>
    <t>DEVIS N° 21030475.v61</t>
  </si>
  <si>
    <t>DEVIS N° 21030475.v62</t>
  </si>
  <si>
    <t>DEVIS N° 21030475.v63</t>
  </si>
  <si>
    <t>DEVIS N° 21030475.v64</t>
  </si>
  <si>
    <t>DEVIS N° 21030475.v65</t>
  </si>
  <si>
    <t>DEVIS N° 21030475.v66</t>
  </si>
  <si>
    <t>DEVIS N° 21030475.v67</t>
  </si>
  <si>
    <t>DEVIS N° 21030475.v68</t>
  </si>
  <si>
    <t>DEVIS N° 21030475.v69</t>
  </si>
  <si>
    <t>DEVIS N° 21030475.v70</t>
  </si>
  <si>
    <t>DEVIS N° 21030475.v71</t>
  </si>
  <si>
    <t>DEVIS N° 21030475.v72</t>
  </si>
  <si>
    <t>DEVIS N° 21030475.v73</t>
  </si>
  <si>
    <t>DEVIS N° 21030475.v74</t>
  </si>
  <si>
    <t>DEVIS N° 21030475.v75</t>
  </si>
  <si>
    <t>DEVIS N° 21030475.v76</t>
  </si>
  <si>
    <t>DEVIS N° 21030475.v77</t>
  </si>
  <si>
    <t>DEVIS N° 21030475.v78</t>
  </si>
  <si>
    <t>DEVIS N° 21030475.v79</t>
  </si>
  <si>
    <t>DEVIS N° 21030475.v80</t>
  </si>
  <si>
    <t>DEVIS N° 21030475.v81</t>
  </si>
  <si>
    <t>DEVIS N° 21030475.v82</t>
  </si>
  <si>
    <t>DEVIS N° 21030475.v83</t>
  </si>
  <si>
    <t>DEVIS N° 21030475.v84</t>
  </si>
  <si>
    <t>DEVIS N° 21030475.v85</t>
  </si>
  <si>
    <t>DEVIS N° 21030475.v86</t>
  </si>
  <si>
    <t>DEVIS N° 21030475.v87</t>
  </si>
  <si>
    <t>DEVIS N° 21030475.v88</t>
  </si>
  <si>
    <t>DEVIS N° 21030475.v89</t>
  </si>
  <si>
    <t>DEVIS N° 21030475.v90</t>
  </si>
  <si>
    <t>DEVIS N° 21030475.v91</t>
  </si>
  <si>
    <t>DEVIS N° 21030475.v92</t>
  </si>
  <si>
    <t>DEVIS N° 21030475.v93</t>
  </si>
  <si>
    <t>DEVIS N° 21030475.v94</t>
  </si>
  <si>
    <t>DEVIS N° 21030475.v95</t>
  </si>
  <si>
    <t>DEVIS N° 21030475.v96</t>
  </si>
  <si>
    <t>DEVIS N° 21030475.v97</t>
  </si>
  <si>
    <t>DEVIS N° 21030475.v98</t>
  </si>
  <si>
    <t>DEVIS N° 21030475.v99</t>
  </si>
  <si>
    <t>DEVIS N° 21030475.v100</t>
  </si>
  <si>
    <t>DEVIS N° 21030475.v101</t>
  </si>
  <si>
    <t>DEVIS N° 21030475.v102</t>
  </si>
  <si>
    <t>DEVIS N° 21030475.v103</t>
  </si>
  <si>
    <t>DEVIS N° 21030475.v104</t>
  </si>
  <si>
    <t>DEVIS N° 21030475.v105</t>
  </si>
  <si>
    <t>DEVIS N° 21030475.v106</t>
  </si>
  <si>
    <t>DEVIS N° 21030475.v107</t>
  </si>
  <si>
    <t>DEVIS N° 21030475.v108</t>
  </si>
  <si>
    <t>DEVIS N° 21030475.v109</t>
  </si>
  <si>
    <t>DEVIS N° 21030475.v110</t>
  </si>
  <si>
    <t>DEVIS N° 21030475.v111</t>
  </si>
  <si>
    <t xml:space="preserve">
Date : ….................</t>
  </si>
  <si>
    <t>PM Signature</t>
  </si>
  <si>
    <t>CLIENT Signature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</si>
</sst>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30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9"/>
      <color rgb="FF000000"/>
      <name val="Arial"/>
      <family val="2"/>
    </font>
    <font>
      <sz val="8"/>
      <name val="Tahoma"/>
      <family val="2"/>
    </font>
    <font>
      <u/>
      <sz val="11"/>
      <color theme="10"/>
      <name val="Calibri"/>
      <family val="2"/>
      <scheme val="minor"/>
    </font>
    <font>
      <sz val="11"/>
      <color rgb="FF00205B"/>
      <name val="Verdana"/>
      <family val="2"/>
    </font>
    <font>
      <sz val="8"/>
      <name val="Tahoma"/>
      <family val="2"/>
    </font>
    <font>
      <sz val="11"/>
      <color theme="1"/>
      <name val="Verdana"/>
      <family val="2"/>
    </font>
    <font>
      <b/>
      <sz val="11"/>
      <color theme="1"/>
      <name val="Verdana"/>
      <family val="2"/>
    </font>
    <font>
      <i/>
      <sz val="11"/>
      <color theme="1"/>
      <name val="Calibri"/>
      <family val="2"/>
      <scheme val="minor"/>
    </font>
    <font>
      <i/>
      <sz val="12"/>
      <color theme="0" tint="-0.34998626667073579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b/>
      <sz val="16"/>
      <color theme="1"/>
      <name val="Arial"/>
      <family val="2"/>
    </font>
    <font>
      <b/>
      <sz val="12"/>
      <color theme="0"/>
      <name val="Arial"/>
      <family val="2"/>
    </font>
    <font>
      <b/>
      <sz val="12"/>
      <color rgb="FF002060"/>
      <name val="Arial"/>
      <family val="2"/>
    </font>
    <font>
      <b/>
      <sz val="8"/>
      <color rgb="FF0070C0"/>
      <name val="Tahoma"/>
      <family val="2"/>
    </font>
    <font>
      <sz val="8"/>
      <name val="Tahoma"/>
      <family val="2"/>
    </font>
    <font>
      <sz val="16"/>
      <color indexed="8"/>
      <name val="Arial"/>
      <family val="2"/>
    </font>
    <font>
      <b/>
      <sz val="16"/>
      <color rgb="FF000000"/>
      <name val="Arial"/>
      <family val="2"/>
    </font>
    <font>
      <i/>
      <sz val="16"/>
      <color theme="0" tint="-0.499984740745262"/>
      <name val="Arial"/>
      <family val="2"/>
    </font>
    <font>
      <sz val="10"/>
      <color theme="1"/>
      <name val="Arial"/>
      <family val="2"/>
    </font>
    <font>
      <sz val="10"/>
      <color theme="0"/>
      <name val="Arial"/>
      <family val="2"/>
    </font>
    <font>
      <sz val="8"/>
      <name val="Tahoma"/>
    </font>
    <font>
      <b/>
      <sz val="8"/>
      <name val="Tahoma"/>
      <family val="2"/>
    </font>
    <font>
      <sz val="8"/>
      <color rgb="FF0070C0"/>
      <name val="Tahoma"/>
      <family val="2"/>
    </font>
    <font>
      <sz val="8"/>
      <name val="Calibri"/>
      <family val="2"/>
      <scheme val="minor"/>
    </font>
    <font>
      <sz val="10"/>
      <color theme="3" tint="-0.249977111117893"/>
      <name val="Arial"/>
      <family val="2"/>
    </font>
    <font>
      <sz val="10"/>
      <color theme="0" tint="-0.1499984740745262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1E3969"/>
        <bgColor indexed="64"/>
      </patternFill>
    </fill>
    <fill>
      <patternFill patternType="solid">
        <fgColor rgb="FFE63323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/>
      <top/>
      <bottom/>
      <diagonal/>
    </border>
    <border>
      <left style="thin">
        <color theme="0" tint="-0.249977111117893"/>
      </left>
      <right/>
      <top style="thin">
        <color theme="0" tint="-0.249977111117893"/>
      </top>
      <bottom style="thin">
        <color theme="0" tint="-0.249977111117893"/>
      </bottom>
      <diagonal/>
    </border>
    <border>
      <left/>
      <right/>
      <top style="thin">
        <color theme="0" tint="-0.249977111117893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/>
      <diagonal/>
    </border>
    <border>
      <left/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249977111117893"/>
      </left>
      <right style="thin">
        <color theme="0" tint="-0.249977111117893"/>
      </right>
      <top/>
      <bottom style="thin">
        <color theme="0" tint="-0.249977111117893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7">
    <xf numFmtId="0" fontId="0" fillId="0" borderId="0"/>
    <xf numFmtId="0" fontId="1" fillId="0" borderId="0"/>
    <xf numFmtId="0" fontId="4" fillId="0" borderId="0" applyNumberFormat="0" applyFill="0" applyBorder="0" applyAlignment="0" applyProtection="0"/>
    <xf numFmtId="0" fontId="6" fillId="0" borderId="0"/>
    <xf numFmtId="0" fontId="3" fillId="0" borderId="0"/>
    <xf numFmtId="0" fontId="18" fillId="0" borderId="0"/>
    <xf numFmtId="0" fontId="24" fillId="0" borderId="0"/>
  </cellStyleXfs>
  <cellXfs count="90">
    <xf numFmtId="0" fontId="0" fillId="0" borderId="0" xfId="0"/>
    <xf numFmtId="0" fontId="4" fillId="0" borderId="0" xfId="2"/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2" fillId="0" borderId="8" xfId="0" applyFont="1" applyBorder="1" applyAlignment="1">
      <alignment vertical="center" wrapText="1"/>
    </xf>
    <xf numFmtId="14" fontId="0" fillId="0" borderId="0" xfId="0" applyNumberFormat="1"/>
    <xf numFmtId="0" fontId="7" fillId="0" borderId="0" xfId="0" applyFont="1"/>
    <xf numFmtId="0" fontId="9" fillId="0" borderId="0" xfId="0" applyFont="1" applyAlignment="1">
      <alignment wrapText="1"/>
    </xf>
    <xf numFmtId="0" fontId="0" fillId="4" borderId="15" xfId="0" applyFill="1" applyBorder="1"/>
    <xf numFmtId="14" fontId="0" fillId="4" borderId="9" xfId="0" applyNumberFormat="1" applyFill="1" applyBorder="1"/>
    <xf numFmtId="0" fontId="0" fillId="4" borderId="9" xfId="0" applyFill="1" applyBorder="1"/>
    <xf numFmtId="0" fontId="0" fillId="4" borderId="6" xfId="0" applyFill="1" applyBorder="1" applyAlignment="1">
      <alignment wrapText="1"/>
    </xf>
    <xf numFmtId="0" fontId="9" fillId="0" borderId="0" xfId="0" applyFont="1" applyAlignment="1">
      <alignment vertical="center" wrapText="1"/>
    </xf>
    <xf numFmtId="0" fontId="6" fillId="0" borderId="0" xfId="3" applyFill="1"/>
    <xf numFmtId="0" fontId="3" fillId="0" borderId="0" xfId="3" applyFont="1" applyFill="1"/>
    <xf numFmtId="0" fontId="0" fillId="4" borderId="3" xfId="0" applyFill="1" applyBorder="1"/>
    <xf numFmtId="0" fontId="0" fillId="4" borderId="3" xfId="0" applyFill="1" applyBorder="1" applyAlignment="1">
      <alignment vertical="top" wrapText="1"/>
    </xf>
    <xf numFmtId="0" fontId="0" fillId="4" borderId="9" xfId="0" applyFill="1" applyBorder="1" applyAlignment="1">
      <alignment horizontal="left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11" fillId="0" borderId="0" xfId="0" applyFont="1" applyAlignment="1"/>
    <xf numFmtId="14" fontId="0" fillId="0" borderId="1" xfId="0" applyNumberFormat="1" applyBorder="1"/>
    <xf numFmtId="0" fontId="11" fillId="0" borderId="1" xfId="0" applyFont="1" applyBorder="1" applyAlignment="1"/>
    <xf numFmtId="164" fontId="7" fillId="0" borderId="0" xfId="0" applyNumberFormat="1" applyFont="1"/>
    <xf numFmtId="0" fontId="0" fillId="0" borderId="0" xfId="0" applyBorder="1"/>
    <xf numFmtId="0" fontId="5" fillId="0" borderId="17" xfId="0" applyFont="1" applyBorder="1" applyAlignment="1">
      <alignment horizontal="left" vertical="center"/>
    </xf>
    <xf numFmtId="0" fontId="4" fillId="0" borderId="0" xfId="2" applyAlignment="1">
      <alignment vertical="center" wrapText="1"/>
    </xf>
    <xf numFmtId="0" fontId="6" fillId="0" borderId="0" xfId="3" applyFill="1" applyBorder="1"/>
    <xf numFmtId="0" fontId="4" fillId="0" borderId="0" xfId="2" applyBorder="1"/>
    <xf numFmtId="0" fontId="5" fillId="0" borderId="18" xfId="0" applyFont="1" applyFill="1" applyBorder="1" applyAlignment="1">
      <alignment horizontal="left" vertical="center"/>
    </xf>
    <xf numFmtId="0" fontId="0" fillId="0" borderId="1" xfId="0" applyBorder="1"/>
    <xf numFmtId="0" fontId="5" fillId="0" borderId="1" xfId="0" applyFont="1" applyBorder="1" applyAlignment="1">
      <alignment horizontal="left" vertical="center"/>
    </xf>
    <xf numFmtId="0" fontId="17" fillId="0" borderId="0" xfId="4" applyFont="1" applyBorder="1" applyAlignment="1">
      <alignment horizontal="left"/>
    </xf>
    <xf numFmtId="0" fontId="18" fillId="0" borderId="1" xfId="5" applyBorder="1" applyAlignment="1">
      <alignment horizontal="left"/>
    </xf>
    <xf numFmtId="0" fontId="22" fillId="0" borderId="0" xfId="0" applyFont="1"/>
    <xf numFmtId="0" fontId="23" fillId="2" borderId="0" xfId="0" applyFont="1" applyFill="1" applyAlignment="1">
      <alignment horizontal="right" vertical="center"/>
    </xf>
    <xf numFmtId="0" fontId="22" fillId="0" borderId="20" xfId="0" applyFont="1" applyBorder="1" applyAlignment="1">
      <alignment vertical="center"/>
    </xf>
    <xf numFmtId="0" fontId="23" fillId="0" borderId="21" xfId="0" applyFont="1" applyBorder="1" applyAlignment="1">
      <alignment vertical="center" wrapText="1"/>
    </xf>
    <xf numFmtId="0" fontId="23" fillId="2" borderId="21" xfId="0" applyFont="1" applyFill="1" applyBorder="1" applyAlignment="1">
      <alignment vertical="center" wrapText="1"/>
    </xf>
    <xf numFmtId="0" fontId="22" fillId="0" borderId="22" xfId="0" applyFont="1" applyBorder="1" applyAlignment="1">
      <alignment vertical="center"/>
    </xf>
    <xf numFmtId="0" fontId="22" fillId="0" borderId="21" xfId="0" applyFont="1" applyBorder="1" applyAlignment="1">
      <alignment vertical="center"/>
    </xf>
    <xf numFmtId="0" fontId="23" fillId="2" borderId="0" xfId="0" applyFont="1" applyFill="1" applyAlignment="1">
      <alignment horizontal="right" vertical="center" wrapText="1"/>
    </xf>
    <xf numFmtId="0" fontId="22" fillId="0" borderId="0" xfId="0" applyFont="1" applyAlignment="1">
      <alignment vertical="center"/>
    </xf>
    <xf numFmtId="0" fontId="23" fillId="0" borderId="0" xfId="0" applyFont="1" applyAlignment="1">
      <alignment vertical="center" wrapText="1"/>
    </xf>
    <xf numFmtId="0" fontId="23" fillId="0" borderId="0" xfId="0" applyFont="1" applyAlignment="1">
      <alignment horizontal="right" vertical="center" wrapText="1"/>
    </xf>
    <xf numFmtId="0" fontId="22" fillId="0" borderId="23" xfId="0" applyFont="1" applyBorder="1" applyAlignment="1">
      <alignment vertical="center"/>
    </xf>
    <xf numFmtId="0" fontId="23" fillId="2" borderId="22" xfId="0" applyFont="1" applyFill="1" applyBorder="1" applyAlignment="1">
      <alignment horizontal="center" vertical="center" wrapText="1"/>
    </xf>
    <xf numFmtId="0" fontId="24" fillId="0" borderId="27" xfId="6" applyBorder="1" applyAlignment="1">
      <alignment horizontal="left"/>
    </xf>
    <xf numFmtId="0" fontId="24" fillId="0" borderId="27" xfId="6" applyBorder="1" applyAlignment="1">
      <alignment horizontal="right"/>
    </xf>
    <xf numFmtId="0" fontId="25" fillId="0" borderId="27" xfId="6" applyFont="1" applyBorder="1" applyAlignment="1">
      <alignment horizontal="left"/>
    </xf>
    <xf numFmtId="0" fontId="17" fillId="0" borderId="27" xfId="6" applyFont="1" applyBorder="1" applyAlignment="1">
      <alignment horizontal="left"/>
    </xf>
    <xf numFmtId="0" fontId="26" fillId="0" borderId="27" xfId="6" applyFont="1" applyBorder="1" applyAlignment="1">
      <alignment horizontal="right"/>
    </xf>
    <xf numFmtId="0" fontId="28" fillId="2" borderId="22" xfId="0" applyFont="1" applyFill="1" applyBorder="1" applyAlignment="1">
      <alignment horizontal="center" vertical="center" wrapText="1"/>
    </xf>
    <xf numFmtId="0" fontId="3" fillId="0" borderId="27" xfId="4" applyBorder="1" applyAlignment="1">
      <alignment horizontal="center" vertical="center"/>
    </xf>
    <xf numFmtId="0" fontId="22" fillId="0" borderId="27" xfId="0" applyFont="1" applyBorder="1" applyAlignment="1">
      <alignment horizontal="left" vertical="center" wrapText="1"/>
    </xf>
    <xf numFmtId="0" fontId="22" fillId="0" borderId="27" xfId="0" applyFont="1" applyBorder="1" applyAlignment="1">
      <alignment horizontal="left" vertical="center"/>
    </xf>
    <xf numFmtId="0" fontId="29" fillId="0" borderId="27" xfId="0" applyFont="1" applyBorder="1" applyAlignment="1">
      <alignment horizontal="center" vertical="center" wrapText="1"/>
    </xf>
    <xf numFmtId="0" fontId="29" fillId="0" borderId="27" xfId="0" applyFont="1" applyBorder="1" applyAlignment="1">
      <alignment horizontal="center" vertical="center"/>
    </xf>
    <xf numFmtId="0" fontId="19" fillId="0" borderId="0" xfId="0" applyFont="1" applyAlignment="1">
      <alignment horizontal="right" vertical="top" wrapText="1"/>
    </xf>
    <xf numFmtId="0" fontId="23" fillId="2" borderId="24" xfId="0" applyFont="1" applyFill="1" applyBorder="1" applyAlignment="1">
      <alignment horizontal="center" vertical="center" wrapText="1"/>
    </xf>
    <xf numFmtId="0" fontId="23" fillId="2" borderId="26" xfId="0" applyFont="1" applyFill="1" applyBorder="1" applyAlignment="1">
      <alignment horizontal="center" vertical="center" wrapText="1"/>
    </xf>
    <xf numFmtId="0" fontId="23" fillId="3" borderId="24" xfId="0" applyFont="1" applyFill="1" applyBorder="1" applyAlignment="1">
      <alignment horizontal="center" vertical="center" wrapText="1"/>
    </xf>
    <xf numFmtId="0" fontId="23" fillId="3" borderId="26" xfId="0" applyFont="1" applyFill="1" applyBorder="1" applyAlignment="1">
      <alignment horizontal="center" vertical="center" wrapText="1"/>
    </xf>
    <xf numFmtId="0" fontId="23" fillId="6" borderId="22" xfId="0" applyFont="1" applyFill="1" applyBorder="1" applyAlignment="1">
      <alignment horizontal="center" vertical="center" wrapText="1"/>
    </xf>
    <xf numFmtId="0" fontId="23" fillId="6" borderId="25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/>
    </xf>
    <xf numFmtId="0" fontId="12" fillId="2" borderId="2" xfId="0" applyFont="1" applyFill="1" applyBorder="1" applyAlignment="1">
      <alignment horizontal="center"/>
    </xf>
    <xf numFmtId="0" fontId="12" fillId="2" borderId="19" xfId="0" applyFont="1" applyFill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13" fillId="0" borderId="0" xfId="0" applyFont="1" applyAlignment="1">
      <alignment horizontal="right" vertical="center" wrapText="1"/>
    </xf>
    <xf numFmtId="0" fontId="13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 wrapText="1"/>
    </xf>
    <xf numFmtId="14" fontId="0" fillId="4" borderId="9" xfId="0" applyNumberFormat="1" applyFill="1" applyBorder="1" applyAlignment="1">
      <alignment horizontal="left" vertical="top" wrapText="1"/>
    </xf>
    <xf numFmtId="0" fontId="0" fillId="4" borderId="9" xfId="0" applyFill="1" applyBorder="1" applyAlignment="1">
      <alignment horizontal="left" vertical="top" wrapText="1"/>
    </xf>
    <xf numFmtId="0" fontId="0" fillId="4" borderId="6" xfId="0" applyFill="1" applyBorder="1" applyAlignment="1">
      <alignment horizontal="left" vertical="top" wrapText="1"/>
    </xf>
    <xf numFmtId="2" fontId="16" fillId="5" borderId="4" xfId="0" applyNumberFormat="1" applyFont="1" applyFill="1" applyBorder="1" applyAlignment="1">
      <alignment horizontal="center" vertical="center" wrapText="1"/>
    </xf>
    <xf numFmtId="2" fontId="16" fillId="5" borderId="13" xfId="0" applyNumberFormat="1" applyFont="1" applyFill="1" applyBorder="1" applyAlignment="1">
      <alignment horizontal="center" vertical="center" wrapText="1"/>
    </xf>
    <xf numFmtId="2" fontId="16" fillId="5" borderId="14" xfId="0" applyNumberFormat="1" applyFont="1" applyFill="1" applyBorder="1" applyAlignment="1">
      <alignment horizontal="center" vertical="center" wrapText="1"/>
    </xf>
    <xf numFmtId="2" fontId="16" fillId="5" borderId="12" xfId="0" applyNumberFormat="1" applyFont="1" applyFill="1" applyBorder="1" applyAlignment="1">
      <alignment horizontal="center" vertical="center" wrapText="1"/>
    </xf>
    <xf numFmtId="2" fontId="16" fillId="5" borderId="11" xfId="0" applyNumberFormat="1" applyFont="1" applyFill="1" applyBorder="1" applyAlignment="1">
      <alignment horizontal="center" vertical="center" wrapText="1"/>
    </xf>
    <xf numFmtId="2" fontId="16" fillId="5" borderId="10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5" fillId="2" borderId="4" xfId="0" applyFont="1" applyFill="1" applyBorder="1" applyAlignment="1">
      <alignment horizontal="center" vertical="center" wrapText="1"/>
    </xf>
    <xf numFmtId="0" fontId="15" fillId="2" borderId="13" xfId="0" applyFont="1" applyFill="1" applyBorder="1" applyAlignment="1">
      <alignment horizontal="center" vertical="center" wrapText="1"/>
    </xf>
    <xf numFmtId="0" fontId="15" fillId="2" borderId="14" xfId="0" applyFont="1" applyFill="1" applyBorder="1" applyAlignment="1">
      <alignment horizontal="center" vertical="center" wrapText="1"/>
    </xf>
    <xf numFmtId="0" fontId="15" fillId="2" borderId="12" xfId="0" applyFont="1" applyFill="1" applyBorder="1" applyAlignment="1">
      <alignment horizontal="center" vertical="center" wrapText="1"/>
    </xf>
    <xf numFmtId="0" fontId="15" fillId="2" borderId="11" xfId="0" applyFont="1" applyFill="1" applyBorder="1" applyAlignment="1">
      <alignment horizontal="center" vertical="center" wrapText="1"/>
    </xf>
    <xf numFmtId="0" fontId="15" fillId="2" borderId="10" xfId="0" applyFont="1" applyFill="1" applyBorder="1" applyAlignment="1">
      <alignment horizontal="center" vertical="center" wrapText="1"/>
    </xf>
  </cellXfs>
  <cellStyles count="7">
    <cellStyle name="Lien hypertexte" xfId="2" builtinId="8"/>
    <cellStyle name="Normal" xfId="0" builtinId="0"/>
    <cellStyle name="Normal 2" xfId="1"/>
    <cellStyle name="Normal_EXTRACTION GX" xfId="6"/>
    <cellStyle name="Normal_EXTRACTION GX_1" xfId="3"/>
    <cellStyle name="Normal_EXTRACTION GX_2" xfId="4"/>
    <cellStyle name="Normal_EXTRACTION STT GX_2" xfId="5"/>
  </cellStyles>
  <dxfs count="0"/>
  <tableStyles count="0" defaultTableStyle="TableStyleMedium9" defaultPivotStyle="PivotStyleLight16"/>
  <colors>
    <mruColors>
      <color rgb="FF1E3969"/>
      <color rgb="FFFCE7D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Relationship Id="rId1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235325</xdr:colOff>
      <xdr:row>9</xdr:row>
      <xdr:rowOff>78722</xdr:rowOff>
    </xdr:from>
    <xdr:to>
      <xdr:col>14</xdr:col>
      <xdr:colOff>381001</xdr:colOff>
      <xdr:row>16</xdr:row>
      <xdr:rowOff>11205</xdr:rowOff>
    </xdr:to>
    <xdr:sp macro="[0]!AcceptanceS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/>
      </xdr:nvSpPr>
      <xdr:spPr>
        <a:xfrm>
          <a:off x="12113560" y="1288957"/>
          <a:ext cx="1669676" cy="873777"/>
        </a:xfrm>
        <a:prstGeom prst="roundRect">
          <a:avLst/>
        </a:prstGeom>
        <a:solidFill>
          <a:srgbClr val="0070C0"/>
        </a:solidFill>
        <a:ln>
          <a:solidFill>
            <a:srgbClr val="0070C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ot="0" spcFirstLastPara="0" vertOverflow="clip" horzOverflow="clip" vert="horz" wrap="square" lIns="91440" tIns="45720" rIns="91440" bIns="45720" numCol="1" spcCol="0" rtlCol="0" fromWordArt="0" anchor="ctr" anchorCtr="0" forceAA="0" compatLnSpc="1">
          <a:prstTxWarp prst="textNoShape">
            <a:avLst/>
          </a:prstTxWarp>
          <a:noAutofit/>
        </a:bodyPr>
        <a:lstStyle/>
        <a:p>
          <a:pPr algn="ctr"/>
          <a:r>
            <a:rPr lang="fr-FR" sz="1600" b="1">
              <a:solidFill>
                <a:schemeClr val="bg1"/>
              </a:solidFill>
            </a:rPr>
            <a:t>ACCEPTANCE SHEET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561975</xdr:colOff>
          <xdr:row>9</xdr:row>
          <xdr:rowOff>9525</xdr:rowOff>
        </xdr:from>
        <xdr:to>
          <xdr:col>3</xdr:col>
          <xdr:colOff>771525</xdr:colOff>
          <xdr:row>10</xdr:row>
          <xdr:rowOff>0</xdr:rowOff>
        </xdr:to>
        <xdr:sp macro="" textlink="">
          <xdr:nvSpPr>
            <xdr:cNvPr id="4097" name="Check Box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571500</xdr:colOff>
          <xdr:row>9</xdr:row>
          <xdr:rowOff>9525</xdr:rowOff>
        </xdr:from>
        <xdr:to>
          <xdr:col>2</xdr:col>
          <xdr:colOff>790575</xdr:colOff>
          <xdr:row>10</xdr:row>
          <xdr:rowOff>0</xdr:rowOff>
        </xdr:to>
        <xdr:sp macro="" textlink="">
          <xdr:nvSpPr>
            <xdr:cNvPr id="4098" name="Check Box 2" hidden="1">
              <a:extLst>
                <a:ext uri="{63B3BB69-23CF-44E3-9099-C40C66FF867C}">
                  <a14:compatExt spid="_x0000_s409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63113</xdr:colOff>
      <xdr:row>0</xdr:row>
      <xdr:rowOff>62373</xdr:rowOff>
    </xdr:from>
    <xdr:to>
      <xdr:col>0</xdr:col>
      <xdr:colOff>1162050</xdr:colOff>
      <xdr:row>2</xdr:row>
      <xdr:rowOff>349224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AB68DEA7-1441-424E-A954-EBCF80A13F6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113" y="62373"/>
          <a:ext cx="1098937" cy="80120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104775</xdr:rowOff>
    </xdr:from>
    <xdr:to>
      <xdr:col>1</xdr:col>
      <xdr:colOff>238125</xdr:colOff>
      <xdr:row>0</xdr:row>
      <xdr:rowOff>752475</xdr:rowOff>
    </xdr:to>
    <xdr:pic>
      <xdr:nvPicPr>
        <xdr:cNvPr id="8" name="Image 7">
          <a:extLst>
            <a:ext uri="{FF2B5EF4-FFF2-40B4-BE49-F238E27FC236}">
              <a16:creationId xmlns:a16="http://schemas.microsoft.com/office/drawing/2014/main" xmlns="" id="{00000000-0008-0000-0700-000008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0" y="104775"/>
          <a:ext cx="904875" cy="647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CRETIGNY/Documents/WORKING%20LIST%20v9%20mail%20STT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RIAUTETAMOUR/Desktop/Am&#233;lioration%20Continue/OUTILS%20PROJET%20PM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GX"/>
      <sheetName val="ACCEPTANCE SHEET"/>
      <sheetName val="WORKING LIST"/>
      <sheetName val="Modèle Acceptance Sheet"/>
      <sheetName val="copier tableau GX"/>
      <sheetName val="Modèle WORKING LIST"/>
      <sheetName val="STT mails"/>
    </sheetNames>
    <sheetDataSet>
      <sheetData sheetId="0"/>
      <sheetData sheetId="1">
        <row r="9">
          <cell r="D9" t="str">
            <v>Théo LUCCIONI</v>
          </cell>
          <cell r="E9">
            <v>0</v>
          </cell>
        </row>
        <row r="10">
          <cell r="D10">
            <v>0</v>
          </cell>
          <cell r="E10">
            <v>0</v>
          </cell>
        </row>
      </sheetData>
      <sheetData sheetId="2"/>
      <sheetData sheetId="3"/>
      <sheetData sheetId="4"/>
      <sheetData sheetId="5"/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TRACTION GX"/>
      <sheetName val="EXTRACTION RECETTES GX"/>
      <sheetName val="EXTRACTION STT GX"/>
      <sheetName val="ACCEPTANCE SHEET"/>
      <sheetName val="Modèle Acceptance Sheet "/>
      <sheetName val="WEEKLY BALANCE SHEET"/>
      <sheetName val="Modèle Weekly Balance Sheet"/>
      <sheetName val="STT mails"/>
      <sheetName val="BILAN FINANCIER"/>
    </sheetNames>
    <sheetDataSet>
      <sheetData sheetId="0"/>
      <sheetData sheetId="1"/>
      <sheetData sheetId="2"/>
      <sheetData sheetId="3">
        <row r="5">
          <cell r="F5" t="str">
            <v>......................</v>
          </cell>
        </row>
        <row r="6">
          <cell r="F6">
            <v>0</v>
          </cell>
        </row>
        <row r="9">
          <cell r="B9" t="str">
            <v>......................</v>
          </cell>
          <cell r="C9">
            <v>0</v>
          </cell>
          <cell r="D9">
            <v>0</v>
          </cell>
          <cell r="E9">
            <v>0</v>
          </cell>
        </row>
        <row r="10">
          <cell r="B10">
            <v>0</v>
          </cell>
          <cell r="C10">
            <v>0</v>
          </cell>
          <cell r="D10">
            <v>0</v>
          </cell>
          <cell r="E10">
            <v>0</v>
          </cell>
        </row>
      </sheetData>
      <sheetData sheetId="4"/>
      <sheetData sheetId="5"/>
      <sheetData sheetId="6"/>
      <sheetData sheetId="7"/>
      <sheetData sheetId="8"/>
    </sheetDataSet>
  </externalBook>
</externalLink>
</file>

<file path=xl/tables/table1.xml><?xml version="1.0" encoding="utf-8"?>
<table xmlns="http://schemas.openxmlformats.org/spreadsheetml/2006/main" id="1" name="Tableau1" displayName="Tableau1" ref="B2:E10" totalsRowShown="0">
  <autoFilter ref="B2:E10"/>
  <tableColumns count="4">
    <tableColumn id="1" name="Prénom"/>
    <tableColumn id="2" name="Nom"/>
    <tableColumn id="3" name="Adresse"/>
    <tableColumn id="4" name="PM">
      <calculatedColumnFormula>CONCATENATE(Tableau1[[#This Row],[Prénom]]," ",Tableau1[[#This Row],[Nom]])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printerSettings" Target="../printerSettings/printerSettings4.bin"/><Relationship Id="rId3" Type="http://schemas.openxmlformats.org/officeDocument/2006/relationships/hyperlink" Target="mailto:tluccioni@monacomarine.com" TargetMode="External"/><Relationship Id="rId7" Type="http://schemas.openxmlformats.org/officeDocument/2006/relationships/hyperlink" Target="mailto:cbirmele@monacomarine.com" TargetMode="External"/><Relationship Id="rId2" Type="http://schemas.openxmlformats.org/officeDocument/2006/relationships/hyperlink" Target="mailto:iondulati@monacomarine.com" TargetMode="External"/><Relationship Id="rId1" Type="http://schemas.openxmlformats.org/officeDocument/2006/relationships/hyperlink" Target="mailto:rmanchado@monacomarine.com" TargetMode="External"/><Relationship Id="rId6" Type="http://schemas.openxmlformats.org/officeDocument/2006/relationships/hyperlink" Target="mailto:priautetamour@monacomarine.com" TargetMode="External"/><Relationship Id="rId5" Type="http://schemas.openxmlformats.org/officeDocument/2006/relationships/hyperlink" Target="mailto:mducrohet@monacomarine.com" TargetMode="External"/><Relationship Id="rId4" Type="http://schemas.openxmlformats.org/officeDocument/2006/relationships/hyperlink" Target="mailto:adesse@monacomarine.com" TargetMode="External"/><Relationship Id="rId9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E111"/>
  <sheetViews>
    <sheetView tabSelected="1" zoomScale="85" zoomScaleNormal="85" workbookViewId="0">
      <selection activeCell="B40" sqref="B40"/>
    </sheetView>
  </sheetViews>
  <sheetFormatPr baseColWidth="10" defaultRowHeight="10.5" x14ac:dyDescent="0.15"/>
  <cols>
    <col min="1" max="1" width="8.85546875" style="33" bestFit="1" customWidth="1"/>
    <col min="2" max="2" width="50.85546875" style="33" bestFit="1" customWidth="1"/>
    <col min="3" max="3" width="10.42578125" style="33" bestFit="1" customWidth="1"/>
    <col min="4" max="4" width="17" style="33" bestFit="1" customWidth="1"/>
    <col min="5" max="5" width="10.85546875" style="33" bestFit="1" customWidth="1"/>
    <col min="6" max="16384" width="11.42578125" style="33"/>
  </cols>
  <sheetData>
    <row r="1" spans="1:5" x14ac:dyDescent="0.15">
      <c r="A1" s="50" t="s">
        <v>1</v>
      </c>
      <c r="B1" s="50" t="s">
        <v>2</v>
      </c>
      <c r="C1" s="50"/>
      <c r="D1" s="50" t="s">
        <v>3</v>
      </c>
      <c r="E1" s="51"/>
    </row>
    <row r="2" spans="1:5" x14ac:dyDescent="0.15">
      <c r="A2" s="48" t="s">
        <v>134</v>
      </c>
      <c r="B2" s="48" t="s">
        <v>135</v>
      </c>
      <c r="C2" s="49"/>
      <c r="D2" s="48" t="s">
        <v>136</v>
      </c>
      <c r="E2" s="52"/>
    </row>
    <row r="3" spans="1:5" x14ac:dyDescent="0.15">
      <c r="A3" s="48">
        <v>1</v>
      </c>
      <c r="B3" s="48" t="s">
        <v>69</v>
      </c>
      <c r="C3" s="49"/>
      <c r="D3" s="48" t="s">
        <v>305</v>
      </c>
      <c r="E3" s="52"/>
    </row>
    <row r="4" spans="1:5" x14ac:dyDescent="0.15">
      <c r="A4" s="48" t="s">
        <v>137</v>
      </c>
      <c r="B4" s="48" t="s">
        <v>138</v>
      </c>
      <c r="C4" s="49"/>
      <c r="D4" s="48" t="s">
        <v>306</v>
      </c>
      <c r="E4" s="52"/>
    </row>
    <row r="5" spans="1:5" x14ac:dyDescent="0.15">
      <c r="A5" s="48" t="s">
        <v>139</v>
      </c>
      <c r="B5" s="48" t="s">
        <v>140</v>
      </c>
      <c r="C5" s="49"/>
      <c r="D5" s="48" t="s">
        <v>307</v>
      </c>
      <c r="E5" s="52"/>
    </row>
    <row r="6" spans="1:5" x14ac:dyDescent="0.15">
      <c r="A6" s="48">
        <v>1</v>
      </c>
      <c r="B6" s="48" t="s">
        <v>69</v>
      </c>
      <c r="C6" s="49"/>
      <c r="D6" s="48" t="s">
        <v>308</v>
      </c>
      <c r="E6" s="52"/>
    </row>
    <row r="7" spans="1:5" x14ac:dyDescent="0.15">
      <c r="A7" s="48" t="s">
        <v>142</v>
      </c>
      <c r="B7" s="48" t="s">
        <v>143</v>
      </c>
      <c r="C7" s="49"/>
      <c r="D7" s="48" t="s">
        <v>309</v>
      </c>
      <c r="E7" s="52"/>
    </row>
    <row r="8" spans="1:5" x14ac:dyDescent="0.15">
      <c r="A8" s="48">
        <v>1</v>
      </c>
      <c r="B8" s="48" t="s">
        <v>69</v>
      </c>
      <c r="C8" s="49"/>
      <c r="D8" s="48" t="s">
        <v>310</v>
      </c>
      <c r="E8" s="52"/>
    </row>
    <row r="9" spans="1:5" x14ac:dyDescent="0.15">
      <c r="A9" s="48" t="s">
        <v>144</v>
      </c>
      <c r="B9" s="48" t="s">
        <v>145</v>
      </c>
      <c r="C9" s="49"/>
      <c r="D9" s="48" t="s">
        <v>311</v>
      </c>
      <c r="E9" s="52"/>
    </row>
    <row r="10" spans="1:5" x14ac:dyDescent="0.15">
      <c r="A10" s="48">
        <v>1</v>
      </c>
      <c r="B10" s="48" t="s">
        <v>69</v>
      </c>
      <c r="C10" s="49"/>
      <c r="D10" s="48" t="s">
        <v>312</v>
      </c>
      <c r="E10" s="52"/>
    </row>
    <row r="11" spans="1:5" x14ac:dyDescent="0.15">
      <c r="A11" s="48" t="s">
        <v>146</v>
      </c>
      <c r="B11" s="48" t="s">
        <v>147</v>
      </c>
      <c r="C11" s="49"/>
      <c r="D11" s="48" t="s">
        <v>313</v>
      </c>
      <c r="E11" s="52"/>
    </row>
    <row r="12" spans="1:5" x14ac:dyDescent="0.15">
      <c r="A12" s="48">
        <v>1</v>
      </c>
      <c r="B12" s="48" t="s">
        <v>69</v>
      </c>
      <c r="C12" s="49"/>
      <c r="D12" s="48" t="s">
        <v>314</v>
      </c>
      <c r="E12" s="52"/>
    </row>
    <row r="13" spans="1:5" x14ac:dyDescent="0.15">
      <c r="A13" s="48" t="s">
        <v>148</v>
      </c>
      <c r="B13" s="48" t="s">
        <v>149</v>
      </c>
      <c r="C13" s="49"/>
      <c r="D13" s="48" t="s">
        <v>315</v>
      </c>
      <c r="E13" s="52"/>
    </row>
    <row r="14" spans="1:5" x14ac:dyDescent="0.15">
      <c r="A14" s="48">
        <v>1</v>
      </c>
      <c r="B14" s="48" t="s">
        <v>69</v>
      </c>
      <c r="C14" s="49"/>
      <c r="D14" s="48" t="s">
        <v>316</v>
      </c>
      <c r="E14" s="52"/>
    </row>
    <row r="15" spans="1:5" x14ac:dyDescent="0.15">
      <c r="A15" s="48" t="s">
        <v>150</v>
      </c>
      <c r="B15" s="48" t="s">
        <v>151</v>
      </c>
      <c r="C15" s="49"/>
      <c r="D15" s="48" t="s">
        <v>317</v>
      </c>
      <c r="E15" s="52"/>
    </row>
    <row r="16" spans="1:5" x14ac:dyDescent="0.15">
      <c r="A16" s="48" t="s">
        <v>152</v>
      </c>
      <c r="B16" s="48" t="s">
        <v>153</v>
      </c>
      <c r="C16" s="49"/>
      <c r="D16" s="48" t="s">
        <v>318</v>
      </c>
      <c r="E16" s="52"/>
    </row>
    <row r="17" spans="1:5" x14ac:dyDescent="0.15">
      <c r="A17" s="48" t="s">
        <v>154</v>
      </c>
      <c r="B17" s="48" t="s">
        <v>155</v>
      </c>
      <c r="C17" s="49"/>
      <c r="D17" s="48" t="s">
        <v>319</v>
      </c>
      <c r="E17" s="52"/>
    </row>
    <row r="18" spans="1:5" x14ac:dyDescent="0.15">
      <c r="A18" s="48">
        <v>1</v>
      </c>
      <c r="B18" s="48" t="s">
        <v>69</v>
      </c>
      <c r="C18" s="49"/>
      <c r="D18" s="48" t="s">
        <v>320</v>
      </c>
      <c r="E18" s="52"/>
    </row>
    <row r="19" spans="1:5" x14ac:dyDescent="0.15">
      <c r="A19" s="48" t="s">
        <v>156</v>
      </c>
      <c r="B19" s="48" t="s">
        <v>157</v>
      </c>
      <c r="C19" s="49"/>
      <c r="D19" s="48" t="s">
        <v>321</v>
      </c>
      <c r="E19" s="52"/>
    </row>
    <row r="20" spans="1:5" x14ac:dyDescent="0.15">
      <c r="A20" s="48" t="s">
        <v>158</v>
      </c>
      <c r="B20" s="48" t="s">
        <v>159</v>
      </c>
      <c r="C20" s="49"/>
      <c r="D20" s="48" t="s">
        <v>322</v>
      </c>
      <c r="E20" s="52"/>
    </row>
    <row r="21" spans="1:5" x14ac:dyDescent="0.15">
      <c r="A21" s="48" t="s">
        <v>160</v>
      </c>
      <c r="B21" s="48" t="s">
        <v>161</v>
      </c>
      <c r="C21" s="49"/>
      <c r="D21" s="48" t="s">
        <v>323</v>
      </c>
      <c r="E21" s="52"/>
    </row>
    <row r="22" spans="1:5" x14ac:dyDescent="0.15">
      <c r="A22" s="48">
        <v>1</v>
      </c>
      <c r="B22" s="48" t="s">
        <v>69</v>
      </c>
      <c r="C22" s="49"/>
      <c r="D22" s="48" t="s">
        <v>324</v>
      </c>
      <c r="E22" s="52"/>
    </row>
    <row r="23" spans="1:5" x14ac:dyDescent="0.15">
      <c r="A23" s="48" t="s">
        <v>162</v>
      </c>
      <c r="B23" s="48" t="s">
        <v>163</v>
      </c>
      <c r="C23" s="49"/>
      <c r="D23" s="48" t="s">
        <v>325</v>
      </c>
      <c r="E23" s="52"/>
    </row>
    <row r="24" spans="1:5" x14ac:dyDescent="0.15">
      <c r="A24" s="48">
        <v>1</v>
      </c>
      <c r="B24" s="48" t="s">
        <v>69</v>
      </c>
      <c r="C24" s="49"/>
      <c r="D24" s="48" t="s">
        <v>326</v>
      </c>
      <c r="E24" s="52"/>
    </row>
    <row r="25" spans="1:5" x14ac:dyDescent="0.15">
      <c r="A25" s="48" t="s">
        <v>164</v>
      </c>
      <c r="B25" s="48" t="s">
        <v>165</v>
      </c>
      <c r="C25" s="49"/>
      <c r="D25" s="48" t="s">
        <v>327</v>
      </c>
      <c r="E25" s="52"/>
    </row>
    <row r="26" spans="1:5" x14ac:dyDescent="0.15">
      <c r="A26" s="48">
        <v>1</v>
      </c>
      <c r="B26" s="48" t="s">
        <v>69</v>
      </c>
      <c r="C26" s="49"/>
      <c r="D26" s="48" t="s">
        <v>328</v>
      </c>
      <c r="E26" s="52"/>
    </row>
    <row r="27" spans="1:5" x14ac:dyDescent="0.15">
      <c r="A27" s="48" t="s">
        <v>166</v>
      </c>
      <c r="B27" s="48" t="s">
        <v>167</v>
      </c>
      <c r="C27" s="49"/>
      <c r="D27" s="48" t="s">
        <v>329</v>
      </c>
      <c r="E27" s="52"/>
    </row>
    <row r="28" spans="1:5" x14ac:dyDescent="0.15">
      <c r="A28" s="48" t="s">
        <v>168</v>
      </c>
      <c r="B28" s="48" t="s">
        <v>169</v>
      </c>
      <c r="C28" s="49"/>
      <c r="D28" s="48" t="s">
        <v>330</v>
      </c>
      <c r="E28" s="52"/>
    </row>
    <row r="29" spans="1:5" x14ac:dyDescent="0.15">
      <c r="A29" s="48" t="s">
        <v>170</v>
      </c>
      <c r="B29" s="48" t="s">
        <v>171</v>
      </c>
      <c r="C29" s="49"/>
      <c r="D29" s="48" t="s">
        <v>331</v>
      </c>
      <c r="E29" s="52"/>
    </row>
    <row r="30" spans="1:5" x14ac:dyDescent="0.15">
      <c r="A30" s="48" t="s">
        <v>172</v>
      </c>
      <c r="B30" s="48" t="s">
        <v>173</v>
      </c>
      <c r="C30" s="49"/>
      <c r="D30" s="48" t="s">
        <v>332</v>
      </c>
      <c r="E30" s="52"/>
    </row>
    <row r="31" spans="1:5" x14ac:dyDescent="0.15">
      <c r="A31" s="48" t="s">
        <v>174</v>
      </c>
      <c r="B31" s="48" t="s">
        <v>175</v>
      </c>
      <c r="C31" s="49"/>
      <c r="D31" s="48" t="s">
        <v>333</v>
      </c>
      <c r="E31" s="52"/>
    </row>
    <row r="32" spans="1:5" x14ac:dyDescent="0.15">
      <c r="A32" s="48">
        <v>1</v>
      </c>
      <c r="B32" s="48" t="s">
        <v>69</v>
      </c>
      <c r="C32" s="49"/>
      <c r="D32" s="48" t="s">
        <v>334</v>
      </c>
      <c r="E32" s="52"/>
    </row>
    <row r="33" spans="1:5" x14ac:dyDescent="0.15">
      <c r="A33" s="48" t="s">
        <v>176</v>
      </c>
      <c r="B33" s="48" t="s">
        <v>177</v>
      </c>
      <c r="C33" s="49"/>
      <c r="D33" s="48" t="s">
        <v>335</v>
      </c>
      <c r="E33" s="52"/>
    </row>
    <row r="34" spans="1:5" x14ac:dyDescent="0.15">
      <c r="A34" s="48" t="s">
        <v>178</v>
      </c>
      <c r="B34" s="48" t="s">
        <v>179</v>
      </c>
      <c r="C34" s="49"/>
      <c r="D34" s="48" t="s">
        <v>336</v>
      </c>
      <c r="E34" s="52"/>
    </row>
    <row r="35" spans="1:5" x14ac:dyDescent="0.15">
      <c r="A35" s="48" t="s">
        <v>180</v>
      </c>
      <c r="B35" s="48" t="s">
        <v>181</v>
      </c>
      <c r="C35" s="49"/>
      <c r="D35" s="48" t="s">
        <v>337</v>
      </c>
      <c r="E35" s="52"/>
    </row>
    <row r="36" spans="1:5" x14ac:dyDescent="0.15">
      <c r="A36" s="48" t="s">
        <v>182</v>
      </c>
      <c r="B36" s="48" t="s">
        <v>183</v>
      </c>
      <c r="C36" s="49"/>
      <c r="D36" s="48" t="s">
        <v>338</v>
      </c>
      <c r="E36" s="52"/>
    </row>
    <row r="37" spans="1:5" x14ac:dyDescent="0.15">
      <c r="A37" s="48">
        <v>1</v>
      </c>
      <c r="B37" s="48" t="s">
        <v>69</v>
      </c>
      <c r="C37" s="49"/>
      <c r="D37" s="48" t="s">
        <v>339</v>
      </c>
      <c r="E37" s="52"/>
    </row>
    <row r="38" spans="1:5" x14ac:dyDescent="0.15">
      <c r="A38" s="48" t="s">
        <v>184</v>
      </c>
      <c r="B38" s="48" t="s">
        <v>185</v>
      </c>
      <c r="C38" s="49"/>
      <c r="D38" s="48" t="s">
        <v>340</v>
      </c>
      <c r="E38" s="52"/>
    </row>
    <row r="39" spans="1:5" x14ac:dyDescent="0.15">
      <c r="A39" s="48">
        <v>1</v>
      </c>
      <c r="B39" s="48" t="s">
        <v>69</v>
      </c>
      <c r="C39" s="49"/>
      <c r="D39" s="48" t="s">
        <v>341</v>
      </c>
      <c r="E39" s="52"/>
    </row>
    <row r="40" spans="1:5" x14ac:dyDescent="0.15">
      <c r="A40" s="48" t="s">
        <v>186</v>
      </c>
      <c r="B40" s="48" t="s">
        <v>187</v>
      </c>
      <c r="C40" s="49"/>
      <c r="D40" s="48" t="s">
        <v>342</v>
      </c>
      <c r="E40" s="52"/>
    </row>
    <row r="41" spans="1:5" x14ac:dyDescent="0.15">
      <c r="A41" s="48">
        <v>1</v>
      </c>
      <c r="B41" s="48" t="s">
        <v>69</v>
      </c>
      <c r="C41" s="49"/>
      <c r="D41" s="48" t="s">
        <v>343</v>
      </c>
      <c r="E41" s="52"/>
    </row>
    <row r="42" spans="1:5" x14ac:dyDescent="0.15">
      <c r="A42" s="48" t="s">
        <v>188</v>
      </c>
      <c r="B42" s="48" t="s">
        <v>189</v>
      </c>
      <c r="C42" s="49"/>
      <c r="D42" s="48" t="s">
        <v>344</v>
      </c>
      <c r="E42" s="52"/>
    </row>
    <row r="43" spans="1:5" x14ac:dyDescent="0.15">
      <c r="A43" s="48">
        <v>1</v>
      </c>
      <c r="B43" s="48" t="s">
        <v>69</v>
      </c>
      <c r="C43" s="49"/>
      <c r="D43" s="48" t="s">
        <v>345</v>
      </c>
      <c r="E43" s="52"/>
    </row>
    <row r="44" spans="1:5" x14ac:dyDescent="0.15">
      <c r="A44" s="48" t="s">
        <v>190</v>
      </c>
      <c r="B44" s="48" t="s">
        <v>191</v>
      </c>
      <c r="C44" s="49"/>
      <c r="D44" s="48" t="s">
        <v>346</v>
      </c>
      <c r="E44" s="52"/>
    </row>
    <row r="45" spans="1:5" x14ac:dyDescent="0.15">
      <c r="A45" s="48">
        <v>1</v>
      </c>
      <c r="B45" s="48" t="s">
        <v>69</v>
      </c>
      <c r="C45" s="49"/>
      <c r="D45" s="48" t="s">
        <v>347</v>
      </c>
      <c r="E45" s="52"/>
    </row>
    <row r="46" spans="1:5" x14ac:dyDescent="0.15">
      <c r="A46" s="48" t="s">
        <v>192</v>
      </c>
      <c r="B46" s="48" t="s">
        <v>80</v>
      </c>
      <c r="C46" s="49"/>
      <c r="D46" s="48" t="s">
        <v>348</v>
      </c>
      <c r="E46" s="52"/>
    </row>
    <row r="47" spans="1:5" x14ac:dyDescent="0.15">
      <c r="A47" s="48" t="s">
        <v>193</v>
      </c>
      <c r="B47" s="48" t="s">
        <v>81</v>
      </c>
      <c r="C47" s="49"/>
      <c r="D47" s="48" t="s">
        <v>349</v>
      </c>
      <c r="E47" s="52"/>
    </row>
    <row r="48" spans="1:5" x14ac:dyDescent="0.15">
      <c r="A48" s="48" t="s">
        <v>194</v>
      </c>
      <c r="B48" s="48" t="s">
        <v>82</v>
      </c>
      <c r="C48" s="49"/>
      <c r="D48" s="48" t="s">
        <v>350</v>
      </c>
      <c r="E48" s="52"/>
    </row>
    <row r="49" spans="1:5" x14ac:dyDescent="0.15">
      <c r="A49" s="48" t="s">
        <v>195</v>
      </c>
      <c r="B49" s="48" t="s">
        <v>8</v>
      </c>
      <c r="C49" s="49"/>
      <c r="D49" s="48" t="s">
        <v>351</v>
      </c>
      <c r="E49" s="52"/>
    </row>
    <row r="50" spans="1:5" x14ac:dyDescent="0.15">
      <c r="A50" s="48">
        <v>2</v>
      </c>
      <c r="B50" s="48" t="s">
        <v>70</v>
      </c>
      <c r="C50" s="49"/>
      <c r="D50" s="48" t="s">
        <v>352</v>
      </c>
      <c r="E50" s="52"/>
    </row>
    <row r="51" spans="1:5" x14ac:dyDescent="0.15">
      <c r="A51" s="48" t="s">
        <v>196</v>
      </c>
      <c r="B51" s="48" t="s">
        <v>9</v>
      </c>
      <c r="C51" s="49"/>
      <c r="D51" s="48" t="s">
        <v>353</v>
      </c>
      <c r="E51" s="52"/>
    </row>
    <row r="52" spans="1:5" x14ac:dyDescent="0.15">
      <c r="A52" s="48" t="s">
        <v>197</v>
      </c>
      <c r="B52" s="48" t="s">
        <v>198</v>
      </c>
      <c r="C52" s="49"/>
      <c r="D52" s="48" t="s">
        <v>354</v>
      </c>
      <c r="E52" s="52"/>
    </row>
    <row r="53" spans="1:5" x14ac:dyDescent="0.15">
      <c r="A53" s="48" t="s">
        <v>199</v>
      </c>
      <c r="B53" s="48" t="s">
        <v>200</v>
      </c>
      <c r="C53" s="49"/>
      <c r="D53" s="48" t="s">
        <v>355</v>
      </c>
      <c r="E53" s="52"/>
    </row>
    <row r="54" spans="1:5" x14ac:dyDescent="0.15">
      <c r="A54" s="48">
        <v>1</v>
      </c>
      <c r="B54" s="48" t="s">
        <v>69</v>
      </c>
      <c r="C54" s="49"/>
      <c r="D54" s="48" t="s">
        <v>356</v>
      </c>
      <c r="E54" s="52"/>
    </row>
    <row r="55" spans="1:5" x14ac:dyDescent="0.15">
      <c r="A55" s="48" t="s">
        <v>201</v>
      </c>
      <c r="B55" s="48" t="s">
        <v>202</v>
      </c>
      <c r="C55" s="49"/>
      <c r="D55" s="48" t="s">
        <v>357</v>
      </c>
      <c r="E55" s="52"/>
    </row>
    <row r="56" spans="1:5" x14ac:dyDescent="0.15">
      <c r="A56" s="48">
        <v>1</v>
      </c>
      <c r="B56" s="48" t="s">
        <v>69</v>
      </c>
      <c r="C56" s="49"/>
      <c r="D56" s="48" t="s">
        <v>358</v>
      </c>
      <c r="E56" s="52"/>
    </row>
    <row r="57" spans="1:5" x14ac:dyDescent="0.15">
      <c r="A57" s="48" t="s">
        <v>203</v>
      </c>
      <c r="B57" s="48" t="s">
        <v>204</v>
      </c>
      <c r="C57" s="49"/>
      <c r="D57" s="48" t="s">
        <v>359</v>
      </c>
      <c r="E57" s="52"/>
    </row>
    <row r="58" spans="1:5" x14ac:dyDescent="0.15">
      <c r="A58" s="48" t="s">
        <v>205</v>
      </c>
      <c r="B58" s="48" t="s">
        <v>206</v>
      </c>
      <c r="C58" s="49"/>
      <c r="D58" s="48" t="s">
        <v>360</v>
      </c>
      <c r="E58" s="52"/>
    </row>
    <row r="59" spans="1:5" x14ac:dyDescent="0.15">
      <c r="A59" s="48">
        <v>1</v>
      </c>
      <c r="B59" s="48" t="s">
        <v>69</v>
      </c>
      <c r="C59" s="49"/>
      <c r="D59" s="48" t="s">
        <v>361</v>
      </c>
      <c r="E59" s="52"/>
    </row>
    <row r="60" spans="1:5" x14ac:dyDescent="0.15">
      <c r="A60" s="48" t="s">
        <v>207</v>
      </c>
      <c r="B60" s="48" t="s">
        <v>208</v>
      </c>
      <c r="C60" s="49"/>
      <c r="D60" s="48" t="s">
        <v>362</v>
      </c>
      <c r="E60" s="52"/>
    </row>
    <row r="61" spans="1:5" x14ac:dyDescent="0.15">
      <c r="A61" s="48" t="s">
        <v>209</v>
      </c>
      <c r="B61" s="48" t="s">
        <v>210</v>
      </c>
      <c r="C61" s="49"/>
      <c r="D61" s="48" t="s">
        <v>363</v>
      </c>
      <c r="E61" s="52"/>
    </row>
    <row r="62" spans="1:5" x14ac:dyDescent="0.15">
      <c r="A62" s="48" t="s">
        <v>211</v>
      </c>
      <c r="B62" s="48" t="s">
        <v>212</v>
      </c>
      <c r="C62" s="49"/>
      <c r="D62" s="48" t="s">
        <v>364</v>
      </c>
      <c r="E62" s="52"/>
    </row>
    <row r="63" spans="1:5" x14ac:dyDescent="0.15">
      <c r="A63" s="48" t="s">
        <v>213</v>
      </c>
      <c r="B63" s="48" t="s">
        <v>214</v>
      </c>
      <c r="C63" s="49"/>
      <c r="D63" s="48" t="s">
        <v>365</v>
      </c>
      <c r="E63" s="52"/>
    </row>
    <row r="64" spans="1:5" x14ac:dyDescent="0.15">
      <c r="A64" s="48" t="s">
        <v>215</v>
      </c>
      <c r="B64" s="48" t="s">
        <v>216</v>
      </c>
      <c r="C64" s="49"/>
      <c r="D64" s="48" t="s">
        <v>366</v>
      </c>
      <c r="E64" s="52"/>
    </row>
    <row r="65" spans="1:5" x14ac:dyDescent="0.15">
      <c r="A65" s="48" t="s">
        <v>217</v>
      </c>
      <c r="B65" s="48" t="s">
        <v>218</v>
      </c>
      <c r="C65" s="49"/>
      <c r="D65" s="48" t="s">
        <v>367</v>
      </c>
      <c r="E65" s="52"/>
    </row>
    <row r="66" spans="1:5" x14ac:dyDescent="0.15">
      <c r="A66" s="48" t="s">
        <v>219</v>
      </c>
      <c r="B66" s="48" t="s">
        <v>220</v>
      </c>
      <c r="C66" s="49"/>
      <c r="D66" s="48" t="s">
        <v>368</v>
      </c>
      <c r="E66" s="52"/>
    </row>
    <row r="67" spans="1:5" x14ac:dyDescent="0.15">
      <c r="A67" s="48" t="s">
        <v>221</v>
      </c>
      <c r="B67" s="48" t="s">
        <v>222</v>
      </c>
      <c r="C67" s="49"/>
      <c r="D67" s="48" t="s">
        <v>369</v>
      </c>
      <c r="E67" s="52"/>
    </row>
    <row r="68" spans="1:5" x14ac:dyDescent="0.15">
      <c r="A68" s="48" t="s">
        <v>223</v>
      </c>
      <c r="B68" s="48" t="s">
        <v>224</v>
      </c>
      <c r="C68" s="49"/>
      <c r="D68" s="48" t="s">
        <v>370</v>
      </c>
      <c r="E68" s="52"/>
    </row>
    <row r="69" spans="1:5" x14ac:dyDescent="0.15">
      <c r="A69" s="48" t="s">
        <v>225</v>
      </c>
      <c r="B69" s="48" t="s">
        <v>226</v>
      </c>
      <c r="C69" s="49"/>
      <c r="D69" s="48" t="s">
        <v>371</v>
      </c>
      <c r="E69" s="52"/>
    </row>
    <row r="70" spans="1:5" x14ac:dyDescent="0.15">
      <c r="A70" s="48" t="s">
        <v>227</v>
      </c>
      <c r="B70" s="48" t="s">
        <v>228</v>
      </c>
      <c r="C70" s="49"/>
      <c r="D70" s="48" t="s">
        <v>372</v>
      </c>
      <c r="E70" s="52"/>
    </row>
    <row r="71" spans="1:5" x14ac:dyDescent="0.15">
      <c r="A71" s="48" t="s">
        <v>229</v>
      </c>
      <c r="B71" s="48" t="s">
        <v>230</v>
      </c>
      <c r="C71" s="49"/>
      <c r="D71" s="48" t="s">
        <v>373</v>
      </c>
      <c r="E71" s="52"/>
    </row>
    <row r="72" spans="1:5" x14ac:dyDescent="0.15">
      <c r="A72" s="48" t="s">
        <v>231</v>
      </c>
      <c r="B72" s="48" t="s">
        <v>232</v>
      </c>
      <c r="C72" s="49"/>
      <c r="D72" s="48" t="s">
        <v>374</v>
      </c>
      <c r="E72" s="52"/>
    </row>
    <row r="73" spans="1:5" x14ac:dyDescent="0.15">
      <c r="A73" s="48" t="s">
        <v>233</v>
      </c>
      <c r="B73" s="48" t="s">
        <v>234</v>
      </c>
      <c r="C73" s="49"/>
      <c r="D73" s="48" t="s">
        <v>375</v>
      </c>
      <c r="E73" s="52"/>
    </row>
    <row r="74" spans="1:5" x14ac:dyDescent="0.15">
      <c r="A74" s="48" t="s">
        <v>235</v>
      </c>
      <c r="B74" s="48" t="s">
        <v>236</v>
      </c>
      <c r="C74" s="49"/>
      <c r="D74" s="48" t="s">
        <v>376</v>
      </c>
      <c r="E74" s="52"/>
    </row>
    <row r="75" spans="1:5" x14ac:dyDescent="0.15">
      <c r="A75" s="48" t="s">
        <v>237</v>
      </c>
      <c r="B75" s="48" t="s">
        <v>238</v>
      </c>
      <c r="C75" s="49"/>
      <c r="D75" s="48" t="s">
        <v>377</v>
      </c>
      <c r="E75" s="52"/>
    </row>
    <row r="76" spans="1:5" x14ac:dyDescent="0.15">
      <c r="A76" s="48" t="s">
        <v>239</v>
      </c>
      <c r="B76" s="48" t="s">
        <v>240</v>
      </c>
      <c r="C76" s="49"/>
      <c r="D76" s="48" t="s">
        <v>378</v>
      </c>
      <c r="E76" s="52"/>
    </row>
    <row r="77" spans="1:5" x14ac:dyDescent="0.15">
      <c r="A77" s="48" t="s">
        <v>241</v>
      </c>
      <c r="B77" s="48" t="s">
        <v>242</v>
      </c>
      <c r="C77" s="49"/>
      <c r="D77" s="48" t="s">
        <v>379</v>
      </c>
      <c r="E77" s="52"/>
    </row>
    <row r="78" spans="1:5" x14ac:dyDescent="0.15">
      <c r="A78" s="48" t="s">
        <v>243</v>
      </c>
      <c r="B78" s="48" t="s">
        <v>244</v>
      </c>
      <c r="C78" s="49"/>
      <c r="D78" s="48" t="s">
        <v>380</v>
      </c>
      <c r="E78" s="52"/>
    </row>
    <row r="79" spans="1:5" x14ac:dyDescent="0.15">
      <c r="A79" s="48" t="s">
        <v>245</v>
      </c>
      <c r="B79" s="48" t="s">
        <v>246</v>
      </c>
      <c r="C79" s="49"/>
      <c r="D79" s="48" t="s">
        <v>381</v>
      </c>
      <c r="E79" s="52"/>
    </row>
    <row r="80" spans="1:5" x14ac:dyDescent="0.15">
      <c r="A80" s="48" t="s">
        <v>247</v>
      </c>
      <c r="B80" s="48" t="s">
        <v>248</v>
      </c>
      <c r="C80" s="49"/>
      <c r="D80" s="48" t="s">
        <v>382</v>
      </c>
      <c r="E80" s="52"/>
    </row>
    <row r="81" spans="1:5" x14ac:dyDescent="0.15">
      <c r="A81" s="48" t="s">
        <v>249</v>
      </c>
      <c r="B81" s="48" t="s">
        <v>250</v>
      </c>
      <c r="C81" s="49"/>
      <c r="D81" s="48" t="s">
        <v>383</v>
      </c>
      <c r="E81" s="52"/>
    </row>
    <row r="82" spans="1:5" x14ac:dyDescent="0.15">
      <c r="A82" s="48" t="s">
        <v>251</v>
      </c>
      <c r="B82" s="48" t="s">
        <v>252</v>
      </c>
      <c r="C82" s="49"/>
      <c r="D82" s="48" t="s">
        <v>384</v>
      </c>
      <c r="E82" s="52"/>
    </row>
    <row r="83" spans="1:5" x14ac:dyDescent="0.15">
      <c r="A83" s="48" t="s">
        <v>253</v>
      </c>
      <c r="B83" s="48" t="s">
        <v>254</v>
      </c>
      <c r="C83" s="49"/>
      <c r="D83" s="48" t="s">
        <v>385</v>
      </c>
      <c r="E83" s="52"/>
    </row>
    <row r="84" spans="1:5" x14ac:dyDescent="0.15">
      <c r="A84" s="48" t="s">
        <v>255</v>
      </c>
      <c r="B84" s="48" t="s">
        <v>256</v>
      </c>
      <c r="C84" s="49"/>
      <c r="D84" s="48" t="s">
        <v>386</v>
      </c>
      <c r="E84" s="52"/>
    </row>
    <row r="85" spans="1:5" x14ac:dyDescent="0.15">
      <c r="A85" s="48">
        <v>3</v>
      </c>
      <c r="B85" s="48" t="s">
        <v>141</v>
      </c>
      <c r="C85" s="49"/>
      <c r="D85" s="48" t="s">
        <v>387</v>
      </c>
      <c r="E85" s="52"/>
    </row>
    <row r="86" spans="1:5" x14ac:dyDescent="0.15">
      <c r="A86" s="48" t="s">
        <v>257</v>
      </c>
      <c r="B86" s="48" t="s">
        <v>258</v>
      </c>
      <c r="C86" s="49"/>
      <c r="D86" s="48" t="s">
        <v>388</v>
      </c>
      <c r="E86" s="52"/>
    </row>
    <row r="87" spans="1:5" x14ac:dyDescent="0.15">
      <c r="A87" s="48" t="s">
        <v>259</v>
      </c>
      <c r="B87" s="48" t="s">
        <v>260</v>
      </c>
      <c r="C87" s="49"/>
      <c r="D87" s="48" t="s">
        <v>389</v>
      </c>
      <c r="E87" s="52"/>
    </row>
    <row r="88" spans="1:5" x14ac:dyDescent="0.15">
      <c r="A88" s="48" t="s">
        <v>261</v>
      </c>
      <c r="B88" s="48" t="s">
        <v>262</v>
      </c>
      <c r="C88" s="49"/>
      <c r="D88" s="48" t="s">
        <v>390</v>
      </c>
      <c r="E88" s="52"/>
    </row>
    <row r="89" spans="1:5" x14ac:dyDescent="0.15">
      <c r="A89" s="48" t="s">
        <v>263</v>
      </c>
      <c r="B89" s="48" t="s">
        <v>264</v>
      </c>
      <c r="C89" s="49"/>
      <c r="D89" s="48" t="s">
        <v>391</v>
      </c>
      <c r="E89" s="52"/>
    </row>
    <row r="90" spans="1:5" x14ac:dyDescent="0.15">
      <c r="A90" s="48" t="s">
        <v>265</v>
      </c>
      <c r="B90" s="48" t="s">
        <v>266</v>
      </c>
      <c r="C90" s="49"/>
      <c r="D90" s="48" t="s">
        <v>392</v>
      </c>
      <c r="E90" s="52"/>
    </row>
    <row r="91" spans="1:5" x14ac:dyDescent="0.15">
      <c r="A91" s="48" t="s">
        <v>267</v>
      </c>
      <c r="B91" s="48" t="s">
        <v>268</v>
      </c>
      <c r="C91" s="49"/>
      <c r="D91" s="48" t="s">
        <v>393</v>
      </c>
      <c r="E91" s="52"/>
    </row>
    <row r="92" spans="1:5" x14ac:dyDescent="0.15">
      <c r="A92" s="48" t="s">
        <v>269</v>
      </c>
      <c r="B92" s="48" t="s">
        <v>270</v>
      </c>
      <c r="C92" s="49"/>
      <c r="D92" s="48" t="s">
        <v>394</v>
      </c>
      <c r="E92" s="52"/>
    </row>
    <row r="93" spans="1:5" x14ac:dyDescent="0.15">
      <c r="A93" s="48" t="s">
        <v>271</v>
      </c>
      <c r="B93" s="48" t="s">
        <v>272</v>
      </c>
      <c r="C93" s="49"/>
      <c r="D93" s="48" t="s">
        <v>395</v>
      </c>
      <c r="E93" s="52"/>
    </row>
    <row r="94" spans="1:5" x14ac:dyDescent="0.15">
      <c r="A94" s="48" t="s">
        <v>273</v>
      </c>
      <c r="B94" s="48" t="s">
        <v>274</v>
      </c>
      <c r="C94" s="49"/>
      <c r="D94" s="48" t="s">
        <v>396</v>
      </c>
      <c r="E94" s="52"/>
    </row>
    <row r="95" spans="1:5" x14ac:dyDescent="0.15">
      <c r="A95" s="48" t="s">
        <v>275</v>
      </c>
      <c r="B95" s="48" t="s">
        <v>276</v>
      </c>
      <c r="C95" s="49"/>
      <c r="D95" s="48" t="s">
        <v>397</v>
      </c>
      <c r="E95" s="52"/>
    </row>
    <row r="96" spans="1:5" x14ac:dyDescent="0.15">
      <c r="A96" s="48" t="s">
        <v>277</v>
      </c>
      <c r="B96" s="48" t="s">
        <v>278</v>
      </c>
      <c r="C96" s="49"/>
      <c r="D96" s="48" t="s">
        <v>398</v>
      </c>
      <c r="E96" s="52"/>
    </row>
    <row r="97" spans="1:5" x14ac:dyDescent="0.15">
      <c r="A97" s="48" t="s">
        <v>279</v>
      </c>
      <c r="B97" s="48" t="s">
        <v>280</v>
      </c>
      <c r="C97" s="49"/>
      <c r="D97" s="48" t="s">
        <v>399</v>
      </c>
      <c r="E97" s="52"/>
    </row>
    <row r="98" spans="1:5" x14ac:dyDescent="0.15">
      <c r="A98" s="48" t="s">
        <v>281</v>
      </c>
      <c r="B98" s="48" t="s">
        <v>282</v>
      </c>
      <c r="C98" s="49"/>
      <c r="D98" s="48" t="s">
        <v>400</v>
      </c>
      <c r="E98" s="52"/>
    </row>
    <row r="99" spans="1:5" x14ac:dyDescent="0.15">
      <c r="A99" s="48">
        <v>1</v>
      </c>
      <c r="B99" s="48" t="s">
        <v>69</v>
      </c>
      <c r="C99" s="49"/>
      <c r="D99" s="48" t="s">
        <v>401</v>
      </c>
      <c r="E99" s="52"/>
    </row>
    <row r="100" spans="1:5" x14ac:dyDescent="0.15">
      <c r="A100" s="48" t="s">
        <v>283</v>
      </c>
      <c r="B100" s="48" t="s">
        <v>284</v>
      </c>
      <c r="C100" s="49"/>
      <c r="D100" s="48" t="s">
        <v>402</v>
      </c>
      <c r="E100" s="52"/>
    </row>
    <row r="101" spans="1:5" x14ac:dyDescent="0.15">
      <c r="A101" s="48" t="s">
        <v>285</v>
      </c>
      <c r="B101" s="48" t="s">
        <v>286</v>
      </c>
      <c r="C101" s="49"/>
      <c r="D101" s="48" t="s">
        <v>403</v>
      </c>
      <c r="E101" s="52"/>
    </row>
    <row r="102" spans="1:5" x14ac:dyDescent="0.15">
      <c r="A102" s="48" t="s">
        <v>287</v>
      </c>
      <c r="B102" s="48" t="s">
        <v>288</v>
      </c>
      <c r="C102" s="49"/>
      <c r="D102" s="48" t="s">
        <v>404</v>
      </c>
      <c r="E102" s="52"/>
    </row>
    <row r="103" spans="1:5" x14ac:dyDescent="0.15">
      <c r="A103" s="48" t="s">
        <v>289</v>
      </c>
      <c r="B103" s="48" t="s">
        <v>290</v>
      </c>
      <c r="C103" s="49"/>
      <c r="D103" s="48" t="s">
        <v>405</v>
      </c>
      <c r="E103" s="52"/>
    </row>
    <row r="104" spans="1:5" x14ac:dyDescent="0.15">
      <c r="A104" s="48" t="s">
        <v>291</v>
      </c>
      <c r="B104" s="48" t="s">
        <v>292</v>
      </c>
      <c r="C104" s="49"/>
      <c r="D104" s="48" t="s">
        <v>406</v>
      </c>
      <c r="E104" s="52"/>
    </row>
    <row r="105" spans="1:5" x14ac:dyDescent="0.15">
      <c r="A105" s="48" t="s">
        <v>293</v>
      </c>
      <c r="B105" s="48" t="s">
        <v>294</v>
      </c>
      <c r="C105" s="49"/>
      <c r="D105" s="48" t="s">
        <v>407</v>
      </c>
      <c r="E105" s="52"/>
    </row>
    <row r="106" spans="1:5" x14ac:dyDescent="0.15">
      <c r="A106" s="48" t="s">
        <v>295</v>
      </c>
      <c r="B106" s="48" t="s">
        <v>296</v>
      </c>
      <c r="C106" s="49"/>
      <c r="D106" s="48" t="s">
        <v>408</v>
      </c>
      <c r="E106" s="52"/>
    </row>
    <row r="107" spans="1:5" x14ac:dyDescent="0.15">
      <c r="A107" s="48" t="s">
        <v>297</v>
      </c>
      <c r="B107" s="48" t="s">
        <v>298</v>
      </c>
      <c r="C107" s="49"/>
      <c r="D107" s="48" t="s">
        <v>409</v>
      </c>
      <c r="E107" s="52"/>
    </row>
    <row r="108" spans="1:5" x14ac:dyDescent="0.15">
      <c r="A108" s="48" t="s">
        <v>299</v>
      </c>
      <c r="B108" s="48" t="s">
        <v>300</v>
      </c>
      <c r="C108" s="49"/>
      <c r="D108" s="48" t="s">
        <v>410</v>
      </c>
      <c r="E108" s="52"/>
    </row>
    <row r="109" spans="1:5" x14ac:dyDescent="0.15">
      <c r="A109" s="48">
        <v>2</v>
      </c>
      <c r="B109" s="48" t="s">
        <v>70</v>
      </c>
      <c r="C109" s="49"/>
      <c r="D109" s="48" t="s">
        <v>411</v>
      </c>
      <c r="E109" s="52"/>
    </row>
    <row r="110" spans="1:5" x14ac:dyDescent="0.15">
      <c r="A110" s="48" t="s">
        <v>301</v>
      </c>
      <c r="B110" s="48" t="s">
        <v>302</v>
      </c>
      <c r="C110" s="49"/>
      <c r="D110" s="48" t="s">
        <v>412</v>
      </c>
      <c r="E110" s="52"/>
    </row>
    <row r="111" spans="1:5" x14ac:dyDescent="0.15">
      <c r="A111" s="48" t="s">
        <v>303</v>
      </c>
      <c r="B111" s="48" t="s">
        <v>304</v>
      </c>
      <c r="C111" s="49"/>
      <c r="D111" s="48" t="s">
        <v>413</v>
      </c>
      <c r="E111" s="52"/>
    </row>
  </sheetData>
  <phoneticPr fontId="27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G10"/>
  <sheetViews>
    <sheetView workbookViewId="0">
      <selection activeCell="D16" sqref="D16"/>
    </sheetView>
  </sheetViews>
  <sheetFormatPr baseColWidth="10" defaultRowHeight="15" x14ac:dyDescent="0.25"/>
  <cols>
    <col min="1" max="1" width="18" customWidth="1"/>
    <col min="2" max="2" width="26.28515625" customWidth="1"/>
    <col min="3" max="3" width="18.7109375" bestFit="1" customWidth="1"/>
    <col min="4" max="4" width="26.140625" customWidth="1"/>
    <col min="5" max="5" width="18.7109375" customWidth="1"/>
    <col min="6" max="6" width="16.42578125" customWidth="1"/>
    <col min="7" max="7" width="19.85546875" customWidth="1"/>
  </cols>
  <sheetData>
    <row r="1" spans="1:7" ht="21.75" customHeight="1" x14ac:dyDescent="0.25">
      <c r="A1" s="59"/>
      <c r="B1" s="59"/>
      <c r="C1" s="59"/>
      <c r="D1" s="59"/>
      <c r="E1" s="59"/>
      <c r="F1" s="59"/>
      <c r="G1" s="59"/>
    </row>
    <row r="2" spans="1:7" ht="18.75" customHeight="1" x14ac:dyDescent="0.25">
      <c r="A2" s="59"/>
      <c r="B2" s="59"/>
      <c r="C2" s="59"/>
      <c r="D2" s="59"/>
      <c r="E2" s="59"/>
      <c r="F2" s="59"/>
      <c r="G2" s="59"/>
    </row>
    <row r="3" spans="1:7" ht="33.75" customHeight="1" x14ac:dyDescent="0.25">
      <c r="A3" s="59"/>
      <c r="B3" s="59"/>
      <c r="C3" s="59"/>
      <c r="D3" s="59"/>
      <c r="E3" s="59"/>
      <c r="F3" s="59"/>
      <c r="G3" s="59"/>
    </row>
    <row r="4" spans="1:7" ht="22.5" customHeight="1" x14ac:dyDescent="0.25">
      <c r="A4" s="36"/>
      <c r="B4" s="37"/>
      <c r="C4" s="38"/>
      <c r="D4" s="39"/>
      <c r="E4" s="40"/>
      <c r="F4" s="41"/>
      <c r="G4" s="35"/>
    </row>
    <row r="5" spans="1:7" ht="21.75" customHeight="1" x14ac:dyDescent="0.25">
      <c r="A5" s="42"/>
      <c r="B5" s="37"/>
      <c r="C5" s="38"/>
      <c r="D5" s="39"/>
      <c r="E5" s="37"/>
      <c r="F5" s="43"/>
      <c r="G5" s="35"/>
    </row>
    <row r="6" spans="1:7" ht="16.5" customHeight="1" x14ac:dyDescent="0.25">
      <c r="A6" s="42"/>
      <c r="B6" s="37"/>
      <c r="C6" s="44"/>
      <c r="D6" s="45"/>
      <c r="E6" s="46"/>
      <c r="F6" s="43"/>
      <c r="G6" s="35"/>
    </row>
    <row r="7" spans="1:7" x14ac:dyDescent="0.25">
      <c r="A7" s="35"/>
      <c r="B7" s="35"/>
      <c r="C7" s="35"/>
      <c r="D7" s="35"/>
      <c r="E7" s="35"/>
      <c r="F7" s="35"/>
      <c r="G7" s="35"/>
    </row>
    <row r="8" spans="1:7" x14ac:dyDescent="0.25">
      <c r="A8" s="60" t="s">
        <v>90</v>
      </c>
      <c r="B8" s="60" t="s">
        <v>91</v>
      </c>
      <c r="C8" s="62" t="s">
        <v>13</v>
      </c>
      <c r="D8" s="64" t="s">
        <v>92</v>
      </c>
      <c r="E8" s="65"/>
      <c r="F8" s="60" t="s">
        <v>93</v>
      </c>
      <c r="G8" s="60" t="s">
        <v>94</v>
      </c>
    </row>
    <row r="9" spans="1:7" ht="33" customHeight="1" x14ac:dyDescent="0.25">
      <c r="A9" s="61"/>
      <c r="B9" s="61"/>
      <c r="C9" s="63"/>
      <c r="D9" s="53"/>
      <c r="E9" s="47" t="s">
        <v>95</v>
      </c>
      <c r="F9" s="61"/>
      <c r="G9" s="61"/>
    </row>
    <row r="10" spans="1:7" ht="38.25" x14ac:dyDescent="0.25">
      <c r="A10" s="54"/>
      <c r="B10" s="54"/>
      <c r="C10" s="55" t="s">
        <v>414</v>
      </c>
      <c r="D10" s="55" t="s">
        <v>414</v>
      </c>
      <c r="E10" s="56"/>
      <c r="F10" s="57" t="s">
        <v>415</v>
      </c>
      <c r="G10" s="58" t="s">
        <v>416</v>
      </c>
    </row>
  </sheetData>
  <mergeCells count="7">
    <mergeCell ref="A1:G3"/>
    <mergeCell ref="A8:A9"/>
    <mergeCell ref="B8:B9"/>
    <mergeCell ref="C8:C9"/>
    <mergeCell ref="D8:E8"/>
    <mergeCell ref="F8:F9"/>
    <mergeCell ref="G8:G9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Check Box 1">
              <controlPr defaultSize="0" autoFill="0" autoLine="0" autoPict="0">
                <anchor moveWithCells="1">
                  <from>
                    <xdr:col>3</xdr:col>
                    <xdr:colOff>561975</xdr:colOff>
                    <xdr:row>9</xdr:row>
                    <xdr:rowOff>9525</xdr:rowOff>
                  </from>
                  <to>
                    <xdr:col>3</xdr:col>
                    <xdr:colOff>771525</xdr:colOff>
                    <xdr:row>10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Check Box 2">
              <controlPr defaultSize="0" autoFill="0" autoLine="0" autoPict="0">
                <anchor moveWithCells="1">
                  <from>
                    <xdr:col>2</xdr:col>
                    <xdr:colOff>571500</xdr:colOff>
                    <xdr:row>9</xdr:row>
                    <xdr:rowOff>9525</xdr:rowOff>
                  </from>
                  <to>
                    <xdr:col>2</xdr:col>
                    <xdr:colOff>790575</xdr:colOff>
                    <xdr:row>10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'STT mails'!$E$3:$E$9</xm:f>
          </x14:formula1>
          <xm:sqref>E5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92D050"/>
  </sheetPr>
  <dimension ref="A1:G9"/>
  <sheetViews>
    <sheetView showGridLines="0" workbookViewId="0">
      <selection sqref="A1:XFD1048576"/>
    </sheetView>
  </sheetViews>
  <sheetFormatPr baseColWidth="10" defaultRowHeight="15" x14ac:dyDescent="0.25"/>
  <cols>
    <col min="1" max="1" width="18" customWidth="1"/>
    <col min="2" max="2" width="26.28515625" customWidth="1"/>
    <col min="3" max="3" width="18.7109375" bestFit="1" customWidth="1"/>
    <col min="4" max="4" width="26.140625" customWidth="1"/>
    <col min="5" max="5" width="18.7109375" customWidth="1"/>
    <col min="6" max="6" width="16.42578125" customWidth="1"/>
    <col min="7" max="7" width="19.85546875" customWidth="1"/>
  </cols>
  <sheetData>
    <row r="1" spans="1:7" ht="21.75" customHeight="1" x14ac:dyDescent="0.25">
      <c r="A1" s="59" t="s">
        <v>86</v>
      </c>
      <c r="B1" s="59"/>
      <c r="C1" s="59"/>
      <c r="D1" s="59"/>
      <c r="E1" s="59"/>
      <c r="F1" s="59"/>
      <c r="G1" s="59"/>
    </row>
    <row r="2" spans="1:7" ht="18.75" customHeight="1" x14ac:dyDescent="0.25">
      <c r="A2" s="59"/>
      <c r="B2" s="59"/>
      <c r="C2" s="59"/>
      <c r="D2" s="59"/>
      <c r="E2" s="59"/>
      <c r="F2" s="59"/>
      <c r="G2" s="59"/>
    </row>
    <row r="3" spans="1:7" ht="33.75" customHeight="1" x14ac:dyDescent="0.25">
      <c r="A3" s="59"/>
      <c r="B3" s="59"/>
      <c r="C3" s="59"/>
      <c r="D3" s="59"/>
      <c r="E3" s="59"/>
      <c r="F3" s="59"/>
      <c r="G3" s="59"/>
    </row>
    <row r="4" spans="1:7" ht="22.5" customHeight="1" x14ac:dyDescent="0.25">
      <c r="A4" s="36" t="s">
        <v>87</v>
      </c>
      <c r="B4" s="37"/>
      <c r="C4" s="38"/>
      <c r="D4" s="39" t="s">
        <v>12</v>
      </c>
      <c r="E4" s="40"/>
      <c r="F4" s="41"/>
      <c r="G4" s="35"/>
    </row>
    <row r="5" spans="1:7" ht="21.75" customHeight="1" x14ac:dyDescent="0.25">
      <c r="A5" s="42" t="s">
        <v>88</v>
      </c>
      <c r="B5" s="37"/>
      <c r="C5" s="38"/>
      <c r="D5" s="39" t="s">
        <v>11</v>
      </c>
      <c r="E5" s="37"/>
      <c r="F5" s="43"/>
      <c r="G5" s="35"/>
    </row>
    <row r="6" spans="1:7" ht="16.5" customHeight="1" x14ac:dyDescent="0.25">
      <c r="A6" s="42" t="s">
        <v>89</v>
      </c>
      <c r="B6" s="37"/>
      <c r="C6" s="44"/>
      <c r="D6" s="45"/>
      <c r="E6" s="46"/>
      <c r="F6" s="43"/>
      <c r="G6" s="35"/>
    </row>
    <row r="7" spans="1:7" x14ac:dyDescent="0.25">
      <c r="A7" s="35"/>
      <c r="B7" s="35"/>
      <c r="C7" s="35"/>
      <c r="D7" s="35"/>
      <c r="E7" s="35"/>
      <c r="F7" s="35"/>
      <c r="G7" s="35"/>
    </row>
    <row r="8" spans="1:7" x14ac:dyDescent="0.25">
      <c r="A8" s="60" t="s">
        <v>90</v>
      </c>
      <c r="B8" s="60" t="s">
        <v>91</v>
      </c>
      <c r="C8" s="62" t="s">
        <v>13</v>
      </c>
      <c r="D8" s="64" t="s">
        <v>92</v>
      </c>
      <c r="E8" s="65"/>
      <c r="F8" s="60" t="s">
        <v>93</v>
      </c>
      <c r="G8" s="60" t="s">
        <v>94</v>
      </c>
    </row>
    <row r="9" spans="1:7" ht="33" customHeight="1" x14ac:dyDescent="0.25">
      <c r="A9" s="61"/>
      <c r="B9" s="61"/>
      <c r="C9" s="63"/>
      <c r="D9" s="47"/>
      <c r="E9" s="47" t="s">
        <v>95</v>
      </c>
      <c r="F9" s="61"/>
      <c r="G9" s="61"/>
    </row>
  </sheetData>
  <mergeCells count="7">
    <mergeCell ref="A1:G3"/>
    <mergeCell ref="G8:G9"/>
    <mergeCell ref="A8:A9"/>
    <mergeCell ref="B8:B9"/>
    <mergeCell ref="C8:C9"/>
    <mergeCell ref="D8:E8"/>
    <mergeCell ref="F8:F9"/>
  </mergeCell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'STT mails'!$E$3:$E$9</xm:f>
          </x14:formula1>
          <xm:sqref>E5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rgb="FF92D050"/>
  </sheetPr>
  <dimension ref="A1:U3"/>
  <sheetViews>
    <sheetView workbookViewId="0">
      <selection activeCell="H22" sqref="A1:XFD1048576"/>
    </sheetView>
  </sheetViews>
  <sheetFormatPr baseColWidth="10" defaultRowHeight="15" x14ac:dyDescent="0.25"/>
  <cols>
    <col min="18" max="21" width="0" hidden="1" customWidth="1"/>
  </cols>
  <sheetData>
    <row r="1" spans="1:21" ht="72" customHeight="1" x14ac:dyDescent="0.25">
      <c r="A1" s="71" t="s">
        <v>68</v>
      </c>
      <c r="B1" s="72"/>
      <c r="C1" s="72"/>
      <c r="D1" s="72"/>
      <c r="E1" s="72"/>
      <c r="F1" s="72"/>
      <c r="G1" s="72"/>
      <c r="H1" s="72"/>
      <c r="I1" s="72"/>
      <c r="J1" s="72"/>
      <c r="K1" s="72"/>
      <c r="L1" s="72"/>
    </row>
    <row r="2" spans="1:21" x14ac:dyDescent="0.25">
      <c r="F2" s="66" t="s">
        <v>67</v>
      </c>
      <c r="G2" s="66"/>
      <c r="H2" s="23"/>
      <c r="I2" s="67" t="s">
        <v>66</v>
      </c>
      <c r="J2" s="68"/>
      <c r="K2" s="69"/>
      <c r="L2" s="70"/>
      <c r="R2" t="e" cm="1">
        <f t="array" ref="R2">#REF!</f>
        <v>#REF!</v>
      </c>
      <c r="U2" s="6" t="e" cm="1">
        <f t="array" ref="U2">#REF!</f>
        <v>#REF!</v>
      </c>
    </row>
    <row r="3" spans="1:21" x14ac:dyDescent="0.25">
      <c r="F3" s="67" t="s">
        <v>10</v>
      </c>
      <c r="G3" s="68"/>
      <c r="H3" s="22">
        <f ca="1">TODAY()</f>
        <v>44589</v>
      </c>
      <c r="J3" s="21"/>
      <c r="K3" s="21"/>
      <c r="L3" s="21"/>
    </row>
  </sheetData>
  <mergeCells count="5">
    <mergeCell ref="F2:G2"/>
    <mergeCell ref="I2:J2"/>
    <mergeCell ref="K2:L2"/>
    <mergeCell ref="F3:G3"/>
    <mergeCell ref="A1:L1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U1001"/>
  <sheetViews>
    <sheetView workbookViewId="0">
      <selection activeCell="E21" sqref="E21"/>
    </sheetView>
  </sheetViews>
  <sheetFormatPr baseColWidth="10" defaultRowHeight="15" x14ac:dyDescent="0.25"/>
  <cols>
    <col min="1" max="1" width="13.140625" customWidth="1"/>
    <col min="2" max="2" width="15.140625" customWidth="1"/>
    <col min="3" max="4" width="11.5703125" customWidth="1"/>
    <col min="5" max="5" width="18.85546875" customWidth="1"/>
    <col min="6" max="6" width="4.140625" customWidth="1"/>
    <col min="7" max="11" width="0" hidden="1" customWidth="1"/>
    <col min="12" max="12" width="55.28515625" customWidth="1"/>
    <col min="13" max="13" width="30.85546875" customWidth="1"/>
    <col min="14" max="14" width="17.7109375" customWidth="1"/>
    <col min="15" max="15" width="4" hidden="1" customWidth="1"/>
    <col min="16" max="16" width="42.42578125" customWidth="1"/>
    <col min="17" max="17" width="4.140625" customWidth="1"/>
    <col min="19" max="19" width="18.140625" customWidth="1"/>
  </cols>
  <sheetData>
    <row r="1" spans="1:20" ht="15.75" thickBot="1" x14ac:dyDescent="0.3"/>
    <row r="2" spans="1:20" ht="15.75" thickBot="1" x14ac:dyDescent="0.3">
      <c r="B2" t="s">
        <v>48</v>
      </c>
      <c r="C2" t="s">
        <v>43</v>
      </c>
      <c r="D2" s="1" t="s">
        <v>44</v>
      </c>
      <c r="E2" t="s">
        <v>0</v>
      </c>
      <c r="L2" s="9" t="s">
        <v>14</v>
      </c>
      <c r="M2" t="s">
        <v>85</v>
      </c>
      <c r="P2" s="19" t="s">
        <v>15</v>
      </c>
    </row>
    <row r="3" spans="1:20" ht="15" customHeight="1" thickBot="1" x14ac:dyDescent="0.3">
      <c r="A3" t="s">
        <v>16</v>
      </c>
      <c r="B3" t="s">
        <v>77</v>
      </c>
      <c r="C3" s="15" t="s">
        <v>78</v>
      </c>
      <c r="D3" s="27" t="s">
        <v>79</v>
      </c>
      <c r="E3" t="str">
        <f>CONCATENATE(Tableau1[[#This Row],[Prénom]]," ",Tableau1[[#This Row],[Nom]])</f>
        <v>Costia BIRMELE</v>
      </c>
      <c r="H3" s="2" t="str" cm="1">
        <f t="array" ref="H3:I4">'[1]ACCEPTANCE SHEET'!D9:E10</f>
        <v>Théo LUCCIONI</v>
      </c>
      <c r="I3" s="3">
        <v>0</v>
      </c>
      <c r="J3">
        <f t="shared" ref="J3:J4" si="0">IF($H$3=B4,1,0)</f>
        <v>0</v>
      </c>
      <c r="K3" t="str">
        <f t="shared" ref="K3:K4" si="1">IF(J3=1,D4,"")</f>
        <v/>
      </c>
      <c r="L3" s="16" t="e" cm="1">
        <f t="array" ref="L3">INDEX(Tableau1[Adresse],MATCH(B29,Tableau1[PM],0),0)</f>
        <v>#N/A</v>
      </c>
      <c r="M3" s="34"/>
      <c r="N3" s="31"/>
      <c r="P3" s="19" t="s">
        <v>18</v>
      </c>
      <c r="R3" s="73" t="s">
        <v>47</v>
      </c>
      <c r="S3" s="73"/>
      <c r="T3" s="73"/>
    </row>
    <row r="4" spans="1:20" ht="15.75" customHeight="1" thickBot="1" x14ac:dyDescent="0.3">
      <c r="B4" t="s">
        <v>60</v>
      </c>
      <c r="C4" s="14" t="s">
        <v>49</v>
      </c>
      <c r="D4" s="1" t="s">
        <v>17</v>
      </c>
      <c r="E4" t="str">
        <f>CONCATENATE(Tableau1[[#This Row],[Prénom]]," ",Tableau1[[#This Row],[Nom]])</f>
        <v>Romain MANCHADO</v>
      </c>
      <c r="H4" s="4">
        <v>0</v>
      </c>
      <c r="I4" s="5">
        <v>0</v>
      </c>
      <c r="J4">
        <f t="shared" si="0"/>
        <v>0</v>
      </c>
      <c r="K4" t="str">
        <f t="shared" si="1"/>
        <v/>
      </c>
      <c r="L4" s="17" t="s">
        <v>62</v>
      </c>
      <c r="M4" s="34"/>
      <c r="N4" s="31"/>
      <c r="P4" s="20" t="s">
        <v>20</v>
      </c>
      <c r="R4" s="73"/>
      <c r="S4" s="73"/>
      <c r="T4" s="73"/>
    </row>
    <row r="5" spans="1:20" ht="15" customHeight="1" x14ac:dyDescent="0.25">
      <c r="B5" t="s">
        <v>59</v>
      </c>
      <c r="C5" s="14" t="s">
        <v>50</v>
      </c>
      <c r="D5" s="1" t="s">
        <v>19</v>
      </c>
      <c r="E5" t="str">
        <f>CONCATENATE(Tableau1[[#This Row],[Prénom]]," ",Tableau1[[#This Row],[Nom]])</f>
        <v>Isabelle ONDULATI</v>
      </c>
      <c r="J5">
        <f>IF($H$3=B10,1,0)</f>
        <v>0</v>
      </c>
      <c r="K5" t="str">
        <f>IF(J5=1,D10,"")</f>
        <v/>
      </c>
      <c r="L5" s="11" t="e" cm="1">
        <f t="array" ref="L5">INDEX(Tableau1[Prénom],MATCH(B29,Tableau1[PM],0),0)</f>
        <v>#N/A</v>
      </c>
      <c r="M5" s="34"/>
      <c r="N5" s="31"/>
      <c r="P5" s="26" t="s">
        <v>21</v>
      </c>
      <c r="R5" s="73"/>
      <c r="S5" s="73"/>
      <c r="T5" s="73"/>
    </row>
    <row r="6" spans="1:20" ht="15.75" customHeight="1" x14ac:dyDescent="0.25">
      <c r="A6" s="8"/>
      <c r="B6" t="s">
        <v>51</v>
      </c>
      <c r="C6" s="15" t="s">
        <v>52</v>
      </c>
      <c r="D6" s="1" t="s">
        <v>22</v>
      </c>
      <c r="E6" t="str">
        <f>CONCATENATE(Tableau1[[#This Row],[Prénom]]," ",Tableau1[[#This Row],[Nom]])</f>
        <v>Théo LUCCIONI</v>
      </c>
      <c r="J6">
        <f>IF($H$3=B6,1,0)</f>
        <v>0</v>
      </c>
      <c r="K6" t="str">
        <f>IF(J6=1,D6,"")</f>
        <v/>
      </c>
      <c r="L6" s="74" t="s">
        <v>61</v>
      </c>
      <c r="M6" s="34"/>
      <c r="N6" s="32"/>
      <c r="P6" s="26" t="s">
        <v>23</v>
      </c>
      <c r="R6" s="73"/>
      <c r="S6" s="73"/>
      <c r="T6" s="73"/>
    </row>
    <row r="7" spans="1:20" ht="15" customHeight="1" x14ac:dyDescent="0.25">
      <c r="A7" s="8"/>
      <c r="B7" t="s">
        <v>58</v>
      </c>
      <c r="C7" s="15" t="s">
        <v>53</v>
      </c>
      <c r="D7" s="1" t="s">
        <v>24</v>
      </c>
      <c r="E7" t="str">
        <f>CONCATENATE(Tableau1[[#This Row],[Prénom]]," ",Tableau1[[#This Row],[Nom]])</f>
        <v>Alexandre DESSE</v>
      </c>
      <c r="J7">
        <f>IF($H$3=B7,1,0)</f>
        <v>0</v>
      </c>
      <c r="K7" t="str">
        <f>IF(J7=1,D7,"")</f>
        <v/>
      </c>
      <c r="L7" s="74"/>
      <c r="M7" s="34"/>
      <c r="N7" s="32"/>
      <c r="P7" s="26" t="s">
        <v>25</v>
      </c>
      <c r="R7" s="73"/>
      <c r="S7" s="73"/>
      <c r="T7" s="73"/>
    </row>
    <row r="8" spans="1:20" ht="17.25" customHeight="1" x14ac:dyDescent="0.25">
      <c r="A8" s="8"/>
      <c r="B8" t="s">
        <v>57</v>
      </c>
      <c r="C8" s="15" t="s">
        <v>54</v>
      </c>
      <c r="D8" s="1" t="s">
        <v>26</v>
      </c>
      <c r="E8" t="str">
        <f>CONCATENATE(Tableau1[[#This Row],[Prénom]]," ",Tableau1[[#This Row],[Nom]])</f>
        <v>Marie DUCROHET</v>
      </c>
      <c r="J8">
        <f>IF($H$3=B8,1,0)</f>
        <v>0</v>
      </c>
      <c r="K8" t="str">
        <f>IF(J8=1,D8,"")</f>
        <v/>
      </c>
      <c r="L8" s="74"/>
      <c r="M8" s="34"/>
      <c r="N8" s="32"/>
      <c r="P8" s="26" t="s">
        <v>27</v>
      </c>
    </row>
    <row r="9" spans="1:20" ht="15.75" customHeight="1" x14ac:dyDescent="0.25">
      <c r="B9" t="s">
        <v>56</v>
      </c>
      <c r="C9" s="15" t="s">
        <v>55</v>
      </c>
      <c r="D9" s="1" t="s">
        <v>28</v>
      </c>
      <c r="E9" t="str">
        <f>CONCATENATE(Tableau1[[#This Row],[Prénom]]," ",Tableau1[[#This Row],[Nom]])</f>
        <v>Pierre RIAUTET</v>
      </c>
      <c r="J9">
        <f>IF($H$3=B9,1,0)</f>
        <v>0</v>
      </c>
      <c r="K9" t="str">
        <f>IF(J9=1,D9,"")</f>
        <v/>
      </c>
      <c r="L9" s="74"/>
      <c r="M9" s="34"/>
      <c r="P9" s="26" t="s">
        <v>29</v>
      </c>
    </row>
    <row r="10" spans="1:20" ht="16.5" customHeight="1" x14ac:dyDescent="0.25">
      <c r="B10" s="25"/>
      <c r="C10" s="28"/>
      <c r="D10" s="29"/>
      <c r="E10" s="25"/>
      <c r="J10" t="e">
        <f>IF($H$3=#REF!,1,0)</f>
        <v>#REF!</v>
      </c>
      <c r="K10" t="e">
        <f>IF(J10=1,#REF!,"")</f>
        <v>#REF!</v>
      </c>
      <c r="L10" s="74"/>
      <c r="M10" s="34"/>
      <c r="P10" s="26" t="s">
        <v>30</v>
      </c>
    </row>
    <row r="11" spans="1:20" x14ac:dyDescent="0.25">
      <c r="B11" s="25"/>
      <c r="C11" s="25"/>
      <c r="D11" s="25"/>
      <c r="E11" s="25"/>
      <c r="J11" t="e">
        <f>IF($H$3=#REF!,1,0)</f>
        <v>#REF!</v>
      </c>
      <c r="K11" t="e">
        <f>IF(J11=1,#REF!,"")</f>
        <v>#REF!</v>
      </c>
      <c r="L11" s="11" t="s">
        <v>63</v>
      </c>
      <c r="M11" s="34"/>
      <c r="P11" s="26" t="s">
        <v>31</v>
      </c>
    </row>
    <row r="12" spans="1:20" x14ac:dyDescent="0.25">
      <c r="J12">
        <f t="shared" ref="J12:J24" si="2">IF($H$3=C11,1,0)</f>
        <v>0</v>
      </c>
      <c r="K12" t="str">
        <f t="shared" ref="K12:K27" si="3">IF(J12=1,D11,"")</f>
        <v/>
      </c>
      <c r="L12" s="10" t="str">
        <f>B32</f>
        <v>......................</v>
      </c>
      <c r="M12" s="34"/>
      <c r="P12" s="26" t="s">
        <v>32</v>
      </c>
    </row>
    <row r="13" spans="1:20" ht="15" customHeight="1" x14ac:dyDescent="0.25">
      <c r="B13" s="73" t="s">
        <v>45</v>
      </c>
      <c r="C13" s="73"/>
      <c r="D13" s="73"/>
      <c r="J13">
        <f t="shared" si="2"/>
        <v>0</v>
      </c>
      <c r="K13" t="str">
        <f t="shared" si="3"/>
        <v/>
      </c>
      <c r="L13" s="11" t="s">
        <v>64</v>
      </c>
      <c r="M13" s="34"/>
      <c r="P13" s="26" t="s">
        <v>33</v>
      </c>
    </row>
    <row r="14" spans="1:20" x14ac:dyDescent="0.25">
      <c r="B14" s="73"/>
      <c r="C14" s="73"/>
      <c r="D14" s="73"/>
      <c r="J14">
        <f t="shared" si="2"/>
        <v>0</v>
      </c>
      <c r="K14" t="str">
        <f t="shared" si="3"/>
        <v/>
      </c>
      <c r="L14" s="18" t="str">
        <f>D32</f>
        <v>......................</v>
      </c>
      <c r="M14" s="34"/>
      <c r="P14" s="26" t="s">
        <v>84</v>
      </c>
    </row>
    <row r="15" spans="1:20" x14ac:dyDescent="0.25">
      <c r="B15" s="73"/>
      <c r="C15" s="73"/>
      <c r="D15" s="73"/>
      <c r="J15">
        <f t="shared" si="2"/>
        <v>0</v>
      </c>
      <c r="K15" t="str">
        <f t="shared" si="3"/>
        <v/>
      </c>
      <c r="L15" s="75" t="s">
        <v>65</v>
      </c>
      <c r="M15" s="34"/>
      <c r="P15" s="26" t="s">
        <v>34</v>
      </c>
    </row>
    <row r="16" spans="1:20" x14ac:dyDescent="0.25">
      <c r="B16" s="73"/>
      <c r="C16" s="73"/>
      <c r="D16" s="73"/>
      <c r="J16">
        <f t="shared" si="2"/>
        <v>0</v>
      </c>
      <c r="K16" t="str">
        <f t="shared" si="3"/>
        <v/>
      </c>
      <c r="L16" s="75"/>
      <c r="M16" s="34"/>
      <c r="P16" s="26" t="s">
        <v>35</v>
      </c>
    </row>
    <row r="17" spans="2:21" x14ac:dyDescent="0.25">
      <c r="J17">
        <f t="shared" si="2"/>
        <v>0</v>
      </c>
      <c r="K17" t="str">
        <f t="shared" si="3"/>
        <v/>
      </c>
      <c r="L17" s="75"/>
      <c r="M17" s="34"/>
      <c r="P17" s="26" t="s">
        <v>36</v>
      </c>
    </row>
    <row r="18" spans="2:21" x14ac:dyDescent="0.25">
      <c r="J18">
        <f t="shared" si="2"/>
        <v>0</v>
      </c>
      <c r="K18" t="str">
        <f t="shared" si="3"/>
        <v/>
      </c>
      <c r="L18" s="75"/>
      <c r="M18" s="34"/>
      <c r="P18" s="26" t="s">
        <v>37</v>
      </c>
    </row>
    <row r="19" spans="2:21" x14ac:dyDescent="0.25">
      <c r="J19">
        <f t="shared" si="2"/>
        <v>0</v>
      </c>
      <c r="K19" t="str">
        <f t="shared" si="3"/>
        <v/>
      </c>
      <c r="L19" s="75"/>
      <c r="M19" s="34"/>
      <c r="P19" s="26" t="s">
        <v>72</v>
      </c>
    </row>
    <row r="20" spans="2:21" x14ac:dyDescent="0.25">
      <c r="J20">
        <f t="shared" si="2"/>
        <v>0</v>
      </c>
      <c r="K20" t="str">
        <f t="shared" si="3"/>
        <v/>
      </c>
      <c r="L20" s="75"/>
      <c r="M20" s="34"/>
      <c r="P20" s="26" t="s">
        <v>73</v>
      </c>
    </row>
    <row r="21" spans="2:21" x14ac:dyDescent="0.25">
      <c r="J21">
        <f t="shared" si="2"/>
        <v>0</v>
      </c>
      <c r="K21" t="str">
        <f t="shared" si="3"/>
        <v/>
      </c>
      <c r="L21" s="75"/>
      <c r="M21" s="34"/>
      <c r="P21" s="26" t="s">
        <v>74</v>
      </c>
    </row>
    <row r="22" spans="2:21" x14ac:dyDescent="0.25">
      <c r="J22">
        <f t="shared" si="2"/>
        <v>0</v>
      </c>
      <c r="K22" t="str">
        <f t="shared" si="3"/>
        <v/>
      </c>
      <c r="L22" s="75"/>
      <c r="M22" s="34"/>
      <c r="P22" s="26" t="s">
        <v>75</v>
      </c>
    </row>
    <row r="23" spans="2:21" ht="15.75" thickBot="1" x14ac:dyDescent="0.3">
      <c r="J23">
        <f t="shared" si="2"/>
        <v>0</v>
      </c>
      <c r="K23" t="str">
        <f t="shared" si="3"/>
        <v/>
      </c>
      <c r="L23" s="76"/>
      <c r="M23" s="34"/>
      <c r="P23" s="26" t="s">
        <v>76</v>
      </c>
    </row>
    <row r="24" spans="2:21" ht="15" customHeight="1" thickBot="1" x14ac:dyDescent="0.3">
      <c r="J24">
        <f t="shared" si="2"/>
        <v>0</v>
      </c>
      <c r="K24" t="str">
        <f t="shared" si="3"/>
        <v/>
      </c>
      <c r="L24" s="12" t="s">
        <v>46</v>
      </c>
      <c r="M24" s="34"/>
      <c r="P24" s="30" t="s">
        <v>83</v>
      </c>
    </row>
    <row r="25" spans="2:21" ht="15" customHeight="1" x14ac:dyDescent="0.25">
      <c r="J25">
        <f>IF($H$3=C29,1,0)</f>
        <v>0</v>
      </c>
      <c r="K25" t="str">
        <f t="shared" si="3"/>
        <v/>
      </c>
      <c r="M25" s="34"/>
    </row>
    <row r="26" spans="2:21" ht="15" customHeight="1" x14ac:dyDescent="0.25">
      <c r="J26">
        <f>IF($H$3=C30,1,0)</f>
        <v>0</v>
      </c>
      <c r="K26" t="str">
        <f t="shared" si="3"/>
        <v/>
      </c>
      <c r="M26" s="34"/>
    </row>
    <row r="27" spans="2:21" ht="15" customHeight="1" x14ac:dyDescent="0.25">
      <c r="J27">
        <f>IF($H$3=C31,1,0)</f>
        <v>0</v>
      </c>
      <c r="K27" t="str">
        <f t="shared" si="3"/>
        <v/>
      </c>
      <c r="M27" s="34"/>
    </row>
    <row r="28" spans="2:21" ht="15" customHeight="1" x14ac:dyDescent="0.25">
      <c r="M28" s="34"/>
    </row>
    <row r="29" spans="2:21" x14ac:dyDescent="0.25">
      <c r="B29" cm="1">
        <f t="array" ref="B29:C30">'[2]ACCEPTANCE SHEET'!D9:E10</f>
        <v>0</v>
      </c>
      <c r="C29">
        <v>0</v>
      </c>
      <c r="M29" s="34"/>
    </row>
    <row r="30" spans="2:21" x14ac:dyDescent="0.25">
      <c r="B30">
        <v>0</v>
      </c>
      <c r="C30">
        <v>0</v>
      </c>
      <c r="M30" s="34"/>
    </row>
    <row r="31" spans="2:21" ht="15" customHeight="1" x14ac:dyDescent="0.25">
      <c r="M31" s="34"/>
      <c r="S31" s="13"/>
      <c r="T31" s="13"/>
      <c r="U31" s="13"/>
    </row>
    <row r="32" spans="2:21" x14ac:dyDescent="0.25">
      <c r="B32" s="6" t="str" cm="1">
        <f t="array" ref="B32:B33">'[2]ACCEPTANCE SHEET'!F5:F6</f>
        <v>......................</v>
      </c>
      <c r="D32" t="str" cm="1">
        <f t="array" ref="D32:E33">'[2]ACCEPTANCE SHEET'!B9:C10</f>
        <v>......................</v>
      </c>
      <c r="E32">
        <v>0</v>
      </c>
      <c r="M32" s="34"/>
      <c r="R32" s="13"/>
      <c r="S32" s="13"/>
      <c r="T32" s="13"/>
      <c r="U32" s="13"/>
    </row>
    <row r="33" spans="2:21" x14ac:dyDescent="0.25">
      <c r="B33">
        <v>0</v>
      </c>
      <c r="D33">
        <v>0</v>
      </c>
      <c r="E33">
        <v>0</v>
      </c>
      <c r="M33" s="31"/>
      <c r="R33" s="13"/>
      <c r="S33" s="13"/>
      <c r="T33" s="13"/>
      <c r="U33" s="13"/>
    </row>
    <row r="34" spans="2:21" x14ac:dyDescent="0.25">
      <c r="R34" s="13"/>
      <c r="S34" s="13"/>
      <c r="T34" s="13"/>
      <c r="U34" s="13"/>
    </row>
    <row r="35" spans="2:21" x14ac:dyDescent="0.25">
      <c r="R35" s="13"/>
      <c r="S35" s="13"/>
      <c r="T35" s="13"/>
      <c r="U35" s="13"/>
    </row>
    <row r="36" spans="2:21" x14ac:dyDescent="0.25">
      <c r="R36" s="13"/>
      <c r="S36" s="13"/>
      <c r="T36" s="13"/>
      <c r="U36" s="13"/>
    </row>
    <row r="37" spans="2:21" x14ac:dyDescent="0.25">
      <c r="R37" s="13"/>
      <c r="S37" s="13"/>
      <c r="T37" s="13"/>
      <c r="U37" s="13"/>
    </row>
    <row r="38" spans="2:21" x14ac:dyDescent="0.25">
      <c r="R38" s="13"/>
      <c r="S38" s="13"/>
      <c r="T38" s="13"/>
      <c r="U38" s="13"/>
    </row>
    <row r="39" spans="2:21" x14ac:dyDescent="0.25">
      <c r="R39" s="13"/>
      <c r="S39" s="13"/>
      <c r="T39" s="13"/>
      <c r="U39" s="13"/>
    </row>
    <row r="107" spans="13:13" x14ac:dyDescent="0.25">
      <c r="M107" s="25"/>
    </row>
    <row r="108" spans="13:13" x14ac:dyDescent="0.25">
      <c r="M108" s="25"/>
    </row>
    <row r="109" spans="13:13" x14ac:dyDescent="0.25">
      <c r="M109" s="25"/>
    </row>
    <row r="110" spans="13:13" x14ac:dyDescent="0.25">
      <c r="M110" s="25"/>
    </row>
    <row r="111" spans="13:13" x14ac:dyDescent="0.25">
      <c r="M111" s="25"/>
    </row>
    <row r="112" spans="13:13" x14ac:dyDescent="0.25">
      <c r="M112" s="25"/>
    </row>
    <row r="113" spans="13:13" x14ac:dyDescent="0.25">
      <c r="M113" s="25"/>
    </row>
    <row r="114" spans="13:13" x14ac:dyDescent="0.25">
      <c r="M114" s="25"/>
    </row>
    <row r="115" spans="13:13" x14ac:dyDescent="0.25">
      <c r="M115" s="25"/>
    </row>
    <row r="116" spans="13:13" x14ac:dyDescent="0.25">
      <c r="M116" s="25"/>
    </row>
    <row r="117" spans="13:13" x14ac:dyDescent="0.25">
      <c r="M117" s="25"/>
    </row>
    <row r="118" spans="13:13" x14ac:dyDescent="0.25">
      <c r="M118" s="25"/>
    </row>
    <row r="119" spans="13:13" x14ac:dyDescent="0.25">
      <c r="M119" s="25"/>
    </row>
    <row r="120" spans="13:13" x14ac:dyDescent="0.25">
      <c r="M120" s="25"/>
    </row>
    <row r="121" spans="13:13" x14ac:dyDescent="0.25">
      <c r="M121" s="25"/>
    </row>
    <row r="122" spans="13:13" x14ac:dyDescent="0.25">
      <c r="M122" s="25"/>
    </row>
    <row r="123" spans="13:13" x14ac:dyDescent="0.25">
      <c r="M123" s="25"/>
    </row>
    <row r="124" spans="13:13" x14ac:dyDescent="0.25">
      <c r="M124" s="25"/>
    </row>
    <row r="125" spans="13:13" x14ac:dyDescent="0.25">
      <c r="M125" s="25"/>
    </row>
    <row r="126" spans="13:13" x14ac:dyDescent="0.25">
      <c r="M126" s="25"/>
    </row>
    <row r="127" spans="13:13" x14ac:dyDescent="0.25">
      <c r="M127" s="25"/>
    </row>
    <row r="128" spans="13:13" x14ac:dyDescent="0.25">
      <c r="M128" s="25"/>
    </row>
    <row r="129" spans="13:13" x14ac:dyDescent="0.25">
      <c r="M129" s="25"/>
    </row>
    <row r="130" spans="13:13" x14ac:dyDescent="0.25">
      <c r="M130" s="25"/>
    </row>
    <row r="131" spans="13:13" x14ac:dyDescent="0.25">
      <c r="M131" s="25"/>
    </row>
    <row r="132" spans="13:13" x14ac:dyDescent="0.25">
      <c r="M132" s="25"/>
    </row>
    <row r="133" spans="13:13" x14ac:dyDescent="0.25">
      <c r="M133" s="25"/>
    </row>
    <row r="134" spans="13:13" x14ac:dyDescent="0.25">
      <c r="M134" s="25"/>
    </row>
    <row r="135" spans="13:13" x14ac:dyDescent="0.25">
      <c r="M135" s="25"/>
    </row>
    <row r="136" spans="13:13" x14ac:dyDescent="0.25">
      <c r="M136" s="25"/>
    </row>
    <row r="137" spans="13:13" x14ac:dyDescent="0.25">
      <c r="M137" s="25"/>
    </row>
    <row r="138" spans="13:13" x14ac:dyDescent="0.25">
      <c r="M138" s="25"/>
    </row>
    <row r="139" spans="13:13" x14ac:dyDescent="0.25">
      <c r="M139" s="25"/>
    </row>
    <row r="140" spans="13:13" x14ac:dyDescent="0.25">
      <c r="M140" s="25"/>
    </row>
    <row r="141" spans="13:13" x14ac:dyDescent="0.25">
      <c r="M141" s="25"/>
    </row>
    <row r="142" spans="13:13" x14ac:dyDescent="0.25">
      <c r="M142" s="25"/>
    </row>
    <row r="143" spans="13:13" x14ac:dyDescent="0.25">
      <c r="M143" s="25"/>
    </row>
    <row r="144" spans="13:13" x14ac:dyDescent="0.25">
      <c r="M144" s="25"/>
    </row>
    <row r="145" spans="13:13" x14ac:dyDescent="0.25">
      <c r="M145" s="25"/>
    </row>
    <row r="146" spans="13:13" x14ac:dyDescent="0.25">
      <c r="M146" s="25"/>
    </row>
    <row r="147" spans="13:13" x14ac:dyDescent="0.25">
      <c r="M147" s="25"/>
    </row>
    <row r="148" spans="13:13" x14ac:dyDescent="0.25">
      <c r="M148" s="25"/>
    </row>
    <row r="149" spans="13:13" x14ac:dyDescent="0.25">
      <c r="M149" s="25"/>
    </row>
    <row r="150" spans="13:13" x14ac:dyDescent="0.25">
      <c r="M150" s="25"/>
    </row>
    <row r="151" spans="13:13" x14ac:dyDescent="0.25">
      <c r="M151" s="25"/>
    </row>
    <row r="152" spans="13:13" x14ac:dyDescent="0.25">
      <c r="M152" s="25"/>
    </row>
    <row r="153" spans="13:13" x14ac:dyDescent="0.25">
      <c r="M153" s="25"/>
    </row>
    <row r="154" spans="13:13" x14ac:dyDescent="0.25">
      <c r="M154" s="25"/>
    </row>
    <row r="155" spans="13:13" x14ac:dyDescent="0.25">
      <c r="M155" s="25"/>
    </row>
    <row r="156" spans="13:13" x14ac:dyDescent="0.25">
      <c r="M156" s="25"/>
    </row>
    <row r="157" spans="13:13" x14ac:dyDescent="0.25">
      <c r="M157" s="25"/>
    </row>
    <row r="158" spans="13:13" x14ac:dyDescent="0.25">
      <c r="M158" s="25"/>
    </row>
    <row r="159" spans="13:13" x14ac:dyDescent="0.25">
      <c r="M159" s="25"/>
    </row>
    <row r="160" spans="13:13" x14ac:dyDescent="0.25">
      <c r="M160" s="25"/>
    </row>
    <row r="161" spans="13:13" x14ac:dyDescent="0.25">
      <c r="M161" s="25"/>
    </row>
    <row r="162" spans="13:13" x14ac:dyDescent="0.25">
      <c r="M162" s="25"/>
    </row>
    <row r="163" spans="13:13" x14ac:dyDescent="0.25">
      <c r="M163" s="25"/>
    </row>
    <row r="164" spans="13:13" x14ac:dyDescent="0.25">
      <c r="M164" s="25"/>
    </row>
    <row r="165" spans="13:13" x14ac:dyDescent="0.25">
      <c r="M165" s="25"/>
    </row>
    <row r="166" spans="13:13" x14ac:dyDescent="0.25">
      <c r="M166" s="25"/>
    </row>
    <row r="167" spans="13:13" x14ac:dyDescent="0.25">
      <c r="M167" s="25"/>
    </row>
    <row r="168" spans="13:13" x14ac:dyDescent="0.25">
      <c r="M168" s="25"/>
    </row>
    <row r="169" spans="13:13" x14ac:dyDescent="0.25">
      <c r="M169" s="25"/>
    </row>
    <row r="170" spans="13:13" x14ac:dyDescent="0.25">
      <c r="M170" s="25"/>
    </row>
    <row r="171" spans="13:13" x14ac:dyDescent="0.25">
      <c r="M171" s="25"/>
    </row>
    <row r="172" spans="13:13" x14ac:dyDescent="0.25">
      <c r="M172" s="25"/>
    </row>
    <row r="173" spans="13:13" x14ac:dyDescent="0.25">
      <c r="M173" s="25"/>
    </row>
    <row r="174" spans="13:13" x14ac:dyDescent="0.25">
      <c r="M174" s="25"/>
    </row>
    <row r="175" spans="13:13" x14ac:dyDescent="0.25">
      <c r="M175" s="25"/>
    </row>
    <row r="176" spans="13:13" x14ac:dyDescent="0.25">
      <c r="M176" s="25"/>
    </row>
    <row r="177" spans="13:13" x14ac:dyDescent="0.25">
      <c r="M177" s="25"/>
    </row>
    <row r="178" spans="13:13" x14ac:dyDescent="0.25">
      <c r="M178" s="25"/>
    </row>
    <row r="179" spans="13:13" x14ac:dyDescent="0.25">
      <c r="M179" s="25"/>
    </row>
    <row r="180" spans="13:13" x14ac:dyDescent="0.25">
      <c r="M180" s="25"/>
    </row>
    <row r="181" spans="13:13" x14ac:dyDescent="0.25">
      <c r="M181" s="25"/>
    </row>
    <row r="182" spans="13:13" x14ac:dyDescent="0.25">
      <c r="M182" s="25"/>
    </row>
    <row r="183" spans="13:13" x14ac:dyDescent="0.25">
      <c r="M183" s="25"/>
    </row>
    <row r="184" spans="13:13" x14ac:dyDescent="0.25">
      <c r="M184" s="25"/>
    </row>
    <row r="185" spans="13:13" x14ac:dyDescent="0.25">
      <c r="M185" s="25"/>
    </row>
    <row r="186" spans="13:13" x14ac:dyDescent="0.25">
      <c r="M186" s="25"/>
    </row>
    <row r="187" spans="13:13" x14ac:dyDescent="0.25">
      <c r="M187" s="25"/>
    </row>
    <row r="188" spans="13:13" x14ac:dyDescent="0.25">
      <c r="M188" s="25"/>
    </row>
    <row r="189" spans="13:13" x14ac:dyDescent="0.25">
      <c r="M189" s="25"/>
    </row>
    <row r="190" spans="13:13" x14ac:dyDescent="0.25">
      <c r="M190" s="25"/>
    </row>
    <row r="191" spans="13:13" x14ac:dyDescent="0.25">
      <c r="M191" s="25"/>
    </row>
    <row r="192" spans="13:13" x14ac:dyDescent="0.25">
      <c r="M192" s="25"/>
    </row>
    <row r="193" spans="13:13" x14ac:dyDescent="0.25">
      <c r="M193" s="25"/>
    </row>
    <row r="194" spans="13:13" x14ac:dyDescent="0.25">
      <c r="M194" s="25"/>
    </row>
    <row r="195" spans="13:13" x14ac:dyDescent="0.25">
      <c r="M195" s="25"/>
    </row>
    <row r="196" spans="13:13" x14ac:dyDescent="0.25">
      <c r="M196" s="25"/>
    </row>
    <row r="197" spans="13:13" x14ac:dyDescent="0.25">
      <c r="M197" s="25"/>
    </row>
    <row r="198" spans="13:13" x14ac:dyDescent="0.25">
      <c r="M198" s="25"/>
    </row>
    <row r="199" spans="13:13" x14ac:dyDescent="0.25">
      <c r="M199" s="25"/>
    </row>
    <row r="200" spans="13:13" x14ac:dyDescent="0.25">
      <c r="M200" s="25"/>
    </row>
    <row r="201" spans="13:13" x14ac:dyDescent="0.25">
      <c r="M201" s="25"/>
    </row>
    <row r="202" spans="13:13" x14ac:dyDescent="0.25">
      <c r="M202" s="25"/>
    </row>
    <row r="203" spans="13:13" x14ac:dyDescent="0.25">
      <c r="M203" s="25"/>
    </row>
    <row r="204" spans="13:13" x14ac:dyDescent="0.25">
      <c r="M204" s="25"/>
    </row>
    <row r="205" spans="13:13" x14ac:dyDescent="0.25">
      <c r="M205" s="25"/>
    </row>
    <row r="206" spans="13:13" x14ac:dyDescent="0.25">
      <c r="M206" s="25"/>
    </row>
    <row r="207" spans="13:13" x14ac:dyDescent="0.25">
      <c r="M207" s="25"/>
    </row>
    <row r="208" spans="13:13" x14ac:dyDescent="0.25">
      <c r="M208" s="25"/>
    </row>
    <row r="209" spans="13:13" x14ac:dyDescent="0.25">
      <c r="M209" s="25"/>
    </row>
    <row r="210" spans="13:13" x14ac:dyDescent="0.25">
      <c r="M210" s="25"/>
    </row>
    <row r="211" spans="13:13" x14ac:dyDescent="0.25">
      <c r="M211" s="25"/>
    </row>
    <row r="212" spans="13:13" x14ac:dyDescent="0.25">
      <c r="M212" s="25"/>
    </row>
    <row r="213" spans="13:13" x14ac:dyDescent="0.25">
      <c r="M213" s="25"/>
    </row>
    <row r="214" spans="13:13" x14ac:dyDescent="0.25">
      <c r="M214" s="25"/>
    </row>
    <row r="215" spans="13:13" x14ac:dyDescent="0.25">
      <c r="M215" s="25"/>
    </row>
    <row r="216" spans="13:13" x14ac:dyDescent="0.25">
      <c r="M216" s="25"/>
    </row>
    <row r="217" spans="13:13" x14ac:dyDescent="0.25">
      <c r="M217" s="25"/>
    </row>
    <row r="218" spans="13:13" x14ac:dyDescent="0.25">
      <c r="M218" s="25"/>
    </row>
    <row r="219" spans="13:13" x14ac:dyDescent="0.25">
      <c r="M219" s="25"/>
    </row>
    <row r="220" spans="13:13" x14ac:dyDescent="0.25">
      <c r="M220" s="25"/>
    </row>
    <row r="221" spans="13:13" x14ac:dyDescent="0.25">
      <c r="M221" s="25"/>
    </row>
    <row r="222" spans="13:13" x14ac:dyDescent="0.25">
      <c r="M222" s="25"/>
    </row>
    <row r="223" spans="13:13" x14ac:dyDescent="0.25">
      <c r="M223" s="25"/>
    </row>
    <row r="224" spans="13:13" x14ac:dyDescent="0.25">
      <c r="M224" s="25"/>
    </row>
    <row r="225" spans="13:13" x14ac:dyDescent="0.25">
      <c r="M225" s="25"/>
    </row>
    <row r="226" spans="13:13" x14ac:dyDescent="0.25">
      <c r="M226" s="25"/>
    </row>
    <row r="227" spans="13:13" x14ac:dyDescent="0.25">
      <c r="M227" s="25"/>
    </row>
    <row r="228" spans="13:13" x14ac:dyDescent="0.25">
      <c r="M228" s="25"/>
    </row>
    <row r="229" spans="13:13" x14ac:dyDescent="0.25">
      <c r="M229" s="25"/>
    </row>
    <row r="230" spans="13:13" x14ac:dyDescent="0.25">
      <c r="M230" s="25"/>
    </row>
    <row r="231" spans="13:13" x14ac:dyDescent="0.25">
      <c r="M231" s="25"/>
    </row>
    <row r="232" spans="13:13" x14ac:dyDescent="0.25">
      <c r="M232" s="25"/>
    </row>
    <row r="233" spans="13:13" x14ac:dyDescent="0.25">
      <c r="M233" s="25"/>
    </row>
    <row r="234" spans="13:13" x14ac:dyDescent="0.25">
      <c r="M234" s="25"/>
    </row>
    <row r="235" spans="13:13" x14ac:dyDescent="0.25">
      <c r="M235" s="25"/>
    </row>
    <row r="236" spans="13:13" x14ac:dyDescent="0.25">
      <c r="M236" s="25"/>
    </row>
    <row r="237" spans="13:13" x14ac:dyDescent="0.25">
      <c r="M237" s="25"/>
    </row>
    <row r="238" spans="13:13" x14ac:dyDescent="0.25">
      <c r="M238" s="25"/>
    </row>
    <row r="239" spans="13:13" x14ac:dyDescent="0.25">
      <c r="M239" s="25"/>
    </row>
    <row r="240" spans="13:13" x14ac:dyDescent="0.25">
      <c r="M240" s="25"/>
    </row>
    <row r="241" spans="13:13" x14ac:dyDescent="0.25">
      <c r="M241" s="25"/>
    </row>
    <row r="242" spans="13:13" x14ac:dyDescent="0.25">
      <c r="M242" s="25"/>
    </row>
    <row r="243" spans="13:13" x14ac:dyDescent="0.25">
      <c r="M243" s="25"/>
    </row>
    <row r="244" spans="13:13" x14ac:dyDescent="0.25">
      <c r="M244" s="25"/>
    </row>
    <row r="245" spans="13:13" x14ac:dyDescent="0.25">
      <c r="M245" s="25"/>
    </row>
    <row r="246" spans="13:13" x14ac:dyDescent="0.25">
      <c r="M246" s="25"/>
    </row>
    <row r="247" spans="13:13" x14ac:dyDescent="0.25">
      <c r="M247" s="25"/>
    </row>
    <row r="248" spans="13:13" x14ac:dyDescent="0.25">
      <c r="M248" s="25"/>
    </row>
    <row r="249" spans="13:13" x14ac:dyDescent="0.25">
      <c r="M249" s="25"/>
    </row>
    <row r="250" spans="13:13" x14ac:dyDescent="0.25">
      <c r="M250" s="25"/>
    </row>
    <row r="251" spans="13:13" x14ac:dyDescent="0.25">
      <c r="M251" s="25"/>
    </row>
    <row r="252" spans="13:13" x14ac:dyDescent="0.25">
      <c r="M252" s="25"/>
    </row>
    <row r="253" spans="13:13" x14ac:dyDescent="0.25">
      <c r="M253" s="25"/>
    </row>
    <row r="254" spans="13:13" x14ac:dyDescent="0.25">
      <c r="M254" s="25"/>
    </row>
    <row r="255" spans="13:13" x14ac:dyDescent="0.25">
      <c r="M255" s="25"/>
    </row>
    <row r="256" spans="13:13" x14ac:dyDescent="0.25">
      <c r="M256" s="25"/>
    </row>
    <row r="257" spans="13:13" x14ac:dyDescent="0.25">
      <c r="M257" s="25"/>
    </row>
    <row r="258" spans="13:13" x14ac:dyDescent="0.25">
      <c r="M258" s="25"/>
    </row>
    <row r="259" spans="13:13" x14ac:dyDescent="0.25">
      <c r="M259" s="25"/>
    </row>
    <row r="260" spans="13:13" x14ac:dyDescent="0.25">
      <c r="M260" s="25"/>
    </row>
    <row r="261" spans="13:13" x14ac:dyDescent="0.25">
      <c r="M261" s="25"/>
    </row>
    <row r="262" spans="13:13" x14ac:dyDescent="0.25">
      <c r="M262" s="25"/>
    </row>
    <row r="263" spans="13:13" x14ac:dyDescent="0.25">
      <c r="M263" s="25"/>
    </row>
    <row r="264" spans="13:13" x14ac:dyDescent="0.25">
      <c r="M264" s="25"/>
    </row>
    <row r="265" spans="13:13" x14ac:dyDescent="0.25">
      <c r="M265" s="25"/>
    </row>
    <row r="266" spans="13:13" x14ac:dyDescent="0.25">
      <c r="M266" s="25"/>
    </row>
    <row r="267" spans="13:13" x14ac:dyDescent="0.25">
      <c r="M267" s="25"/>
    </row>
    <row r="268" spans="13:13" x14ac:dyDescent="0.25">
      <c r="M268" s="25"/>
    </row>
    <row r="269" spans="13:13" x14ac:dyDescent="0.25">
      <c r="M269" s="25"/>
    </row>
    <row r="270" spans="13:13" x14ac:dyDescent="0.25">
      <c r="M270" s="25"/>
    </row>
    <row r="271" spans="13:13" x14ac:dyDescent="0.25">
      <c r="M271" s="25"/>
    </row>
    <row r="272" spans="13:13" x14ac:dyDescent="0.25">
      <c r="M272" s="25"/>
    </row>
    <row r="273" spans="13:13" x14ac:dyDescent="0.25">
      <c r="M273" s="25"/>
    </row>
    <row r="274" spans="13:13" x14ac:dyDescent="0.25">
      <c r="M274" s="25"/>
    </row>
    <row r="275" spans="13:13" x14ac:dyDescent="0.25">
      <c r="M275" s="25"/>
    </row>
    <row r="276" spans="13:13" x14ac:dyDescent="0.25">
      <c r="M276" s="25"/>
    </row>
    <row r="277" spans="13:13" x14ac:dyDescent="0.25">
      <c r="M277" s="25"/>
    </row>
    <row r="278" spans="13:13" x14ac:dyDescent="0.25">
      <c r="M278" s="25"/>
    </row>
    <row r="279" spans="13:13" x14ac:dyDescent="0.25">
      <c r="M279" s="25"/>
    </row>
    <row r="280" spans="13:13" x14ac:dyDescent="0.25">
      <c r="M280" s="25"/>
    </row>
    <row r="281" spans="13:13" x14ac:dyDescent="0.25">
      <c r="M281" s="25"/>
    </row>
    <row r="282" spans="13:13" x14ac:dyDescent="0.25">
      <c r="M282" s="25"/>
    </row>
    <row r="283" spans="13:13" x14ac:dyDescent="0.25">
      <c r="M283" s="25"/>
    </row>
    <row r="284" spans="13:13" x14ac:dyDescent="0.25">
      <c r="M284" s="25"/>
    </row>
    <row r="285" spans="13:13" x14ac:dyDescent="0.25">
      <c r="M285" s="25"/>
    </row>
    <row r="286" spans="13:13" x14ac:dyDescent="0.25">
      <c r="M286" s="25"/>
    </row>
    <row r="287" spans="13:13" x14ac:dyDescent="0.25">
      <c r="M287" s="25"/>
    </row>
    <row r="288" spans="13:13" x14ac:dyDescent="0.25">
      <c r="M288" s="25"/>
    </row>
    <row r="289" spans="13:13" x14ac:dyDescent="0.25">
      <c r="M289" s="25"/>
    </row>
    <row r="290" spans="13:13" x14ac:dyDescent="0.25">
      <c r="M290" s="25"/>
    </row>
    <row r="291" spans="13:13" x14ac:dyDescent="0.25">
      <c r="M291" s="25"/>
    </row>
    <row r="292" spans="13:13" x14ac:dyDescent="0.25">
      <c r="M292" s="25"/>
    </row>
    <row r="293" spans="13:13" x14ac:dyDescent="0.25">
      <c r="M293" s="25"/>
    </row>
    <row r="294" spans="13:13" x14ac:dyDescent="0.25">
      <c r="M294" s="25"/>
    </row>
    <row r="295" spans="13:13" x14ac:dyDescent="0.25">
      <c r="M295" s="25"/>
    </row>
    <row r="296" spans="13:13" x14ac:dyDescent="0.25">
      <c r="M296" s="25"/>
    </row>
    <row r="297" spans="13:13" x14ac:dyDescent="0.25">
      <c r="M297" s="25"/>
    </row>
    <row r="298" spans="13:13" x14ac:dyDescent="0.25">
      <c r="M298" s="25"/>
    </row>
    <row r="299" spans="13:13" x14ac:dyDescent="0.25">
      <c r="M299" s="25"/>
    </row>
    <row r="300" spans="13:13" x14ac:dyDescent="0.25">
      <c r="M300" s="25"/>
    </row>
    <row r="301" spans="13:13" x14ac:dyDescent="0.25">
      <c r="M301" s="25"/>
    </row>
    <row r="302" spans="13:13" x14ac:dyDescent="0.25">
      <c r="M302" s="25"/>
    </row>
    <row r="303" spans="13:13" x14ac:dyDescent="0.25">
      <c r="M303" s="25"/>
    </row>
    <row r="304" spans="13:13" x14ac:dyDescent="0.25">
      <c r="M304" s="25"/>
    </row>
    <row r="305" spans="13:13" x14ac:dyDescent="0.25">
      <c r="M305" s="25"/>
    </row>
    <row r="306" spans="13:13" x14ac:dyDescent="0.25">
      <c r="M306" s="25"/>
    </row>
    <row r="307" spans="13:13" x14ac:dyDescent="0.25">
      <c r="M307" s="25"/>
    </row>
    <row r="308" spans="13:13" x14ac:dyDescent="0.25">
      <c r="M308" s="25"/>
    </row>
    <row r="309" spans="13:13" x14ac:dyDescent="0.25">
      <c r="M309" s="25"/>
    </row>
    <row r="310" spans="13:13" x14ac:dyDescent="0.25">
      <c r="M310" s="25"/>
    </row>
    <row r="311" spans="13:13" x14ac:dyDescent="0.25">
      <c r="M311" s="25"/>
    </row>
    <row r="312" spans="13:13" x14ac:dyDescent="0.25">
      <c r="M312" s="25"/>
    </row>
    <row r="313" spans="13:13" x14ac:dyDescent="0.25">
      <c r="M313" s="25"/>
    </row>
    <row r="314" spans="13:13" x14ac:dyDescent="0.25">
      <c r="M314" s="25"/>
    </row>
    <row r="315" spans="13:13" x14ac:dyDescent="0.25">
      <c r="M315" s="25"/>
    </row>
    <row r="316" spans="13:13" x14ac:dyDescent="0.25">
      <c r="M316" s="25"/>
    </row>
    <row r="317" spans="13:13" x14ac:dyDescent="0.25">
      <c r="M317" s="25"/>
    </row>
    <row r="318" spans="13:13" x14ac:dyDescent="0.25">
      <c r="M318" s="25"/>
    </row>
    <row r="319" spans="13:13" x14ac:dyDescent="0.25">
      <c r="M319" s="25"/>
    </row>
    <row r="320" spans="13:13" x14ac:dyDescent="0.25">
      <c r="M320" s="25"/>
    </row>
    <row r="321" spans="13:13" x14ac:dyDescent="0.25">
      <c r="M321" s="25"/>
    </row>
    <row r="322" spans="13:13" x14ac:dyDescent="0.25">
      <c r="M322" s="25"/>
    </row>
    <row r="323" spans="13:13" x14ac:dyDescent="0.25">
      <c r="M323" s="25"/>
    </row>
    <row r="324" spans="13:13" x14ac:dyDescent="0.25">
      <c r="M324" s="25"/>
    </row>
    <row r="325" spans="13:13" x14ac:dyDescent="0.25">
      <c r="M325" s="25"/>
    </row>
    <row r="326" spans="13:13" x14ac:dyDescent="0.25">
      <c r="M326" s="25"/>
    </row>
    <row r="327" spans="13:13" x14ac:dyDescent="0.25">
      <c r="M327" s="25"/>
    </row>
    <row r="328" spans="13:13" x14ac:dyDescent="0.25">
      <c r="M328" s="25"/>
    </row>
    <row r="329" spans="13:13" x14ac:dyDescent="0.25">
      <c r="M329" s="25"/>
    </row>
    <row r="330" spans="13:13" x14ac:dyDescent="0.25">
      <c r="M330" s="25"/>
    </row>
    <row r="331" spans="13:13" x14ac:dyDescent="0.25">
      <c r="M331" s="25"/>
    </row>
    <row r="332" spans="13:13" x14ac:dyDescent="0.25">
      <c r="M332" s="25"/>
    </row>
    <row r="333" spans="13:13" x14ac:dyDescent="0.25">
      <c r="M333" s="25"/>
    </row>
    <row r="334" spans="13:13" x14ac:dyDescent="0.25">
      <c r="M334" s="25"/>
    </row>
    <row r="335" spans="13:13" x14ac:dyDescent="0.25">
      <c r="M335" s="25"/>
    </row>
    <row r="336" spans="13:13" x14ac:dyDescent="0.25">
      <c r="M336" s="25"/>
    </row>
    <row r="337" spans="13:13" x14ac:dyDescent="0.25">
      <c r="M337" s="25"/>
    </row>
    <row r="338" spans="13:13" x14ac:dyDescent="0.25">
      <c r="M338" s="25"/>
    </row>
    <row r="339" spans="13:13" x14ac:dyDescent="0.25">
      <c r="M339" s="25"/>
    </row>
    <row r="340" spans="13:13" x14ac:dyDescent="0.25">
      <c r="M340" s="25"/>
    </row>
    <row r="341" spans="13:13" x14ac:dyDescent="0.25">
      <c r="M341" s="25"/>
    </row>
    <row r="342" spans="13:13" x14ac:dyDescent="0.25">
      <c r="M342" s="25"/>
    </row>
    <row r="343" spans="13:13" x14ac:dyDescent="0.25">
      <c r="M343" s="25"/>
    </row>
    <row r="344" spans="13:13" x14ac:dyDescent="0.25">
      <c r="M344" s="25"/>
    </row>
    <row r="345" spans="13:13" x14ac:dyDescent="0.25">
      <c r="M345" s="25"/>
    </row>
    <row r="346" spans="13:13" x14ac:dyDescent="0.25">
      <c r="M346" s="25"/>
    </row>
    <row r="347" spans="13:13" x14ac:dyDescent="0.25">
      <c r="M347" s="25"/>
    </row>
    <row r="348" spans="13:13" x14ac:dyDescent="0.25">
      <c r="M348" s="25"/>
    </row>
    <row r="349" spans="13:13" x14ac:dyDescent="0.25">
      <c r="M349" s="25"/>
    </row>
    <row r="350" spans="13:13" x14ac:dyDescent="0.25">
      <c r="M350" s="25"/>
    </row>
    <row r="351" spans="13:13" x14ac:dyDescent="0.25">
      <c r="M351" s="25"/>
    </row>
    <row r="352" spans="13:13" x14ac:dyDescent="0.25">
      <c r="M352" s="25"/>
    </row>
    <row r="353" spans="13:13" x14ac:dyDescent="0.25">
      <c r="M353" s="25"/>
    </row>
    <row r="354" spans="13:13" x14ac:dyDescent="0.25">
      <c r="M354" s="25"/>
    </row>
    <row r="355" spans="13:13" x14ac:dyDescent="0.25">
      <c r="M355" s="25"/>
    </row>
    <row r="356" spans="13:13" x14ac:dyDescent="0.25">
      <c r="M356" s="25"/>
    </row>
    <row r="357" spans="13:13" x14ac:dyDescent="0.25">
      <c r="M357" s="25"/>
    </row>
    <row r="358" spans="13:13" x14ac:dyDescent="0.25">
      <c r="M358" s="25"/>
    </row>
    <row r="359" spans="13:13" x14ac:dyDescent="0.25">
      <c r="M359" s="25"/>
    </row>
    <row r="360" spans="13:13" x14ac:dyDescent="0.25">
      <c r="M360" s="25"/>
    </row>
    <row r="361" spans="13:13" x14ac:dyDescent="0.25">
      <c r="M361" s="25"/>
    </row>
    <row r="362" spans="13:13" x14ac:dyDescent="0.25">
      <c r="M362" s="25"/>
    </row>
    <row r="363" spans="13:13" x14ac:dyDescent="0.25">
      <c r="M363" s="25"/>
    </row>
    <row r="364" spans="13:13" x14ac:dyDescent="0.25">
      <c r="M364" s="25"/>
    </row>
    <row r="365" spans="13:13" x14ac:dyDescent="0.25">
      <c r="M365" s="25"/>
    </row>
    <row r="366" spans="13:13" x14ac:dyDescent="0.25">
      <c r="M366" s="25"/>
    </row>
    <row r="367" spans="13:13" x14ac:dyDescent="0.25">
      <c r="M367" s="25"/>
    </row>
    <row r="368" spans="13:13" x14ac:dyDescent="0.25">
      <c r="M368" s="25"/>
    </row>
    <row r="369" spans="13:13" x14ac:dyDescent="0.25">
      <c r="M369" s="25"/>
    </row>
    <row r="370" spans="13:13" x14ac:dyDescent="0.25">
      <c r="M370" s="25"/>
    </row>
    <row r="371" spans="13:13" x14ac:dyDescent="0.25">
      <c r="M371" s="25"/>
    </row>
    <row r="372" spans="13:13" x14ac:dyDescent="0.25">
      <c r="M372" s="25"/>
    </row>
    <row r="373" spans="13:13" x14ac:dyDescent="0.25">
      <c r="M373" s="25"/>
    </row>
    <row r="374" spans="13:13" x14ac:dyDescent="0.25">
      <c r="M374" s="25"/>
    </row>
    <row r="375" spans="13:13" x14ac:dyDescent="0.25">
      <c r="M375" s="25"/>
    </row>
    <row r="376" spans="13:13" x14ac:dyDescent="0.25">
      <c r="M376" s="25"/>
    </row>
    <row r="377" spans="13:13" x14ac:dyDescent="0.25">
      <c r="M377" s="25"/>
    </row>
    <row r="378" spans="13:13" x14ac:dyDescent="0.25">
      <c r="M378" s="25"/>
    </row>
    <row r="379" spans="13:13" x14ac:dyDescent="0.25">
      <c r="M379" s="25"/>
    </row>
    <row r="380" spans="13:13" x14ac:dyDescent="0.25">
      <c r="M380" s="25"/>
    </row>
    <row r="381" spans="13:13" x14ac:dyDescent="0.25">
      <c r="M381" s="25"/>
    </row>
    <row r="382" spans="13:13" x14ac:dyDescent="0.25">
      <c r="M382" s="25"/>
    </row>
    <row r="383" spans="13:13" x14ac:dyDescent="0.25">
      <c r="M383" s="25"/>
    </row>
    <row r="384" spans="13:13" x14ac:dyDescent="0.25">
      <c r="M384" s="25"/>
    </row>
    <row r="385" spans="13:13" x14ac:dyDescent="0.25">
      <c r="M385" s="25"/>
    </row>
    <row r="386" spans="13:13" x14ac:dyDescent="0.25">
      <c r="M386" s="25"/>
    </row>
    <row r="387" spans="13:13" x14ac:dyDescent="0.25">
      <c r="M387" s="25"/>
    </row>
    <row r="388" spans="13:13" x14ac:dyDescent="0.25">
      <c r="M388" s="25"/>
    </row>
    <row r="389" spans="13:13" x14ac:dyDescent="0.25">
      <c r="M389" s="25"/>
    </row>
    <row r="390" spans="13:13" x14ac:dyDescent="0.25">
      <c r="M390" s="25"/>
    </row>
    <row r="391" spans="13:13" x14ac:dyDescent="0.25">
      <c r="M391" s="25"/>
    </row>
    <row r="392" spans="13:13" x14ac:dyDescent="0.25">
      <c r="M392" s="25"/>
    </row>
    <row r="393" spans="13:13" x14ac:dyDescent="0.25">
      <c r="M393" s="25"/>
    </row>
    <row r="394" spans="13:13" x14ac:dyDescent="0.25">
      <c r="M394" s="25"/>
    </row>
    <row r="395" spans="13:13" x14ac:dyDescent="0.25">
      <c r="M395" s="25"/>
    </row>
    <row r="396" spans="13:13" x14ac:dyDescent="0.25">
      <c r="M396" s="25"/>
    </row>
    <row r="397" spans="13:13" x14ac:dyDescent="0.25">
      <c r="M397" s="25"/>
    </row>
    <row r="398" spans="13:13" x14ac:dyDescent="0.25">
      <c r="M398" s="25"/>
    </row>
    <row r="399" spans="13:13" x14ac:dyDescent="0.25">
      <c r="M399" s="25"/>
    </row>
    <row r="400" spans="13:13" x14ac:dyDescent="0.25">
      <c r="M400" s="25"/>
    </row>
    <row r="401" spans="13:13" x14ac:dyDescent="0.25">
      <c r="M401" s="25"/>
    </row>
    <row r="402" spans="13:13" x14ac:dyDescent="0.25">
      <c r="M402" s="25"/>
    </row>
    <row r="403" spans="13:13" x14ac:dyDescent="0.25">
      <c r="M403" s="25"/>
    </row>
    <row r="404" spans="13:13" x14ac:dyDescent="0.25">
      <c r="M404" s="25"/>
    </row>
    <row r="405" spans="13:13" x14ac:dyDescent="0.25">
      <c r="M405" s="25"/>
    </row>
    <row r="406" spans="13:13" x14ac:dyDescent="0.25">
      <c r="M406" s="25"/>
    </row>
    <row r="407" spans="13:13" x14ac:dyDescent="0.25">
      <c r="M407" s="25"/>
    </row>
    <row r="408" spans="13:13" x14ac:dyDescent="0.25">
      <c r="M408" s="25"/>
    </row>
    <row r="409" spans="13:13" x14ac:dyDescent="0.25">
      <c r="M409" s="25"/>
    </row>
    <row r="410" spans="13:13" x14ac:dyDescent="0.25">
      <c r="M410" s="25"/>
    </row>
    <row r="411" spans="13:13" x14ac:dyDescent="0.25">
      <c r="M411" s="25"/>
    </row>
    <row r="412" spans="13:13" x14ac:dyDescent="0.25">
      <c r="M412" s="25"/>
    </row>
    <row r="413" spans="13:13" x14ac:dyDescent="0.25">
      <c r="M413" s="25"/>
    </row>
    <row r="414" spans="13:13" x14ac:dyDescent="0.25">
      <c r="M414" s="25"/>
    </row>
    <row r="415" spans="13:13" x14ac:dyDescent="0.25">
      <c r="M415" s="25"/>
    </row>
    <row r="416" spans="13:13" x14ac:dyDescent="0.25">
      <c r="M416" s="25"/>
    </row>
    <row r="417" spans="13:13" x14ac:dyDescent="0.25">
      <c r="M417" s="25"/>
    </row>
    <row r="418" spans="13:13" x14ac:dyDescent="0.25">
      <c r="M418" s="25"/>
    </row>
    <row r="419" spans="13:13" x14ac:dyDescent="0.25">
      <c r="M419" s="25"/>
    </row>
    <row r="420" spans="13:13" x14ac:dyDescent="0.25">
      <c r="M420" s="25"/>
    </row>
    <row r="421" spans="13:13" x14ac:dyDescent="0.25">
      <c r="M421" s="25"/>
    </row>
    <row r="422" spans="13:13" x14ac:dyDescent="0.25">
      <c r="M422" s="25"/>
    </row>
    <row r="423" spans="13:13" x14ac:dyDescent="0.25">
      <c r="M423" s="25"/>
    </row>
    <row r="424" spans="13:13" x14ac:dyDescent="0.25">
      <c r="M424" s="25"/>
    </row>
    <row r="425" spans="13:13" x14ac:dyDescent="0.25">
      <c r="M425" s="25"/>
    </row>
    <row r="426" spans="13:13" x14ac:dyDescent="0.25">
      <c r="M426" s="25"/>
    </row>
    <row r="427" spans="13:13" x14ac:dyDescent="0.25">
      <c r="M427" s="25"/>
    </row>
    <row r="428" spans="13:13" x14ac:dyDescent="0.25">
      <c r="M428" s="25"/>
    </row>
    <row r="429" spans="13:13" x14ac:dyDescent="0.25">
      <c r="M429" s="25"/>
    </row>
    <row r="430" spans="13:13" x14ac:dyDescent="0.25">
      <c r="M430" s="25"/>
    </row>
    <row r="431" spans="13:13" x14ac:dyDescent="0.25">
      <c r="M431" s="25"/>
    </row>
    <row r="432" spans="13:13" x14ac:dyDescent="0.25">
      <c r="M432" s="25"/>
    </row>
    <row r="433" spans="13:13" x14ac:dyDescent="0.25">
      <c r="M433" s="25"/>
    </row>
    <row r="434" spans="13:13" x14ac:dyDescent="0.25">
      <c r="M434" s="25"/>
    </row>
    <row r="435" spans="13:13" x14ac:dyDescent="0.25">
      <c r="M435" s="25"/>
    </row>
    <row r="436" spans="13:13" x14ac:dyDescent="0.25">
      <c r="M436" s="25"/>
    </row>
    <row r="437" spans="13:13" x14ac:dyDescent="0.25">
      <c r="M437" s="25"/>
    </row>
    <row r="438" spans="13:13" x14ac:dyDescent="0.25">
      <c r="M438" s="25"/>
    </row>
    <row r="439" spans="13:13" x14ac:dyDescent="0.25">
      <c r="M439" s="25"/>
    </row>
    <row r="440" spans="13:13" x14ac:dyDescent="0.25">
      <c r="M440" s="25"/>
    </row>
    <row r="441" spans="13:13" x14ac:dyDescent="0.25">
      <c r="M441" s="25"/>
    </row>
    <row r="442" spans="13:13" x14ac:dyDescent="0.25">
      <c r="M442" s="25"/>
    </row>
    <row r="443" spans="13:13" x14ac:dyDescent="0.25">
      <c r="M443" s="25"/>
    </row>
    <row r="444" spans="13:13" x14ac:dyDescent="0.25">
      <c r="M444" s="25"/>
    </row>
    <row r="445" spans="13:13" x14ac:dyDescent="0.25">
      <c r="M445" s="25"/>
    </row>
    <row r="446" spans="13:13" x14ac:dyDescent="0.25">
      <c r="M446" s="25"/>
    </row>
    <row r="447" spans="13:13" x14ac:dyDescent="0.25">
      <c r="M447" s="25"/>
    </row>
    <row r="448" spans="13:13" x14ac:dyDescent="0.25">
      <c r="M448" s="25"/>
    </row>
    <row r="449" spans="13:13" x14ac:dyDescent="0.25">
      <c r="M449" s="25"/>
    </row>
    <row r="450" spans="13:13" x14ac:dyDescent="0.25">
      <c r="M450" s="25"/>
    </row>
    <row r="451" spans="13:13" x14ac:dyDescent="0.25">
      <c r="M451" s="25"/>
    </row>
    <row r="452" spans="13:13" x14ac:dyDescent="0.25">
      <c r="M452" s="25"/>
    </row>
    <row r="453" spans="13:13" x14ac:dyDescent="0.25">
      <c r="M453" s="25"/>
    </row>
    <row r="454" spans="13:13" x14ac:dyDescent="0.25">
      <c r="M454" s="25"/>
    </row>
    <row r="455" spans="13:13" x14ac:dyDescent="0.25">
      <c r="M455" s="25"/>
    </row>
    <row r="456" spans="13:13" x14ac:dyDescent="0.25">
      <c r="M456" s="25"/>
    </row>
    <row r="457" spans="13:13" x14ac:dyDescent="0.25">
      <c r="M457" s="25"/>
    </row>
    <row r="458" spans="13:13" x14ac:dyDescent="0.25">
      <c r="M458" s="25"/>
    </row>
    <row r="459" spans="13:13" x14ac:dyDescent="0.25">
      <c r="M459" s="25"/>
    </row>
    <row r="460" spans="13:13" x14ac:dyDescent="0.25">
      <c r="M460" s="25"/>
    </row>
    <row r="461" spans="13:13" x14ac:dyDescent="0.25">
      <c r="M461" s="25"/>
    </row>
    <row r="462" spans="13:13" x14ac:dyDescent="0.25">
      <c r="M462" s="25"/>
    </row>
    <row r="463" spans="13:13" x14ac:dyDescent="0.25">
      <c r="M463" s="25"/>
    </row>
    <row r="464" spans="13:13" x14ac:dyDescent="0.25">
      <c r="M464" s="25"/>
    </row>
    <row r="465" spans="13:13" x14ac:dyDescent="0.25">
      <c r="M465" s="25"/>
    </row>
    <row r="466" spans="13:13" x14ac:dyDescent="0.25">
      <c r="M466" s="25"/>
    </row>
    <row r="467" spans="13:13" x14ac:dyDescent="0.25">
      <c r="M467" s="25"/>
    </row>
    <row r="468" spans="13:13" x14ac:dyDescent="0.25">
      <c r="M468" s="25"/>
    </row>
    <row r="469" spans="13:13" x14ac:dyDescent="0.25">
      <c r="M469" s="25"/>
    </row>
    <row r="470" spans="13:13" x14ac:dyDescent="0.25">
      <c r="M470" s="25"/>
    </row>
    <row r="471" spans="13:13" x14ac:dyDescent="0.25">
      <c r="M471" s="25"/>
    </row>
    <row r="472" spans="13:13" x14ac:dyDescent="0.25">
      <c r="M472" s="25"/>
    </row>
    <row r="473" spans="13:13" x14ac:dyDescent="0.25">
      <c r="M473" s="25"/>
    </row>
    <row r="474" spans="13:13" x14ac:dyDescent="0.25">
      <c r="M474" s="25"/>
    </row>
    <row r="475" spans="13:13" x14ac:dyDescent="0.25">
      <c r="M475" s="25"/>
    </row>
    <row r="476" spans="13:13" x14ac:dyDescent="0.25">
      <c r="M476" s="25"/>
    </row>
    <row r="477" spans="13:13" x14ac:dyDescent="0.25">
      <c r="M477" s="25"/>
    </row>
    <row r="478" spans="13:13" x14ac:dyDescent="0.25">
      <c r="M478" s="25"/>
    </row>
    <row r="479" spans="13:13" x14ac:dyDescent="0.25">
      <c r="M479" s="25"/>
    </row>
    <row r="480" spans="13:13" x14ac:dyDescent="0.25">
      <c r="M480" s="25"/>
    </row>
    <row r="481" spans="13:13" x14ac:dyDescent="0.25">
      <c r="M481" s="25"/>
    </row>
    <row r="482" spans="13:13" x14ac:dyDescent="0.25">
      <c r="M482" s="25"/>
    </row>
    <row r="483" spans="13:13" x14ac:dyDescent="0.25">
      <c r="M483" s="25"/>
    </row>
    <row r="484" spans="13:13" x14ac:dyDescent="0.25">
      <c r="M484" s="25"/>
    </row>
    <row r="485" spans="13:13" x14ac:dyDescent="0.25">
      <c r="M485" s="25"/>
    </row>
    <row r="486" spans="13:13" x14ac:dyDescent="0.25">
      <c r="M486" s="25"/>
    </row>
    <row r="487" spans="13:13" x14ac:dyDescent="0.25">
      <c r="M487" s="25"/>
    </row>
    <row r="488" spans="13:13" x14ac:dyDescent="0.25">
      <c r="M488" s="25"/>
    </row>
    <row r="489" spans="13:13" x14ac:dyDescent="0.25">
      <c r="M489" s="25"/>
    </row>
    <row r="490" spans="13:13" x14ac:dyDescent="0.25">
      <c r="M490" s="25"/>
    </row>
    <row r="491" spans="13:13" x14ac:dyDescent="0.25">
      <c r="M491" s="25"/>
    </row>
    <row r="492" spans="13:13" x14ac:dyDescent="0.25">
      <c r="M492" s="25"/>
    </row>
    <row r="493" spans="13:13" x14ac:dyDescent="0.25">
      <c r="M493" s="25"/>
    </row>
    <row r="494" spans="13:13" x14ac:dyDescent="0.25">
      <c r="M494" s="25"/>
    </row>
    <row r="495" spans="13:13" x14ac:dyDescent="0.25">
      <c r="M495" s="25"/>
    </row>
    <row r="496" spans="13:13" x14ac:dyDescent="0.25">
      <c r="M496" s="25"/>
    </row>
    <row r="497" spans="13:13" x14ac:dyDescent="0.25">
      <c r="M497" s="25"/>
    </row>
    <row r="498" spans="13:13" x14ac:dyDescent="0.25">
      <c r="M498" s="25"/>
    </row>
    <row r="499" spans="13:13" x14ac:dyDescent="0.25">
      <c r="M499" s="25"/>
    </row>
    <row r="500" spans="13:13" x14ac:dyDescent="0.25">
      <c r="M500" s="25"/>
    </row>
    <row r="501" spans="13:13" x14ac:dyDescent="0.25">
      <c r="M501" s="25"/>
    </row>
    <row r="502" spans="13:13" x14ac:dyDescent="0.25">
      <c r="M502" s="25"/>
    </row>
    <row r="503" spans="13:13" x14ac:dyDescent="0.25">
      <c r="M503" s="25"/>
    </row>
    <row r="504" spans="13:13" x14ac:dyDescent="0.25">
      <c r="M504" s="25"/>
    </row>
    <row r="505" spans="13:13" x14ac:dyDescent="0.25">
      <c r="M505" s="25"/>
    </row>
    <row r="506" spans="13:13" x14ac:dyDescent="0.25">
      <c r="M506" s="25"/>
    </row>
    <row r="507" spans="13:13" x14ac:dyDescent="0.25">
      <c r="M507" s="25"/>
    </row>
    <row r="508" spans="13:13" x14ac:dyDescent="0.25">
      <c r="M508" s="25"/>
    </row>
    <row r="509" spans="13:13" x14ac:dyDescent="0.25">
      <c r="M509" s="25"/>
    </row>
    <row r="510" spans="13:13" x14ac:dyDescent="0.25">
      <c r="M510" s="25"/>
    </row>
    <row r="511" spans="13:13" x14ac:dyDescent="0.25">
      <c r="M511" s="25"/>
    </row>
    <row r="512" spans="13:13" x14ac:dyDescent="0.25">
      <c r="M512" s="25"/>
    </row>
    <row r="513" spans="13:13" x14ac:dyDescent="0.25">
      <c r="M513" s="25"/>
    </row>
    <row r="514" spans="13:13" x14ac:dyDescent="0.25">
      <c r="M514" s="25"/>
    </row>
    <row r="515" spans="13:13" x14ac:dyDescent="0.25">
      <c r="M515" s="25"/>
    </row>
    <row r="516" spans="13:13" x14ac:dyDescent="0.25">
      <c r="M516" s="25"/>
    </row>
    <row r="517" spans="13:13" x14ac:dyDescent="0.25">
      <c r="M517" s="25"/>
    </row>
    <row r="518" spans="13:13" x14ac:dyDescent="0.25">
      <c r="M518" s="25"/>
    </row>
    <row r="519" spans="13:13" x14ac:dyDescent="0.25">
      <c r="M519" s="25"/>
    </row>
    <row r="520" spans="13:13" x14ac:dyDescent="0.25">
      <c r="M520" s="25"/>
    </row>
    <row r="521" spans="13:13" x14ac:dyDescent="0.25">
      <c r="M521" s="25"/>
    </row>
    <row r="522" spans="13:13" x14ac:dyDescent="0.25">
      <c r="M522" s="25"/>
    </row>
    <row r="523" spans="13:13" x14ac:dyDescent="0.25">
      <c r="M523" s="25"/>
    </row>
    <row r="524" spans="13:13" x14ac:dyDescent="0.25">
      <c r="M524" s="25"/>
    </row>
    <row r="525" spans="13:13" x14ac:dyDescent="0.25">
      <c r="M525" s="25"/>
    </row>
    <row r="526" spans="13:13" x14ac:dyDescent="0.25">
      <c r="M526" s="25"/>
    </row>
    <row r="527" spans="13:13" x14ac:dyDescent="0.25">
      <c r="M527" s="25"/>
    </row>
    <row r="528" spans="13:13" x14ac:dyDescent="0.25">
      <c r="M528" s="25"/>
    </row>
    <row r="529" spans="13:13" x14ac:dyDescent="0.25">
      <c r="M529" s="25"/>
    </row>
    <row r="530" spans="13:13" x14ac:dyDescent="0.25">
      <c r="M530" s="25"/>
    </row>
    <row r="531" spans="13:13" x14ac:dyDescent="0.25">
      <c r="M531" s="25"/>
    </row>
    <row r="532" spans="13:13" x14ac:dyDescent="0.25">
      <c r="M532" s="25"/>
    </row>
    <row r="533" spans="13:13" x14ac:dyDescent="0.25">
      <c r="M533" s="25"/>
    </row>
    <row r="534" spans="13:13" x14ac:dyDescent="0.25">
      <c r="M534" s="25"/>
    </row>
    <row r="535" spans="13:13" x14ac:dyDescent="0.25">
      <c r="M535" s="25"/>
    </row>
    <row r="536" spans="13:13" x14ac:dyDescent="0.25">
      <c r="M536" s="25"/>
    </row>
    <row r="537" spans="13:13" x14ac:dyDescent="0.25">
      <c r="M537" s="25"/>
    </row>
    <row r="538" spans="13:13" x14ac:dyDescent="0.25">
      <c r="M538" s="25"/>
    </row>
    <row r="539" spans="13:13" x14ac:dyDescent="0.25">
      <c r="M539" s="25"/>
    </row>
    <row r="540" spans="13:13" x14ac:dyDescent="0.25">
      <c r="M540" s="25"/>
    </row>
    <row r="541" spans="13:13" x14ac:dyDescent="0.25">
      <c r="M541" s="25"/>
    </row>
    <row r="542" spans="13:13" x14ac:dyDescent="0.25">
      <c r="M542" s="25"/>
    </row>
    <row r="543" spans="13:13" x14ac:dyDescent="0.25">
      <c r="M543" s="25"/>
    </row>
    <row r="544" spans="13:13" x14ac:dyDescent="0.25">
      <c r="M544" s="25"/>
    </row>
    <row r="545" spans="13:13" x14ac:dyDescent="0.25">
      <c r="M545" s="25"/>
    </row>
    <row r="546" spans="13:13" x14ac:dyDescent="0.25">
      <c r="M546" s="25"/>
    </row>
    <row r="547" spans="13:13" x14ac:dyDescent="0.25">
      <c r="M547" s="25"/>
    </row>
    <row r="548" spans="13:13" x14ac:dyDescent="0.25">
      <c r="M548" s="25"/>
    </row>
    <row r="549" spans="13:13" x14ac:dyDescent="0.25">
      <c r="M549" s="25"/>
    </row>
    <row r="550" spans="13:13" x14ac:dyDescent="0.25">
      <c r="M550" s="25"/>
    </row>
    <row r="551" spans="13:13" x14ac:dyDescent="0.25">
      <c r="M551" s="25"/>
    </row>
    <row r="552" spans="13:13" x14ac:dyDescent="0.25">
      <c r="M552" s="25"/>
    </row>
    <row r="553" spans="13:13" x14ac:dyDescent="0.25">
      <c r="M553" s="25"/>
    </row>
    <row r="554" spans="13:13" x14ac:dyDescent="0.25">
      <c r="M554" s="25"/>
    </row>
    <row r="555" spans="13:13" x14ac:dyDescent="0.25">
      <c r="M555" s="25"/>
    </row>
    <row r="556" spans="13:13" x14ac:dyDescent="0.25">
      <c r="M556" s="25"/>
    </row>
    <row r="557" spans="13:13" x14ac:dyDescent="0.25">
      <c r="M557" s="25"/>
    </row>
    <row r="558" spans="13:13" x14ac:dyDescent="0.25">
      <c r="M558" s="25"/>
    </row>
    <row r="559" spans="13:13" x14ac:dyDescent="0.25">
      <c r="M559" s="25"/>
    </row>
    <row r="560" spans="13:13" x14ac:dyDescent="0.25">
      <c r="M560" s="25"/>
    </row>
    <row r="561" spans="13:13" x14ac:dyDescent="0.25">
      <c r="M561" s="25"/>
    </row>
    <row r="562" spans="13:13" x14ac:dyDescent="0.25">
      <c r="M562" s="25"/>
    </row>
    <row r="563" spans="13:13" x14ac:dyDescent="0.25">
      <c r="M563" s="25"/>
    </row>
    <row r="564" spans="13:13" x14ac:dyDescent="0.25">
      <c r="M564" s="25"/>
    </row>
    <row r="565" spans="13:13" x14ac:dyDescent="0.25">
      <c r="M565" s="25"/>
    </row>
    <row r="566" spans="13:13" x14ac:dyDescent="0.25">
      <c r="M566" s="25"/>
    </row>
    <row r="567" spans="13:13" x14ac:dyDescent="0.25">
      <c r="M567" s="25"/>
    </row>
    <row r="568" spans="13:13" x14ac:dyDescent="0.25">
      <c r="M568" s="25"/>
    </row>
    <row r="569" spans="13:13" x14ac:dyDescent="0.25">
      <c r="M569" s="25"/>
    </row>
    <row r="570" spans="13:13" x14ac:dyDescent="0.25">
      <c r="M570" s="25"/>
    </row>
    <row r="571" spans="13:13" x14ac:dyDescent="0.25">
      <c r="M571" s="25"/>
    </row>
    <row r="572" spans="13:13" x14ac:dyDescent="0.25">
      <c r="M572" s="25"/>
    </row>
    <row r="573" spans="13:13" x14ac:dyDescent="0.25">
      <c r="M573" s="25"/>
    </row>
    <row r="574" spans="13:13" x14ac:dyDescent="0.25">
      <c r="M574" s="25"/>
    </row>
    <row r="575" spans="13:13" x14ac:dyDescent="0.25">
      <c r="M575" s="25"/>
    </row>
    <row r="576" spans="13:13" x14ac:dyDescent="0.25">
      <c r="M576" s="25"/>
    </row>
    <row r="577" spans="13:13" x14ac:dyDescent="0.25">
      <c r="M577" s="25"/>
    </row>
    <row r="578" spans="13:13" x14ac:dyDescent="0.25">
      <c r="M578" s="25"/>
    </row>
    <row r="579" spans="13:13" x14ac:dyDescent="0.25">
      <c r="M579" s="25"/>
    </row>
    <row r="580" spans="13:13" x14ac:dyDescent="0.25">
      <c r="M580" s="25"/>
    </row>
    <row r="581" spans="13:13" x14ac:dyDescent="0.25">
      <c r="M581" s="25"/>
    </row>
    <row r="582" spans="13:13" x14ac:dyDescent="0.25">
      <c r="M582" s="25"/>
    </row>
    <row r="583" spans="13:13" x14ac:dyDescent="0.25">
      <c r="M583" s="25"/>
    </row>
    <row r="584" spans="13:13" x14ac:dyDescent="0.25">
      <c r="M584" s="25"/>
    </row>
    <row r="585" spans="13:13" x14ac:dyDescent="0.25">
      <c r="M585" s="25"/>
    </row>
    <row r="586" spans="13:13" x14ac:dyDescent="0.25">
      <c r="M586" s="25"/>
    </row>
    <row r="587" spans="13:13" x14ac:dyDescent="0.25">
      <c r="M587" s="25"/>
    </row>
    <row r="588" spans="13:13" x14ac:dyDescent="0.25">
      <c r="M588" s="25"/>
    </row>
    <row r="589" spans="13:13" x14ac:dyDescent="0.25">
      <c r="M589" s="25"/>
    </row>
    <row r="590" spans="13:13" x14ac:dyDescent="0.25">
      <c r="M590" s="25"/>
    </row>
    <row r="591" spans="13:13" x14ac:dyDescent="0.25">
      <c r="M591" s="25"/>
    </row>
    <row r="592" spans="13:13" x14ac:dyDescent="0.25">
      <c r="M592" s="25"/>
    </row>
    <row r="593" spans="13:13" x14ac:dyDescent="0.25">
      <c r="M593" s="25"/>
    </row>
    <row r="594" spans="13:13" x14ac:dyDescent="0.25">
      <c r="M594" s="25"/>
    </row>
    <row r="595" spans="13:13" x14ac:dyDescent="0.25">
      <c r="M595" s="25"/>
    </row>
    <row r="596" spans="13:13" x14ac:dyDescent="0.25">
      <c r="M596" s="25"/>
    </row>
    <row r="597" spans="13:13" x14ac:dyDescent="0.25">
      <c r="M597" s="25"/>
    </row>
    <row r="598" spans="13:13" x14ac:dyDescent="0.25">
      <c r="M598" s="25"/>
    </row>
    <row r="599" spans="13:13" x14ac:dyDescent="0.25">
      <c r="M599" s="25"/>
    </row>
    <row r="600" spans="13:13" x14ac:dyDescent="0.25">
      <c r="M600" s="25"/>
    </row>
    <row r="601" spans="13:13" x14ac:dyDescent="0.25">
      <c r="M601" s="25"/>
    </row>
    <row r="602" spans="13:13" x14ac:dyDescent="0.25">
      <c r="M602" s="25"/>
    </row>
    <row r="603" spans="13:13" x14ac:dyDescent="0.25">
      <c r="M603" s="25"/>
    </row>
    <row r="604" spans="13:13" x14ac:dyDescent="0.25">
      <c r="M604" s="25"/>
    </row>
    <row r="605" spans="13:13" x14ac:dyDescent="0.25">
      <c r="M605" s="25"/>
    </row>
    <row r="606" spans="13:13" x14ac:dyDescent="0.25">
      <c r="M606" s="25"/>
    </row>
    <row r="607" spans="13:13" x14ac:dyDescent="0.25">
      <c r="M607" s="25"/>
    </row>
    <row r="608" spans="13:13" x14ac:dyDescent="0.25">
      <c r="M608" s="25"/>
    </row>
    <row r="609" spans="13:13" x14ac:dyDescent="0.25">
      <c r="M609" s="25"/>
    </row>
    <row r="610" spans="13:13" x14ac:dyDescent="0.25">
      <c r="M610" s="25"/>
    </row>
    <row r="611" spans="13:13" x14ac:dyDescent="0.25">
      <c r="M611" s="25"/>
    </row>
    <row r="612" spans="13:13" x14ac:dyDescent="0.25">
      <c r="M612" s="25"/>
    </row>
    <row r="613" spans="13:13" x14ac:dyDescent="0.25">
      <c r="M613" s="25"/>
    </row>
    <row r="614" spans="13:13" x14ac:dyDescent="0.25">
      <c r="M614" s="25"/>
    </row>
    <row r="615" spans="13:13" x14ac:dyDescent="0.25">
      <c r="M615" s="25"/>
    </row>
    <row r="616" spans="13:13" x14ac:dyDescent="0.25">
      <c r="M616" s="25"/>
    </row>
    <row r="617" spans="13:13" x14ac:dyDescent="0.25">
      <c r="M617" s="25"/>
    </row>
    <row r="618" spans="13:13" x14ac:dyDescent="0.25">
      <c r="M618" s="25"/>
    </row>
    <row r="619" spans="13:13" x14ac:dyDescent="0.25">
      <c r="M619" s="25"/>
    </row>
    <row r="620" spans="13:13" x14ac:dyDescent="0.25">
      <c r="M620" s="25"/>
    </row>
    <row r="621" spans="13:13" x14ac:dyDescent="0.25">
      <c r="M621" s="25"/>
    </row>
    <row r="622" spans="13:13" x14ac:dyDescent="0.25">
      <c r="M622" s="25"/>
    </row>
    <row r="623" spans="13:13" x14ac:dyDescent="0.25">
      <c r="M623" s="25"/>
    </row>
    <row r="624" spans="13:13" x14ac:dyDescent="0.25">
      <c r="M624" s="25"/>
    </row>
    <row r="625" spans="13:13" x14ac:dyDescent="0.25">
      <c r="M625" s="25"/>
    </row>
    <row r="626" spans="13:13" x14ac:dyDescent="0.25">
      <c r="M626" s="25"/>
    </row>
    <row r="627" spans="13:13" x14ac:dyDescent="0.25">
      <c r="M627" s="25"/>
    </row>
    <row r="628" spans="13:13" x14ac:dyDescent="0.25">
      <c r="M628" s="25"/>
    </row>
    <row r="629" spans="13:13" x14ac:dyDescent="0.25">
      <c r="M629" s="25"/>
    </row>
    <row r="630" spans="13:13" x14ac:dyDescent="0.25">
      <c r="M630" s="25"/>
    </row>
    <row r="631" spans="13:13" x14ac:dyDescent="0.25">
      <c r="M631" s="25"/>
    </row>
    <row r="632" spans="13:13" x14ac:dyDescent="0.25">
      <c r="M632" s="25"/>
    </row>
    <row r="633" spans="13:13" x14ac:dyDescent="0.25">
      <c r="M633" s="25"/>
    </row>
    <row r="634" spans="13:13" x14ac:dyDescent="0.25">
      <c r="M634" s="25"/>
    </row>
    <row r="635" spans="13:13" x14ac:dyDescent="0.25">
      <c r="M635" s="25"/>
    </row>
    <row r="636" spans="13:13" x14ac:dyDescent="0.25">
      <c r="M636" s="25"/>
    </row>
    <row r="637" spans="13:13" x14ac:dyDescent="0.25">
      <c r="M637" s="25"/>
    </row>
    <row r="638" spans="13:13" x14ac:dyDescent="0.25">
      <c r="M638" s="25"/>
    </row>
    <row r="639" spans="13:13" x14ac:dyDescent="0.25">
      <c r="M639" s="25"/>
    </row>
    <row r="640" spans="13:13" x14ac:dyDescent="0.25">
      <c r="M640" s="25"/>
    </row>
    <row r="641" spans="13:13" x14ac:dyDescent="0.25">
      <c r="M641" s="25"/>
    </row>
    <row r="642" spans="13:13" x14ac:dyDescent="0.25">
      <c r="M642" s="25"/>
    </row>
    <row r="643" spans="13:13" x14ac:dyDescent="0.25">
      <c r="M643" s="25"/>
    </row>
    <row r="644" spans="13:13" x14ac:dyDescent="0.25">
      <c r="M644" s="25"/>
    </row>
    <row r="645" spans="13:13" x14ac:dyDescent="0.25">
      <c r="M645" s="25"/>
    </row>
    <row r="646" spans="13:13" x14ac:dyDescent="0.25">
      <c r="M646" s="25"/>
    </row>
    <row r="647" spans="13:13" x14ac:dyDescent="0.25">
      <c r="M647" s="25"/>
    </row>
    <row r="648" spans="13:13" x14ac:dyDescent="0.25">
      <c r="M648" s="25"/>
    </row>
    <row r="649" spans="13:13" x14ac:dyDescent="0.25">
      <c r="M649" s="25"/>
    </row>
    <row r="650" spans="13:13" x14ac:dyDescent="0.25">
      <c r="M650" s="25"/>
    </row>
    <row r="651" spans="13:13" x14ac:dyDescent="0.25">
      <c r="M651" s="25"/>
    </row>
    <row r="652" spans="13:13" x14ac:dyDescent="0.25">
      <c r="M652" s="25"/>
    </row>
    <row r="653" spans="13:13" x14ac:dyDescent="0.25">
      <c r="M653" s="25"/>
    </row>
    <row r="654" spans="13:13" x14ac:dyDescent="0.25">
      <c r="M654" s="25"/>
    </row>
    <row r="655" spans="13:13" x14ac:dyDescent="0.25">
      <c r="M655" s="25"/>
    </row>
    <row r="656" spans="13:13" x14ac:dyDescent="0.25">
      <c r="M656" s="25"/>
    </row>
    <row r="657" spans="13:13" x14ac:dyDescent="0.25">
      <c r="M657" s="25"/>
    </row>
    <row r="658" spans="13:13" x14ac:dyDescent="0.25">
      <c r="M658" s="25"/>
    </row>
    <row r="659" spans="13:13" x14ac:dyDescent="0.25">
      <c r="M659" s="25"/>
    </row>
    <row r="660" spans="13:13" x14ac:dyDescent="0.25">
      <c r="M660" s="25"/>
    </row>
    <row r="661" spans="13:13" x14ac:dyDescent="0.25">
      <c r="M661" s="25"/>
    </row>
    <row r="662" spans="13:13" x14ac:dyDescent="0.25">
      <c r="M662" s="25"/>
    </row>
    <row r="663" spans="13:13" x14ac:dyDescent="0.25">
      <c r="M663" s="25"/>
    </row>
    <row r="664" spans="13:13" x14ac:dyDescent="0.25">
      <c r="M664" s="25"/>
    </row>
    <row r="665" spans="13:13" x14ac:dyDescent="0.25">
      <c r="M665" s="25"/>
    </row>
    <row r="666" spans="13:13" x14ac:dyDescent="0.25">
      <c r="M666" s="25"/>
    </row>
    <row r="667" spans="13:13" x14ac:dyDescent="0.25">
      <c r="M667" s="25"/>
    </row>
    <row r="668" spans="13:13" x14ac:dyDescent="0.25">
      <c r="M668" s="25"/>
    </row>
    <row r="669" spans="13:13" x14ac:dyDescent="0.25">
      <c r="M669" s="25"/>
    </row>
    <row r="670" spans="13:13" x14ac:dyDescent="0.25">
      <c r="M670" s="25"/>
    </row>
    <row r="671" spans="13:13" x14ac:dyDescent="0.25">
      <c r="M671" s="25"/>
    </row>
    <row r="672" spans="13:13" x14ac:dyDescent="0.25">
      <c r="M672" s="25"/>
    </row>
    <row r="673" spans="13:13" x14ac:dyDescent="0.25">
      <c r="M673" s="25"/>
    </row>
    <row r="674" spans="13:13" x14ac:dyDescent="0.25">
      <c r="M674" s="25"/>
    </row>
    <row r="675" spans="13:13" x14ac:dyDescent="0.25">
      <c r="M675" s="25"/>
    </row>
    <row r="676" spans="13:13" x14ac:dyDescent="0.25">
      <c r="M676" s="25"/>
    </row>
    <row r="677" spans="13:13" x14ac:dyDescent="0.25">
      <c r="M677" s="25"/>
    </row>
    <row r="678" spans="13:13" x14ac:dyDescent="0.25">
      <c r="M678" s="25"/>
    </row>
    <row r="679" spans="13:13" x14ac:dyDescent="0.25">
      <c r="M679" s="25"/>
    </row>
    <row r="680" spans="13:13" x14ac:dyDescent="0.25">
      <c r="M680" s="25"/>
    </row>
    <row r="681" spans="13:13" x14ac:dyDescent="0.25">
      <c r="M681" s="25"/>
    </row>
    <row r="682" spans="13:13" x14ac:dyDescent="0.25">
      <c r="M682" s="25"/>
    </row>
    <row r="683" spans="13:13" x14ac:dyDescent="0.25">
      <c r="M683" s="25"/>
    </row>
    <row r="684" spans="13:13" x14ac:dyDescent="0.25">
      <c r="M684" s="25"/>
    </row>
    <row r="685" spans="13:13" x14ac:dyDescent="0.25">
      <c r="M685" s="25"/>
    </row>
    <row r="686" spans="13:13" x14ac:dyDescent="0.25">
      <c r="M686" s="25"/>
    </row>
    <row r="687" spans="13:13" x14ac:dyDescent="0.25">
      <c r="M687" s="25"/>
    </row>
    <row r="688" spans="13:13" x14ac:dyDescent="0.25">
      <c r="M688" s="25"/>
    </row>
    <row r="689" spans="13:13" x14ac:dyDescent="0.25">
      <c r="M689" s="25"/>
    </row>
    <row r="690" spans="13:13" x14ac:dyDescent="0.25">
      <c r="M690" s="25"/>
    </row>
    <row r="691" spans="13:13" x14ac:dyDescent="0.25">
      <c r="M691" s="25"/>
    </row>
    <row r="692" spans="13:13" x14ac:dyDescent="0.25">
      <c r="M692" s="25"/>
    </row>
    <row r="693" spans="13:13" x14ac:dyDescent="0.25">
      <c r="M693" s="25"/>
    </row>
    <row r="694" spans="13:13" x14ac:dyDescent="0.25">
      <c r="M694" s="25"/>
    </row>
    <row r="695" spans="13:13" x14ac:dyDescent="0.25">
      <c r="M695" s="25"/>
    </row>
    <row r="696" spans="13:13" x14ac:dyDescent="0.25">
      <c r="M696" s="25"/>
    </row>
    <row r="697" spans="13:13" x14ac:dyDescent="0.25">
      <c r="M697" s="25"/>
    </row>
    <row r="698" spans="13:13" x14ac:dyDescent="0.25">
      <c r="M698" s="25"/>
    </row>
    <row r="699" spans="13:13" x14ac:dyDescent="0.25">
      <c r="M699" s="25"/>
    </row>
    <row r="700" spans="13:13" x14ac:dyDescent="0.25">
      <c r="M700" s="25"/>
    </row>
    <row r="701" spans="13:13" x14ac:dyDescent="0.25">
      <c r="M701" s="25"/>
    </row>
    <row r="702" spans="13:13" x14ac:dyDescent="0.25">
      <c r="M702" s="25"/>
    </row>
    <row r="703" spans="13:13" x14ac:dyDescent="0.25">
      <c r="M703" s="25"/>
    </row>
    <row r="704" spans="13:13" x14ac:dyDescent="0.25">
      <c r="M704" s="25"/>
    </row>
    <row r="705" spans="13:13" x14ac:dyDescent="0.25">
      <c r="M705" s="25"/>
    </row>
    <row r="706" spans="13:13" x14ac:dyDescent="0.25">
      <c r="M706" s="25"/>
    </row>
    <row r="707" spans="13:13" x14ac:dyDescent="0.25">
      <c r="M707" s="25"/>
    </row>
    <row r="708" spans="13:13" x14ac:dyDescent="0.25">
      <c r="M708" s="25"/>
    </row>
    <row r="709" spans="13:13" x14ac:dyDescent="0.25">
      <c r="M709" s="25"/>
    </row>
    <row r="710" spans="13:13" x14ac:dyDescent="0.25">
      <c r="M710" s="25"/>
    </row>
    <row r="711" spans="13:13" x14ac:dyDescent="0.25">
      <c r="M711" s="25"/>
    </row>
    <row r="712" spans="13:13" x14ac:dyDescent="0.25">
      <c r="M712" s="25"/>
    </row>
    <row r="713" spans="13:13" x14ac:dyDescent="0.25">
      <c r="M713" s="25"/>
    </row>
    <row r="714" spans="13:13" x14ac:dyDescent="0.25">
      <c r="M714" s="25"/>
    </row>
    <row r="715" spans="13:13" x14ac:dyDescent="0.25">
      <c r="M715" s="25"/>
    </row>
    <row r="716" spans="13:13" x14ac:dyDescent="0.25">
      <c r="M716" s="25"/>
    </row>
    <row r="717" spans="13:13" x14ac:dyDescent="0.25">
      <c r="M717" s="25"/>
    </row>
    <row r="718" spans="13:13" x14ac:dyDescent="0.25">
      <c r="M718" s="25"/>
    </row>
    <row r="719" spans="13:13" x14ac:dyDescent="0.25">
      <c r="M719" s="25"/>
    </row>
    <row r="720" spans="13:13" x14ac:dyDescent="0.25">
      <c r="M720" s="25"/>
    </row>
    <row r="721" spans="13:13" x14ac:dyDescent="0.25">
      <c r="M721" s="25"/>
    </row>
    <row r="722" spans="13:13" x14ac:dyDescent="0.25">
      <c r="M722" s="25"/>
    </row>
    <row r="723" spans="13:13" x14ac:dyDescent="0.25">
      <c r="M723" s="25"/>
    </row>
    <row r="724" spans="13:13" x14ac:dyDescent="0.25">
      <c r="M724" s="25"/>
    </row>
    <row r="725" spans="13:13" x14ac:dyDescent="0.25">
      <c r="M725" s="25"/>
    </row>
    <row r="726" spans="13:13" x14ac:dyDescent="0.25">
      <c r="M726" s="25"/>
    </row>
    <row r="727" spans="13:13" x14ac:dyDescent="0.25">
      <c r="M727" s="25"/>
    </row>
    <row r="728" spans="13:13" x14ac:dyDescent="0.25">
      <c r="M728" s="25"/>
    </row>
    <row r="729" spans="13:13" x14ac:dyDescent="0.25">
      <c r="M729" s="25"/>
    </row>
    <row r="730" spans="13:13" x14ac:dyDescent="0.25">
      <c r="M730" s="25"/>
    </row>
    <row r="731" spans="13:13" x14ac:dyDescent="0.25">
      <c r="M731" s="25"/>
    </row>
    <row r="732" spans="13:13" x14ac:dyDescent="0.25">
      <c r="M732" s="25"/>
    </row>
    <row r="733" spans="13:13" x14ac:dyDescent="0.25">
      <c r="M733" s="25"/>
    </row>
    <row r="734" spans="13:13" x14ac:dyDescent="0.25">
      <c r="M734" s="25"/>
    </row>
    <row r="735" spans="13:13" x14ac:dyDescent="0.25">
      <c r="M735" s="25"/>
    </row>
    <row r="736" spans="13:13" x14ac:dyDescent="0.25">
      <c r="M736" s="25"/>
    </row>
    <row r="737" spans="13:13" x14ac:dyDescent="0.25">
      <c r="M737" s="25"/>
    </row>
    <row r="738" spans="13:13" x14ac:dyDescent="0.25">
      <c r="M738" s="25"/>
    </row>
    <row r="739" spans="13:13" x14ac:dyDescent="0.25">
      <c r="M739" s="25"/>
    </row>
    <row r="740" spans="13:13" x14ac:dyDescent="0.25">
      <c r="M740" s="25"/>
    </row>
    <row r="741" spans="13:13" x14ac:dyDescent="0.25">
      <c r="M741" s="25"/>
    </row>
    <row r="742" spans="13:13" x14ac:dyDescent="0.25">
      <c r="M742" s="25"/>
    </row>
    <row r="743" spans="13:13" x14ac:dyDescent="0.25">
      <c r="M743" s="25"/>
    </row>
    <row r="744" spans="13:13" x14ac:dyDescent="0.25">
      <c r="M744" s="25"/>
    </row>
    <row r="745" spans="13:13" x14ac:dyDescent="0.25">
      <c r="M745" s="25"/>
    </row>
    <row r="746" spans="13:13" x14ac:dyDescent="0.25">
      <c r="M746" s="25"/>
    </row>
    <row r="747" spans="13:13" x14ac:dyDescent="0.25">
      <c r="M747" s="25"/>
    </row>
    <row r="748" spans="13:13" x14ac:dyDescent="0.25">
      <c r="M748" s="25"/>
    </row>
    <row r="749" spans="13:13" x14ac:dyDescent="0.25">
      <c r="M749" s="25"/>
    </row>
    <row r="750" spans="13:13" x14ac:dyDescent="0.25">
      <c r="M750" s="25"/>
    </row>
    <row r="751" spans="13:13" x14ac:dyDescent="0.25">
      <c r="M751" s="25"/>
    </row>
    <row r="752" spans="13:13" x14ac:dyDescent="0.25">
      <c r="M752" s="25"/>
    </row>
    <row r="753" spans="13:13" x14ac:dyDescent="0.25">
      <c r="M753" s="25"/>
    </row>
    <row r="754" spans="13:13" x14ac:dyDescent="0.25">
      <c r="M754" s="25"/>
    </row>
    <row r="755" spans="13:13" x14ac:dyDescent="0.25">
      <c r="M755" s="25"/>
    </row>
    <row r="756" spans="13:13" x14ac:dyDescent="0.25">
      <c r="M756" s="25"/>
    </row>
    <row r="757" spans="13:13" x14ac:dyDescent="0.25">
      <c r="M757" s="25"/>
    </row>
    <row r="758" spans="13:13" x14ac:dyDescent="0.25">
      <c r="M758" s="25"/>
    </row>
    <row r="759" spans="13:13" x14ac:dyDescent="0.25">
      <c r="M759" s="25"/>
    </row>
    <row r="760" spans="13:13" x14ac:dyDescent="0.25">
      <c r="M760" s="25"/>
    </row>
    <row r="761" spans="13:13" x14ac:dyDescent="0.25">
      <c r="M761" s="25"/>
    </row>
    <row r="762" spans="13:13" x14ac:dyDescent="0.25">
      <c r="M762" s="25"/>
    </row>
    <row r="763" spans="13:13" x14ac:dyDescent="0.25">
      <c r="M763" s="25"/>
    </row>
    <row r="764" spans="13:13" x14ac:dyDescent="0.25">
      <c r="M764" s="25"/>
    </row>
    <row r="765" spans="13:13" x14ac:dyDescent="0.25">
      <c r="M765" s="25"/>
    </row>
    <row r="766" spans="13:13" x14ac:dyDescent="0.25">
      <c r="M766" s="25"/>
    </row>
    <row r="767" spans="13:13" x14ac:dyDescent="0.25">
      <c r="M767" s="25"/>
    </row>
    <row r="768" spans="13:13" x14ac:dyDescent="0.25">
      <c r="M768" s="25"/>
    </row>
    <row r="769" spans="13:13" x14ac:dyDescent="0.25">
      <c r="M769" s="25"/>
    </row>
    <row r="770" spans="13:13" x14ac:dyDescent="0.25">
      <c r="M770" s="25"/>
    </row>
    <row r="771" spans="13:13" x14ac:dyDescent="0.25">
      <c r="M771" s="25"/>
    </row>
    <row r="772" spans="13:13" x14ac:dyDescent="0.25">
      <c r="M772" s="25"/>
    </row>
    <row r="773" spans="13:13" x14ac:dyDescent="0.25">
      <c r="M773" s="25"/>
    </row>
    <row r="774" spans="13:13" x14ac:dyDescent="0.25">
      <c r="M774" s="25"/>
    </row>
    <row r="775" spans="13:13" x14ac:dyDescent="0.25">
      <c r="M775" s="25"/>
    </row>
    <row r="776" spans="13:13" x14ac:dyDescent="0.25">
      <c r="M776" s="25"/>
    </row>
    <row r="777" spans="13:13" x14ac:dyDescent="0.25">
      <c r="M777" s="25"/>
    </row>
    <row r="778" spans="13:13" x14ac:dyDescent="0.25">
      <c r="M778" s="25"/>
    </row>
    <row r="779" spans="13:13" x14ac:dyDescent="0.25">
      <c r="M779" s="25"/>
    </row>
    <row r="780" spans="13:13" x14ac:dyDescent="0.25">
      <c r="M780" s="25"/>
    </row>
    <row r="781" spans="13:13" x14ac:dyDescent="0.25">
      <c r="M781" s="25"/>
    </row>
    <row r="782" spans="13:13" x14ac:dyDescent="0.25">
      <c r="M782" s="25"/>
    </row>
    <row r="783" spans="13:13" x14ac:dyDescent="0.25">
      <c r="M783" s="25"/>
    </row>
    <row r="784" spans="13:13" x14ac:dyDescent="0.25">
      <c r="M784" s="25"/>
    </row>
    <row r="785" spans="13:13" x14ac:dyDescent="0.25">
      <c r="M785" s="25"/>
    </row>
    <row r="786" spans="13:13" x14ac:dyDescent="0.25">
      <c r="M786" s="25"/>
    </row>
    <row r="787" spans="13:13" x14ac:dyDescent="0.25">
      <c r="M787" s="25"/>
    </row>
    <row r="788" spans="13:13" x14ac:dyDescent="0.25">
      <c r="M788" s="25"/>
    </row>
    <row r="789" spans="13:13" x14ac:dyDescent="0.25">
      <c r="M789" s="25"/>
    </row>
    <row r="790" spans="13:13" x14ac:dyDescent="0.25">
      <c r="M790" s="25"/>
    </row>
    <row r="791" spans="13:13" x14ac:dyDescent="0.25">
      <c r="M791" s="25"/>
    </row>
    <row r="792" spans="13:13" x14ac:dyDescent="0.25">
      <c r="M792" s="25"/>
    </row>
    <row r="793" spans="13:13" x14ac:dyDescent="0.25">
      <c r="M793" s="25"/>
    </row>
    <row r="794" spans="13:13" x14ac:dyDescent="0.25">
      <c r="M794" s="25"/>
    </row>
    <row r="795" spans="13:13" x14ac:dyDescent="0.25">
      <c r="M795" s="25"/>
    </row>
    <row r="796" spans="13:13" x14ac:dyDescent="0.25">
      <c r="M796" s="25"/>
    </row>
    <row r="797" spans="13:13" x14ac:dyDescent="0.25">
      <c r="M797" s="25"/>
    </row>
    <row r="798" spans="13:13" x14ac:dyDescent="0.25">
      <c r="M798" s="25"/>
    </row>
    <row r="799" spans="13:13" x14ac:dyDescent="0.25">
      <c r="M799" s="25"/>
    </row>
    <row r="800" spans="13:13" x14ac:dyDescent="0.25">
      <c r="M800" s="25"/>
    </row>
    <row r="801" spans="13:13" x14ac:dyDescent="0.25">
      <c r="M801" s="25"/>
    </row>
    <row r="802" spans="13:13" x14ac:dyDescent="0.25">
      <c r="M802" s="25"/>
    </row>
    <row r="803" spans="13:13" x14ac:dyDescent="0.25">
      <c r="M803" s="25"/>
    </row>
    <row r="804" spans="13:13" x14ac:dyDescent="0.25">
      <c r="M804" s="25"/>
    </row>
    <row r="805" spans="13:13" x14ac:dyDescent="0.25">
      <c r="M805" s="25"/>
    </row>
    <row r="806" spans="13:13" x14ac:dyDescent="0.25">
      <c r="M806" s="25"/>
    </row>
    <row r="807" spans="13:13" x14ac:dyDescent="0.25">
      <c r="M807" s="25"/>
    </row>
    <row r="808" spans="13:13" x14ac:dyDescent="0.25">
      <c r="M808" s="25"/>
    </row>
    <row r="809" spans="13:13" x14ac:dyDescent="0.25">
      <c r="M809" s="25"/>
    </row>
    <row r="810" spans="13:13" x14ac:dyDescent="0.25">
      <c r="M810" s="25"/>
    </row>
    <row r="811" spans="13:13" x14ac:dyDescent="0.25">
      <c r="M811" s="25"/>
    </row>
    <row r="812" spans="13:13" x14ac:dyDescent="0.25">
      <c r="M812" s="25"/>
    </row>
    <row r="813" spans="13:13" x14ac:dyDescent="0.25">
      <c r="M813" s="25"/>
    </row>
    <row r="814" spans="13:13" x14ac:dyDescent="0.25">
      <c r="M814" s="25"/>
    </row>
    <row r="815" spans="13:13" x14ac:dyDescent="0.25">
      <c r="M815" s="25"/>
    </row>
    <row r="816" spans="13:13" x14ac:dyDescent="0.25">
      <c r="M816" s="25"/>
    </row>
    <row r="817" spans="13:13" x14ac:dyDescent="0.25">
      <c r="M817" s="25"/>
    </row>
    <row r="818" spans="13:13" x14ac:dyDescent="0.25">
      <c r="M818" s="25"/>
    </row>
    <row r="819" spans="13:13" x14ac:dyDescent="0.25">
      <c r="M819" s="25"/>
    </row>
    <row r="820" spans="13:13" x14ac:dyDescent="0.25">
      <c r="M820" s="25"/>
    </row>
    <row r="821" spans="13:13" x14ac:dyDescent="0.25">
      <c r="M821" s="25"/>
    </row>
    <row r="822" spans="13:13" x14ac:dyDescent="0.25">
      <c r="M822" s="25"/>
    </row>
    <row r="823" spans="13:13" x14ac:dyDescent="0.25">
      <c r="M823" s="25"/>
    </row>
    <row r="824" spans="13:13" x14ac:dyDescent="0.25">
      <c r="M824" s="25"/>
    </row>
    <row r="825" spans="13:13" x14ac:dyDescent="0.25">
      <c r="M825" s="25"/>
    </row>
    <row r="826" spans="13:13" x14ac:dyDescent="0.25">
      <c r="M826" s="25"/>
    </row>
    <row r="827" spans="13:13" x14ac:dyDescent="0.25">
      <c r="M827" s="25"/>
    </row>
    <row r="828" spans="13:13" x14ac:dyDescent="0.25">
      <c r="M828" s="25"/>
    </row>
    <row r="829" spans="13:13" x14ac:dyDescent="0.25">
      <c r="M829" s="25"/>
    </row>
    <row r="830" spans="13:13" x14ac:dyDescent="0.25">
      <c r="M830" s="25"/>
    </row>
    <row r="831" spans="13:13" x14ac:dyDescent="0.25">
      <c r="M831" s="25"/>
    </row>
    <row r="832" spans="13:13" x14ac:dyDescent="0.25">
      <c r="M832" s="25"/>
    </row>
    <row r="833" spans="13:13" x14ac:dyDescent="0.25">
      <c r="M833" s="25"/>
    </row>
    <row r="834" spans="13:13" x14ac:dyDescent="0.25">
      <c r="M834" s="25"/>
    </row>
    <row r="835" spans="13:13" x14ac:dyDescent="0.25">
      <c r="M835" s="25"/>
    </row>
    <row r="836" spans="13:13" x14ac:dyDescent="0.25">
      <c r="M836" s="25"/>
    </row>
    <row r="837" spans="13:13" x14ac:dyDescent="0.25">
      <c r="M837" s="25"/>
    </row>
    <row r="838" spans="13:13" x14ac:dyDescent="0.25">
      <c r="M838" s="25"/>
    </row>
    <row r="839" spans="13:13" x14ac:dyDescent="0.25">
      <c r="M839" s="25"/>
    </row>
    <row r="840" spans="13:13" x14ac:dyDescent="0.25">
      <c r="M840" s="25"/>
    </row>
    <row r="841" spans="13:13" x14ac:dyDescent="0.25">
      <c r="M841" s="25"/>
    </row>
    <row r="842" spans="13:13" x14ac:dyDescent="0.25">
      <c r="M842" s="25"/>
    </row>
    <row r="843" spans="13:13" x14ac:dyDescent="0.25">
      <c r="M843" s="25"/>
    </row>
    <row r="844" spans="13:13" x14ac:dyDescent="0.25">
      <c r="M844" s="25"/>
    </row>
    <row r="845" spans="13:13" x14ac:dyDescent="0.25">
      <c r="M845" s="25"/>
    </row>
    <row r="846" spans="13:13" x14ac:dyDescent="0.25">
      <c r="M846" s="25"/>
    </row>
    <row r="847" spans="13:13" x14ac:dyDescent="0.25">
      <c r="M847" s="25"/>
    </row>
    <row r="848" spans="13:13" x14ac:dyDescent="0.25">
      <c r="M848" s="25"/>
    </row>
    <row r="849" spans="13:13" x14ac:dyDescent="0.25">
      <c r="M849" s="25"/>
    </row>
    <row r="850" spans="13:13" x14ac:dyDescent="0.25">
      <c r="M850" s="25"/>
    </row>
    <row r="851" spans="13:13" x14ac:dyDescent="0.25">
      <c r="M851" s="25"/>
    </row>
    <row r="852" spans="13:13" x14ac:dyDescent="0.25">
      <c r="M852" s="25"/>
    </row>
    <row r="853" spans="13:13" x14ac:dyDescent="0.25">
      <c r="M853" s="25"/>
    </row>
    <row r="854" spans="13:13" x14ac:dyDescent="0.25">
      <c r="M854" s="25"/>
    </row>
    <row r="855" spans="13:13" x14ac:dyDescent="0.25">
      <c r="M855" s="25"/>
    </row>
    <row r="856" spans="13:13" x14ac:dyDescent="0.25">
      <c r="M856" s="25"/>
    </row>
    <row r="857" spans="13:13" x14ac:dyDescent="0.25">
      <c r="M857" s="25"/>
    </row>
    <row r="858" spans="13:13" x14ac:dyDescent="0.25">
      <c r="M858" s="25"/>
    </row>
    <row r="859" spans="13:13" x14ac:dyDescent="0.25">
      <c r="M859" s="25"/>
    </row>
    <row r="860" spans="13:13" x14ac:dyDescent="0.25">
      <c r="M860" s="25"/>
    </row>
    <row r="861" spans="13:13" x14ac:dyDescent="0.25">
      <c r="M861" s="25"/>
    </row>
    <row r="862" spans="13:13" x14ac:dyDescent="0.25">
      <c r="M862" s="25"/>
    </row>
    <row r="863" spans="13:13" x14ac:dyDescent="0.25">
      <c r="M863" s="25"/>
    </row>
    <row r="864" spans="13:13" x14ac:dyDescent="0.25">
      <c r="M864" s="25"/>
    </row>
    <row r="865" spans="13:13" x14ac:dyDescent="0.25">
      <c r="M865" s="25"/>
    </row>
    <row r="866" spans="13:13" x14ac:dyDescent="0.25">
      <c r="M866" s="25"/>
    </row>
    <row r="867" spans="13:13" x14ac:dyDescent="0.25">
      <c r="M867" s="25"/>
    </row>
    <row r="868" spans="13:13" x14ac:dyDescent="0.25">
      <c r="M868" s="25"/>
    </row>
    <row r="869" spans="13:13" x14ac:dyDescent="0.25">
      <c r="M869" s="25"/>
    </row>
    <row r="870" spans="13:13" x14ac:dyDescent="0.25">
      <c r="M870" s="25"/>
    </row>
    <row r="871" spans="13:13" x14ac:dyDescent="0.25">
      <c r="M871" s="25"/>
    </row>
    <row r="872" spans="13:13" x14ac:dyDescent="0.25">
      <c r="M872" s="25"/>
    </row>
    <row r="873" spans="13:13" x14ac:dyDescent="0.25">
      <c r="M873" s="25"/>
    </row>
    <row r="874" spans="13:13" x14ac:dyDescent="0.25">
      <c r="M874" s="25"/>
    </row>
    <row r="875" spans="13:13" x14ac:dyDescent="0.25">
      <c r="M875" s="25"/>
    </row>
    <row r="876" spans="13:13" x14ac:dyDescent="0.25">
      <c r="M876" s="25"/>
    </row>
    <row r="877" spans="13:13" x14ac:dyDescent="0.25">
      <c r="M877" s="25"/>
    </row>
    <row r="878" spans="13:13" x14ac:dyDescent="0.25">
      <c r="M878" s="25"/>
    </row>
    <row r="879" spans="13:13" x14ac:dyDescent="0.25">
      <c r="M879" s="25"/>
    </row>
    <row r="880" spans="13:13" x14ac:dyDescent="0.25">
      <c r="M880" s="25"/>
    </row>
    <row r="881" spans="13:13" x14ac:dyDescent="0.25">
      <c r="M881" s="25"/>
    </row>
    <row r="882" spans="13:13" x14ac:dyDescent="0.25">
      <c r="M882" s="25"/>
    </row>
    <row r="883" spans="13:13" x14ac:dyDescent="0.25">
      <c r="M883" s="25"/>
    </row>
    <row r="884" spans="13:13" x14ac:dyDescent="0.25">
      <c r="M884" s="25"/>
    </row>
    <row r="885" spans="13:13" x14ac:dyDescent="0.25">
      <c r="M885" s="25"/>
    </row>
    <row r="886" spans="13:13" x14ac:dyDescent="0.25">
      <c r="M886" s="25"/>
    </row>
    <row r="887" spans="13:13" x14ac:dyDescent="0.25">
      <c r="M887" s="25"/>
    </row>
    <row r="888" spans="13:13" x14ac:dyDescent="0.25">
      <c r="M888" s="25"/>
    </row>
    <row r="889" spans="13:13" x14ac:dyDescent="0.25">
      <c r="M889" s="25"/>
    </row>
    <row r="890" spans="13:13" x14ac:dyDescent="0.25">
      <c r="M890" s="25"/>
    </row>
    <row r="891" spans="13:13" x14ac:dyDescent="0.25">
      <c r="M891" s="25"/>
    </row>
    <row r="892" spans="13:13" x14ac:dyDescent="0.25">
      <c r="M892" s="25"/>
    </row>
    <row r="893" spans="13:13" x14ac:dyDescent="0.25">
      <c r="M893" s="25"/>
    </row>
    <row r="894" spans="13:13" x14ac:dyDescent="0.25">
      <c r="M894" s="25"/>
    </row>
    <row r="895" spans="13:13" x14ac:dyDescent="0.25">
      <c r="M895" s="25"/>
    </row>
    <row r="896" spans="13:13" x14ac:dyDescent="0.25">
      <c r="M896" s="25"/>
    </row>
    <row r="897" spans="13:13" x14ac:dyDescent="0.25">
      <c r="M897" s="25"/>
    </row>
    <row r="898" spans="13:13" x14ac:dyDescent="0.25">
      <c r="M898" s="25"/>
    </row>
    <row r="899" spans="13:13" x14ac:dyDescent="0.25">
      <c r="M899" s="25"/>
    </row>
    <row r="900" spans="13:13" x14ac:dyDescent="0.25">
      <c r="M900" s="25"/>
    </row>
    <row r="901" spans="13:13" x14ac:dyDescent="0.25">
      <c r="M901" s="25"/>
    </row>
    <row r="902" spans="13:13" x14ac:dyDescent="0.25">
      <c r="M902" s="25"/>
    </row>
    <row r="903" spans="13:13" x14ac:dyDescent="0.25">
      <c r="M903" s="25"/>
    </row>
    <row r="904" spans="13:13" x14ac:dyDescent="0.25">
      <c r="M904" s="25"/>
    </row>
    <row r="905" spans="13:13" x14ac:dyDescent="0.25">
      <c r="M905" s="25"/>
    </row>
    <row r="906" spans="13:13" x14ac:dyDescent="0.25">
      <c r="M906" s="25"/>
    </row>
    <row r="907" spans="13:13" x14ac:dyDescent="0.25">
      <c r="M907" s="25"/>
    </row>
    <row r="908" spans="13:13" x14ac:dyDescent="0.25">
      <c r="M908" s="25"/>
    </row>
    <row r="909" spans="13:13" x14ac:dyDescent="0.25">
      <c r="M909" s="25"/>
    </row>
    <row r="910" spans="13:13" x14ac:dyDescent="0.25">
      <c r="M910" s="25"/>
    </row>
    <row r="911" spans="13:13" x14ac:dyDescent="0.25">
      <c r="M911" s="25"/>
    </row>
    <row r="912" spans="13:13" x14ac:dyDescent="0.25">
      <c r="M912" s="25"/>
    </row>
    <row r="913" spans="13:13" x14ac:dyDescent="0.25">
      <c r="M913" s="25"/>
    </row>
    <row r="914" spans="13:13" x14ac:dyDescent="0.25">
      <c r="M914" s="25"/>
    </row>
    <row r="915" spans="13:13" x14ac:dyDescent="0.25">
      <c r="M915" s="25"/>
    </row>
    <row r="916" spans="13:13" x14ac:dyDescent="0.25">
      <c r="M916" s="25"/>
    </row>
    <row r="917" spans="13:13" x14ac:dyDescent="0.25">
      <c r="M917" s="25"/>
    </row>
    <row r="918" spans="13:13" x14ac:dyDescent="0.25">
      <c r="M918" s="25"/>
    </row>
    <row r="919" spans="13:13" x14ac:dyDescent="0.25">
      <c r="M919" s="25"/>
    </row>
    <row r="920" spans="13:13" x14ac:dyDescent="0.25">
      <c r="M920" s="25"/>
    </row>
    <row r="921" spans="13:13" x14ac:dyDescent="0.25">
      <c r="M921" s="25"/>
    </row>
    <row r="922" spans="13:13" x14ac:dyDescent="0.25">
      <c r="M922" s="25"/>
    </row>
    <row r="923" spans="13:13" x14ac:dyDescent="0.25">
      <c r="M923" s="25"/>
    </row>
    <row r="924" spans="13:13" x14ac:dyDescent="0.25">
      <c r="M924" s="25"/>
    </row>
    <row r="925" spans="13:13" x14ac:dyDescent="0.25">
      <c r="M925" s="25"/>
    </row>
    <row r="926" spans="13:13" x14ac:dyDescent="0.25">
      <c r="M926" s="25"/>
    </row>
    <row r="927" spans="13:13" x14ac:dyDescent="0.25">
      <c r="M927" s="25"/>
    </row>
    <row r="928" spans="13:13" x14ac:dyDescent="0.25">
      <c r="M928" s="25"/>
    </row>
    <row r="929" spans="13:13" x14ac:dyDescent="0.25">
      <c r="M929" s="25"/>
    </row>
    <row r="930" spans="13:13" x14ac:dyDescent="0.25">
      <c r="M930" s="25"/>
    </row>
    <row r="931" spans="13:13" x14ac:dyDescent="0.25">
      <c r="M931" s="25"/>
    </row>
    <row r="932" spans="13:13" x14ac:dyDescent="0.25">
      <c r="M932" s="25"/>
    </row>
    <row r="933" spans="13:13" x14ac:dyDescent="0.25">
      <c r="M933" s="25"/>
    </row>
    <row r="934" spans="13:13" x14ac:dyDescent="0.25">
      <c r="M934" s="25"/>
    </row>
    <row r="935" spans="13:13" x14ac:dyDescent="0.25">
      <c r="M935" s="25"/>
    </row>
    <row r="936" spans="13:13" x14ac:dyDescent="0.25">
      <c r="M936" s="25"/>
    </row>
    <row r="937" spans="13:13" x14ac:dyDescent="0.25">
      <c r="M937" s="25"/>
    </row>
    <row r="938" spans="13:13" x14ac:dyDescent="0.25">
      <c r="M938" s="25"/>
    </row>
    <row r="939" spans="13:13" x14ac:dyDescent="0.25">
      <c r="M939" s="25"/>
    </row>
    <row r="940" spans="13:13" x14ac:dyDescent="0.25">
      <c r="M940" s="25"/>
    </row>
    <row r="941" spans="13:13" x14ac:dyDescent="0.25">
      <c r="M941" s="25"/>
    </row>
    <row r="942" spans="13:13" x14ac:dyDescent="0.25">
      <c r="M942" s="25"/>
    </row>
    <row r="943" spans="13:13" x14ac:dyDescent="0.25">
      <c r="M943" s="25"/>
    </row>
    <row r="944" spans="13:13" x14ac:dyDescent="0.25">
      <c r="M944" s="25"/>
    </row>
    <row r="945" spans="13:13" x14ac:dyDescent="0.25">
      <c r="M945" s="25"/>
    </row>
    <row r="946" spans="13:13" x14ac:dyDescent="0.25">
      <c r="M946" s="25"/>
    </row>
    <row r="947" spans="13:13" x14ac:dyDescent="0.25">
      <c r="M947" s="25"/>
    </row>
    <row r="948" spans="13:13" x14ac:dyDescent="0.25">
      <c r="M948" s="25"/>
    </row>
    <row r="949" spans="13:13" x14ac:dyDescent="0.25">
      <c r="M949" s="25"/>
    </row>
    <row r="950" spans="13:13" x14ac:dyDescent="0.25">
      <c r="M950" s="25"/>
    </row>
    <row r="951" spans="13:13" x14ac:dyDescent="0.25">
      <c r="M951" s="25"/>
    </row>
    <row r="952" spans="13:13" x14ac:dyDescent="0.25">
      <c r="M952" s="25"/>
    </row>
    <row r="953" spans="13:13" x14ac:dyDescent="0.25">
      <c r="M953" s="25"/>
    </row>
    <row r="954" spans="13:13" x14ac:dyDescent="0.25">
      <c r="M954" s="25"/>
    </row>
    <row r="955" spans="13:13" x14ac:dyDescent="0.25">
      <c r="M955" s="25"/>
    </row>
    <row r="956" spans="13:13" x14ac:dyDescent="0.25">
      <c r="M956" s="25"/>
    </row>
    <row r="957" spans="13:13" x14ac:dyDescent="0.25">
      <c r="M957" s="25"/>
    </row>
    <row r="958" spans="13:13" x14ac:dyDescent="0.25">
      <c r="M958" s="25"/>
    </row>
    <row r="959" spans="13:13" x14ac:dyDescent="0.25">
      <c r="M959" s="25"/>
    </row>
    <row r="960" spans="13:13" x14ac:dyDescent="0.25">
      <c r="M960" s="25"/>
    </row>
    <row r="961" spans="13:13" x14ac:dyDescent="0.25">
      <c r="M961" s="25"/>
    </row>
    <row r="962" spans="13:13" x14ac:dyDescent="0.25">
      <c r="M962" s="25"/>
    </row>
    <row r="963" spans="13:13" x14ac:dyDescent="0.25">
      <c r="M963" s="25"/>
    </row>
    <row r="964" spans="13:13" x14ac:dyDescent="0.25">
      <c r="M964" s="25"/>
    </row>
    <row r="965" spans="13:13" x14ac:dyDescent="0.25">
      <c r="M965" s="25"/>
    </row>
    <row r="966" spans="13:13" x14ac:dyDescent="0.25">
      <c r="M966" s="25"/>
    </row>
    <row r="967" spans="13:13" x14ac:dyDescent="0.25">
      <c r="M967" s="25"/>
    </row>
    <row r="968" spans="13:13" x14ac:dyDescent="0.25">
      <c r="M968" s="25"/>
    </row>
    <row r="969" spans="13:13" x14ac:dyDescent="0.25">
      <c r="M969" s="25"/>
    </row>
    <row r="970" spans="13:13" x14ac:dyDescent="0.25">
      <c r="M970" s="25"/>
    </row>
    <row r="971" spans="13:13" x14ac:dyDescent="0.25">
      <c r="M971" s="25"/>
    </row>
    <row r="972" spans="13:13" x14ac:dyDescent="0.25">
      <c r="M972" s="25"/>
    </row>
    <row r="973" spans="13:13" x14ac:dyDescent="0.25">
      <c r="M973" s="25"/>
    </row>
    <row r="974" spans="13:13" x14ac:dyDescent="0.25">
      <c r="M974" s="25"/>
    </row>
    <row r="975" spans="13:13" x14ac:dyDescent="0.25">
      <c r="M975" s="25"/>
    </row>
    <row r="976" spans="13:13" x14ac:dyDescent="0.25">
      <c r="M976" s="25"/>
    </row>
    <row r="977" spans="13:13" x14ac:dyDescent="0.25">
      <c r="M977" s="25"/>
    </row>
    <row r="978" spans="13:13" x14ac:dyDescent="0.25">
      <c r="M978" s="25"/>
    </row>
    <row r="979" spans="13:13" x14ac:dyDescent="0.25">
      <c r="M979" s="25"/>
    </row>
    <row r="980" spans="13:13" x14ac:dyDescent="0.25">
      <c r="M980" s="25"/>
    </row>
    <row r="981" spans="13:13" x14ac:dyDescent="0.25">
      <c r="M981" s="25"/>
    </row>
    <row r="982" spans="13:13" x14ac:dyDescent="0.25">
      <c r="M982" s="25"/>
    </row>
    <row r="983" spans="13:13" x14ac:dyDescent="0.25">
      <c r="M983" s="25"/>
    </row>
    <row r="984" spans="13:13" x14ac:dyDescent="0.25">
      <c r="M984" s="25"/>
    </row>
    <row r="985" spans="13:13" x14ac:dyDescent="0.25">
      <c r="M985" s="25"/>
    </row>
    <row r="986" spans="13:13" x14ac:dyDescent="0.25">
      <c r="M986" s="25"/>
    </row>
    <row r="987" spans="13:13" x14ac:dyDescent="0.25">
      <c r="M987" s="25"/>
    </row>
    <row r="988" spans="13:13" x14ac:dyDescent="0.25">
      <c r="M988" s="25"/>
    </row>
    <row r="989" spans="13:13" x14ac:dyDescent="0.25">
      <c r="M989" s="25"/>
    </row>
    <row r="990" spans="13:13" x14ac:dyDescent="0.25">
      <c r="M990" s="25"/>
    </row>
    <row r="991" spans="13:13" x14ac:dyDescent="0.25">
      <c r="M991" s="25"/>
    </row>
    <row r="992" spans="13:13" x14ac:dyDescent="0.25">
      <c r="M992" s="25"/>
    </row>
    <row r="993" spans="13:13" x14ac:dyDescent="0.25">
      <c r="M993" s="25"/>
    </row>
    <row r="994" spans="13:13" x14ac:dyDescent="0.25">
      <c r="M994" s="25"/>
    </row>
    <row r="995" spans="13:13" x14ac:dyDescent="0.25">
      <c r="M995" s="25"/>
    </row>
    <row r="996" spans="13:13" x14ac:dyDescent="0.25">
      <c r="M996" s="25"/>
    </row>
    <row r="997" spans="13:13" x14ac:dyDescent="0.25">
      <c r="M997" s="25"/>
    </row>
    <row r="998" spans="13:13" x14ac:dyDescent="0.25">
      <c r="M998" s="25"/>
    </row>
    <row r="999" spans="13:13" x14ac:dyDescent="0.25">
      <c r="M999" s="25"/>
    </row>
    <row r="1000" spans="13:13" x14ac:dyDescent="0.25">
      <c r="M1000" s="25"/>
    </row>
    <row r="1001" spans="13:13" x14ac:dyDescent="0.25">
      <c r="M1001" s="25"/>
    </row>
  </sheetData>
  <mergeCells count="4">
    <mergeCell ref="R3:T7"/>
    <mergeCell ref="L6:L10"/>
    <mergeCell ref="B13:D16"/>
    <mergeCell ref="L15:L23"/>
  </mergeCells>
  <dataValidations count="1">
    <dataValidation type="list" allowBlank="1" showInputMessage="1" showErrorMessage="1" sqref="H3:I4">
      <formula1>$B$3:$B$10</formula1>
    </dataValidation>
  </dataValidations>
  <hyperlinks>
    <hyperlink ref="D4" r:id="rId1"/>
    <hyperlink ref="D5" r:id="rId2"/>
    <hyperlink ref="D6" r:id="rId3"/>
    <hyperlink ref="D7" r:id="rId4"/>
    <hyperlink ref="D8" r:id="rId5"/>
    <hyperlink ref="D9" r:id="rId6"/>
    <hyperlink ref="D3" r:id="rId7" display="mailto:cbirmele@monacomarine.com"/>
  </hyperlinks>
  <pageMargins left="0.7" right="0.7" top="0.75" bottom="0.75" header="0.3" footer="0.3"/>
  <pageSetup paperSize="9" orientation="portrait" r:id="rId8"/>
  <tableParts count="1">
    <tablePart r:id="rId9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B2:O43"/>
  <sheetViews>
    <sheetView workbookViewId="0">
      <selection activeCell="B17" sqref="B17:F43"/>
    </sheetView>
  </sheetViews>
  <sheetFormatPr baseColWidth="10" defaultRowHeight="14.25" x14ac:dyDescent="0.2"/>
  <cols>
    <col min="1" max="16384" width="11.42578125" style="7"/>
  </cols>
  <sheetData>
    <row r="2" spans="2:15" x14ac:dyDescent="0.2">
      <c r="B2" s="7" t="e">
        <f>IF(#REF!=$B$8,SUM(#REF!),0)</f>
        <v>#REF!</v>
      </c>
      <c r="C2" s="7" t="e">
        <f>IF(#REF!=$B$8,SUM(#REF!),0)</f>
        <v>#REF!</v>
      </c>
      <c r="D2" s="7" t="e">
        <f>IF(#REF!=$B$8,SUM(#REF!),0)</f>
        <v>#REF!</v>
      </c>
      <c r="E2" s="7" t="e">
        <f>IF(#REF!=$B$8,SUM(#REF!),0)</f>
        <v>#REF!</v>
      </c>
      <c r="F2" s="7" t="e">
        <f>IF(#REF!=$B$8,SUM(#REF!),0)</f>
        <v>#REF!</v>
      </c>
      <c r="G2" s="7">
        <f t="shared" ref="G2:M2" si="0">IF(B17=$B$8,SUM(B18:B10000),0)</f>
        <v>0</v>
      </c>
      <c r="H2" s="7">
        <f t="shared" si="0"/>
        <v>0</v>
      </c>
      <c r="I2" s="7">
        <f>IF(D17=$B$8,SUM(D18:D10000),0)</f>
        <v>23693.578565</v>
      </c>
      <c r="J2" s="7">
        <f t="shared" si="0"/>
        <v>0</v>
      </c>
      <c r="K2" s="7">
        <f t="shared" si="0"/>
        <v>0</v>
      </c>
      <c r="L2" s="7">
        <f t="shared" si="0"/>
        <v>0</v>
      </c>
      <c r="M2" s="7">
        <f t="shared" si="0"/>
        <v>0</v>
      </c>
      <c r="O2" s="7" t="s">
        <v>41</v>
      </c>
    </row>
    <row r="3" spans="2:15" x14ac:dyDescent="0.2">
      <c r="B3" s="7" t="e">
        <f>IF(#REF!=$B$10,SUM(#REF!),0)</f>
        <v>#REF!</v>
      </c>
      <c r="C3" s="7" t="e">
        <f>IF(#REF!=$B$10,SUM(#REF!),0)</f>
        <v>#REF!</v>
      </c>
      <c r="D3" s="7" t="e">
        <f>IF(#REF!=$B$10,SUM(#REF!),0)</f>
        <v>#REF!</v>
      </c>
      <c r="E3" s="7" t="e">
        <f>IF(#REF!=$B$10,SUM(#REF!),0)</f>
        <v>#REF!</v>
      </c>
      <c r="F3" s="7" t="e">
        <f>IF(#REF!=$B$10,SUM(#REF!),0)</f>
        <v>#REF!</v>
      </c>
      <c r="G3" s="7" t="e">
        <f>IF(#REF!=$B$10,SUM(#REF!),0)</f>
        <v>#REF!</v>
      </c>
      <c r="H3" s="7" t="e">
        <f>IF(#REF!=$B$10,SUM(#REF!),0)</f>
        <v>#REF!</v>
      </c>
      <c r="I3" s="7" t="e">
        <f>IF(#REF!=$B$10,SUM(#REF!),0)</f>
        <v>#REF!</v>
      </c>
      <c r="J3" s="7" t="e">
        <f>IF(#REF!=$B$10,SUM(#REF!),0)</f>
        <v>#REF!</v>
      </c>
      <c r="K3" s="7" t="e">
        <f>IF(#REF!=$B$10,SUM(#REF!),0)</f>
        <v>#REF!</v>
      </c>
      <c r="L3" s="7" t="e">
        <f>IF(#REF!=$B$10,SUM(#REF!),0)</f>
        <v>#REF!</v>
      </c>
      <c r="M3" s="7" t="e">
        <f>IF(#REF!=$B$10,SUM(#REF!),0)</f>
        <v>#REF!</v>
      </c>
      <c r="O3" s="7" t="s">
        <v>42</v>
      </c>
    </row>
    <row r="4" spans="2:15" x14ac:dyDescent="0.2">
      <c r="J4" s="24"/>
      <c r="K4" s="24"/>
      <c r="L4" s="24"/>
    </row>
    <row r="5" spans="2:15" x14ac:dyDescent="0.2">
      <c r="J5" s="24"/>
      <c r="K5" s="24"/>
      <c r="L5" s="24"/>
    </row>
    <row r="6" spans="2:15" x14ac:dyDescent="0.2">
      <c r="J6" s="24"/>
      <c r="K6" s="24"/>
      <c r="L6" s="24"/>
    </row>
    <row r="7" spans="2:15" ht="15" thickBot="1" x14ac:dyDescent="0.25">
      <c r="J7" s="24"/>
      <c r="K7" s="24"/>
      <c r="L7" s="24"/>
    </row>
    <row r="8" spans="2:15" ht="15" customHeight="1" x14ac:dyDescent="0.2">
      <c r="B8" s="83" t="s">
        <v>5</v>
      </c>
      <c r="C8" s="83"/>
      <c r="D8" s="84" t="s">
        <v>71</v>
      </c>
      <c r="E8" s="85"/>
      <c r="F8" s="86"/>
      <c r="G8" s="77">
        <f>SUM(D18:D10000)</f>
        <v>23693.578565</v>
      </c>
      <c r="H8" s="78"/>
      <c r="I8" s="79"/>
      <c r="J8" s="24"/>
      <c r="K8" s="24"/>
      <c r="L8" s="24"/>
    </row>
    <row r="9" spans="2:15" ht="14.25" customHeight="1" thickBot="1" x14ac:dyDescent="0.25">
      <c r="B9" s="83"/>
      <c r="C9" s="83"/>
      <c r="D9" s="87"/>
      <c r="E9" s="88"/>
      <c r="F9" s="89"/>
      <c r="G9" s="80"/>
      <c r="H9" s="81"/>
      <c r="I9" s="82"/>
    </row>
    <row r="10" spans="2:15" x14ac:dyDescent="0.2">
      <c r="B10" s="83" t="s">
        <v>7</v>
      </c>
      <c r="C10" s="83"/>
      <c r="D10" s="84" t="s">
        <v>39</v>
      </c>
      <c r="E10" s="85"/>
      <c r="F10" s="86"/>
      <c r="G10" s="77" t="e">
        <f>SUM(3:3)</f>
        <v>#REF!</v>
      </c>
      <c r="H10" s="78"/>
      <c r="I10" s="79"/>
    </row>
    <row r="11" spans="2:15" ht="15" thickBot="1" x14ac:dyDescent="0.25">
      <c r="B11" s="83"/>
      <c r="C11" s="83"/>
      <c r="D11" s="87"/>
      <c r="E11" s="88"/>
      <c r="F11" s="89"/>
      <c r="G11" s="80"/>
      <c r="H11" s="81"/>
      <c r="I11" s="82"/>
    </row>
    <row r="12" spans="2:15" ht="15" customHeight="1" x14ac:dyDescent="0.2">
      <c r="B12" s="83" t="s">
        <v>38</v>
      </c>
      <c r="C12" s="83"/>
      <c r="D12" s="84" t="s">
        <v>40</v>
      </c>
      <c r="E12" s="85"/>
      <c r="F12" s="86"/>
      <c r="G12" s="77" t="e">
        <f>G8-G10</f>
        <v>#REF!</v>
      </c>
      <c r="H12" s="78"/>
      <c r="I12" s="79"/>
    </row>
    <row r="13" spans="2:15" ht="15.75" customHeight="1" x14ac:dyDescent="0.2">
      <c r="B13" s="83"/>
      <c r="C13" s="83"/>
      <c r="D13" s="87"/>
      <c r="E13" s="88"/>
      <c r="F13" s="89"/>
      <c r="G13" s="80"/>
      <c r="H13" s="81"/>
      <c r="I13" s="82"/>
    </row>
    <row r="17" spans="2:6" x14ac:dyDescent="0.2">
      <c r="B17" s="7" t="s">
        <v>1</v>
      </c>
      <c r="C17" s="7" t="s">
        <v>2</v>
      </c>
      <c r="D17" s="7" t="s">
        <v>5</v>
      </c>
      <c r="E17" s="7" t="s">
        <v>3</v>
      </c>
      <c r="F17" s="7" t="s">
        <v>6</v>
      </c>
    </row>
    <row r="18" spans="2:6" x14ac:dyDescent="0.2">
      <c r="B18" s="7" t="s">
        <v>96</v>
      </c>
      <c r="C18" s="7" t="s">
        <v>97</v>
      </c>
      <c r="D18" s="7">
        <v>2770</v>
      </c>
      <c r="E18" s="7" t="s">
        <v>98</v>
      </c>
      <c r="F18" s="7">
        <v>0</v>
      </c>
    </row>
    <row r="19" spans="2:6" x14ac:dyDescent="0.2">
      <c r="B19" s="7">
        <v>1</v>
      </c>
      <c r="C19" s="7" t="s">
        <v>69</v>
      </c>
      <c r="D19" s="7">
        <v>-1791</v>
      </c>
      <c r="E19" s="7" t="s">
        <v>4</v>
      </c>
      <c r="F19" s="7">
        <v>979</v>
      </c>
    </row>
    <row r="20" spans="2:6" x14ac:dyDescent="0.2">
      <c r="B20" s="7" t="s">
        <v>99</v>
      </c>
      <c r="C20" s="7" t="s">
        <v>100</v>
      </c>
      <c r="D20" s="7">
        <v>2938</v>
      </c>
      <c r="E20" s="7" t="s">
        <v>98</v>
      </c>
      <c r="F20" s="7">
        <v>0</v>
      </c>
    </row>
    <row r="21" spans="2:6" x14ac:dyDescent="0.2">
      <c r="B21" s="7" t="s">
        <v>101</v>
      </c>
      <c r="C21" s="7" t="s">
        <v>102</v>
      </c>
      <c r="D21" s="7">
        <v>14628</v>
      </c>
      <c r="E21" s="7" t="s">
        <v>98</v>
      </c>
      <c r="F21" s="7">
        <v>6532</v>
      </c>
    </row>
    <row r="22" spans="2:6" x14ac:dyDescent="0.2">
      <c r="B22" s="7" t="s">
        <v>103</v>
      </c>
      <c r="C22" s="7" t="s">
        <v>104</v>
      </c>
      <c r="D22" s="7">
        <v>79</v>
      </c>
      <c r="E22" s="7" t="s">
        <v>98</v>
      </c>
      <c r="F22" s="7">
        <v>79</v>
      </c>
    </row>
    <row r="23" spans="2:6" x14ac:dyDescent="0.2">
      <c r="B23" s="7" t="s">
        <v>105</v>
      </c>
      <c r="C23" s="7" t="s">
        <v>106</v>
      </c>
      <c r="D23" s="7">
        <v>42.56</v>
      </c>
      <c r="E23" s="7" t="s">
        <v>98</v>
      </c>
      <c r="F23" s="7">
        <v>42.56</v>
      </c>
    </row>
    <row r="24" spans="2:6" x14ac:dyDescent="0.2">
      <c r="B24" s="7" t="s">
        <v>107</v>
      </c>
      <c r="C24" s="7" t="s">
        <v>108</v>
      </c>
      <c r="D24" s="7">
        <v>980</v>
      </c>
      <c r="E24" s="7" t="s">
        <v>98</v>
      </c>
      <c r="F24" s="7">
        <v>0</v>
      </c>
    </row>
    <row r="25" spans="2:6" x14ac:dyDescent="0.2">
      <c r="B25" s="7" t="s">
        <v>109</v>
      </c>
      <c r="C25" s="7" t="s">
        <v>110</v>
      </c>
      <c r="D25" s="7">
        <v>1750</v>
      </c>
      <c r="E25" s="7" t="s">
        <v>98</v>
      </c>
      <c r="F25" s="7">
        <v>0</v>
      </c>
    </row>
    <row r="26" spans="2:6" x14ac:dyDescent="0.2">
      <c r="B26" s="7">
        <v>1</v>
      </c>
      <c r="C26" s="7" t="s">
        <v>69</v>
      </c>
      <c r="D26" s="7">
        <v>-1750</v>
      </c>
      <c r="E26" s="7" t="s">
        <v>4</v>
      </c>
      <c r="F26" s="7">
        <v>0</v>
      </c>
    </row>
    <row r="27" spans="2:6" x14ac:dyDescent="0.2">
      <c r="B27" s="7" t="s">
        <v>111</v>
      </c>
      <c r="C27" s="7" t="s">
        <v>112</v>
      </c>
      <c r="D27" s="7">
        <v>0</v>
      </c>
      <c r="E27" s="7" t="s">
        <v>98</v>
      </c>
      <c r="F27" s="7">
        <v>0</v>
      </c>
    </row>
    <row r="28" spans="2:6" x14ac:dyDescent="0.2">
      <c r="B28" s="7" t="s">
        <v>113</v>
      </c>
      <c r="C28" s="7" t="s">
        <v>114</v>
      </c>
      <c r="D28" s="7">
        <v>3895.5</v>
      </c>
      <c r="E28" s="7" t="s">
        <v>98</v>
      </c>
      <c r="F28" s="7">
        <v>1739.5</v>
      </c>
    </row>
    <row r="29" spans="2:6" x14ac:dyDescent="0.2">
      <c r="B29" s="7" t="s">
        <v>115</v>
      </c>
      <c r="C29" s="7" t="s">
        <v>116</v>
      </c>
      <c r="D29" s="7">
        <v>5800</v>
      </c>
      <c r="E29" s="7" t="s">
        <v>98</v>
      </c>
      <c r="F29" s="7">
        <v>0</v>
      </c>
    </row>
    <row r="30" spans="2:6" x14ac:dyDescent="0.2">
      <c r="B30" s="7">
        <v>1</v>
      </c>
      <c r="C30" s="7" t="s">
        <v>69</v>
      </c>
      <c r="D30" s="7">
        <v>-5800</v>
      </c>
      <c r="E30" s="7" t="s">
        <v>4</v>
      </c>
      <c r="F30" s="7">
        <v>0</v>
      </c>
    </row>
    <row r="31" spans="2:6" x14ac:dyDescent="0.2">
      <c r="B31" s="7" t="s">
        <v>117</v>
      </c>
      <c r="C31" s="7" t="s">
        <v>118</v>
      </c>
      <c r="D31" s="7">
        <v>1422</v>
      </c>
      <c r="E31" s="7" t="s">
        <v>98</v>
      </c>
      <c r="F31" s="7">
        <v>0</v>
      </c>
    </row>
    <row r="32" spans="2:6" x14ac:dyDescent="0.2">
      <c r="B32" s="7">
        <v>1</v>
      </c>
      <c r="C32" s="7" t="s">
        <v>69</v>
      </c>
      <c r="D32" s="7">
        <v>-1422</v>
      </c>
      <c r="E32" s="7" t="s">
        <v>4</v>
      </c>
      <c r="F32" s="7">
        <v>0</v>
      </c>
    </row>
    <row r="33" spans="2:6" x14ac:dyDescent="0.2">
      <c r="B33" s="7" t="s">
        <v>119</v>
      </c>
      <c r="C33" s="7" t="s">
        <v>120</v>
      </c>
      <c r="D33" s="7">
        <v>0</v>
      </c>
      <c r="E33" s="7" t="s">
        <v>98</v>
      </c>
      <c r="F33" s="7">
        <v>0</v>
      </c>
    </row>
    <row r="34" spans="2:6" x14ac:dyDescent="0.2">
      <c r="B34" s="7" t="s">
        <v>121</v>
      </c>
      <c r="C34" s="7" t="s">
        <v>122</v>
      </c>
      <c r="D34" s="7">
        <v>0</v>
      </c>
      <c r="E34" s="7" t="s">
        <v>98</v>
      </c>
      <c r="F34" s="7">
        <v>0</v>
      </c>
    </row>
    <row r="35" spans="2:6" x14ac:dyDescent="0.2">
      <c r="B35" s="7" t="s">
        <v>123</v>
      </c>
      <c r="C35" s="7" t="s">
        <v>124</v>
      </c>
      <c r="D35" s="7">
        <v>136.5</v>
      </c>
      <c r="E35" s="7" t="s">
        <v>98</v>
      </c>
      <c r="F35" s="7">
        <v>136.5</v>
      </c>
    </row>
    <row r="36" spans="2:6" x14ac:dyDescent="0.2">
      <c r="B36" s="7" t="s">
        <v>125</v>
      </c>
      <c r="C36" s="7" t="s">
        <v>126</v>
      </c>
      <c r="D36" s="7">
        <v>0</v>
      </c>
      <c r="E36" s="7" t="s">
        <v>98</v>
      </c>
      <c r="F36" s="7">
        <v>0</v>
      </c>
    </row>
    <row r="37" spans="2:6" x14ac:dyDescent="0.2">
      <c r="B37" s="7" t="s">
        <v>127</v>
      </c>
      <c r="C37" s="7" t="s">
        <v>128</v>
      </c>
      <c r="D37" s="7">
        <v>0</v>
      </c>
      <c r="E37" s="7" t="s">
        <v>98</v>
      </c>
      <c r="F37" s="7">
        <v>0</v>
      </c>
    </row>
    <row r="38" spans="2:6" x14ac:dyDescent="0.2">
      <c r="B38" s="7" t="s">
        <v>129</v>
      </c>
      <c r="C38" s="7" t="s">
        <v>82</v>
      </c>
      <c r="D38" s="7">
        <v>0</v>
      </c>
      <c r="E38" s="7" t="s">
        <v>98</v>
      </c>
      <c r="F38" s="7">
        <v>0</v>
      </c>
    </row>
    <row r="39" spans="2:6" x14ac:dyDescent="0.2">
      <c r="B39" s="7" t="s">
        <v>130</v>
      </c>
      <c r="C39" s="7" t="s">
        <v>81</v>
      </c>
      <c r="D39" s="7">
        <v>0</v>
      </c>
      <c r="E39" s="7" t="s">
        <v>98</v>
      </c>
      <c r="F39" s="7">
        <v>0</v>
      </c>
    </row>
    <row r="40" spans="2:6" x14ac:dyDescent="0.2">
      <c r="B40" s="7" t="s">
        <v>131</v>
      </c>
      <c r="C40" s="7" t="s">
        <v>80</v>
      </c>
      <c r="D40" s="7">
        <v>0</v>
      </c>
      <c r="E40" s="7" t="s">
        <v>98</v>
      </c>
      <c r="F40" s="7">
        <v>0</v>
      </c>
    </row>
    <row r="41" spans="2:6" x14ac:dyDescent="0.2">
      <c r="B41" s="7" t="s">
        <v>132</v>
      </c>
      <c r="C41" s="7" t="s">
        <v>8</v>
      </c>
      <c r="D41" s="7">
        <v>0</v>
      </c>
      <c r="E41" s="7" t="s">
        <v>4</v>
      </c>
      <c r="F41" s="7">
        <v>0</v>
      </c>
    </row>
    <row r="42" spans="2:6" x14ac:dyDescent="0.2">
      <c r="B42" s="7">
        <v>2</v>
      </c>
      <c r="C42" s="7" t="s">
        <v>70</v>
      </c>
      <c r="D42" s="7">
        <v>15.018565000000001</v>
      </c>
      <c r="E42" s="7" t="s">
        <v>4</v>
      </c>
      <c r="F42" s="7">
        <v>15.018565000000001</v>
      </c>
    </row>
    <row r="43" spans="2:6" x14ac:dyDescent="0.2">
      <c r="B43" s="7" t="s">
        <v>133</v>
      </c>
      <c r="C43" s="7" t="s">
        <v>9</v>
      </c>
      <c r="D43" s="7">
        <v>0</v>
      </c>
      <c r="E43" s="7" t="s">
        <v>4</v>
      </c>
      <c r="F43" s="7">
        <v>0</v>
      </c>
    </row>
  </sheetData>
  <mergeCells count="9">
    <mergeCell ref="G12:I13"/>
    <mergeCell ref="G10:I11"/>
    <mergeCell ref="G8:I9"/>
    <mergeCell ref="B12:C13"/>
    <mergeCell ref="B10:C11"/>
    <mergeCell ref="B8:C9"/>
    <mergeCell ref="D8:F9"/>
    <mergeCell ref="D10:F11"/>
    <mergeCell ref="D12:F1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EXTRACTION GX</vt:lpstr>
      <vt:lpstr>ACCEPTANCE SHEET 2</vt:lpstr>
      <vt:lpstr>Modèle Acceptance Sheet </vt:lpstr>
      <vt:lpstr>Modèle Weekly Balance Sheet</vt:lpstr>
      <vt:lpstr>STT mails</vt:lpstr>
      <vt:lpstr>BILAN FINANCIER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sterme</dc:creator>
  <cp:lastModifiedBy>maison</cp:lastModifiedBy>
  <cp:lastPrinted>2021-08-05T09:29:42Z</cp:lastPrinted>
  <dcterms:created xsi:type="dcterms:W3CDTF">2011-08-30T09:52:51Z</dcterms:created>
  <dcterms:modified xsi:type="dcterms:W3CDTF">2022-01-28T15:20:04Z</dcterms:modified>
</cp:coreProperties>
</file>