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tables/table1.xml" ContentType="application/vnd.openxmlformats-officedocument.spreadsheetml.table+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codeName="ThisWorkbook"/>
  <bookViews>
    <workbookView xWindow="0" yWindow="0" windowWidth="20730" windowHeight="9510" tabRatio="686" activeTab="1"/>
  </bookViews>
  <sheets>
    <sheet name="Fériés" sheetId="5" r:id="rId1"/>
    <sheet name="Janvier" sheetId="4" r:id="rId2"/>
  </sheets>
  <definedNames>
    <definedName name="a">Janvier!#REF!</definedName>
    <definedName name="AnnéeCalendrier">Janvier!$AA$4</definedName>
    <definedName name="Fériés">Fériés!$A$3:$A$13</definedName>
    <definedName name="ffr">Janvier[[#Headers],[%]]</definedName>
    <definedName name="_xlnm.Print_Titles" localSheetId="1">Janvier!$2:$4</definedName>
    <definedName name="Nom_clé">Janvier!$AK$5</definedName>
    <definedName name="NomMois" localSheetId="1">Janvier!$AC$4</definedName>
    <definedName name="Titre_Absence_Employé">Janvier!$C$1</definedName>
  </definedNames>
  <calcPr calcId="145621"/>
</workbook>
</file>

<file path=xl/calcChain.xml><?xml version="1.0" encoding="utf-8"?>
<calcChain xmlns="http://schemas.openxmlformats.org/spreadsheetml/2006/main">
  <c r="E6" i="4" l="1"/>
  <c r="F6" i="4" s="1"/>
  <c r="G6" i="4" s="1"/>
  <c r="H6" i="4" s="1"/>
  <c r="I6" i="4" s="1"/>
  <c r="J6" i="4" s="1"/>
  <c r="K6" i="4" s="1"/>
  <c r="L6" i="4" s="1"/>
  <c r="M6" i="4" s="1"/>
  <c r="N6" i="4" s="1"/>
  <c r="O6" i="4" s="1"/>
  <c r="P6" i="4" s="1"/>
  <c r="Q6" i="4" s="1"/>
  <c r="R6" i="4" s="1"/>
  <c r="S6" i="4" s="1"/>
  <c r="T6" i="4" s="1"/>
  <c r="U6" i="4" s="1"/>
  <c r="V6" i="4" s="1"/>
  <c r="W6" i="4" s="1"/>
  <c r="X6" i="4" s="1"/>
  <c r="Y6" i="4" s="1"/>
  <c r="Z6" i="4" s="1"/>
  <c r="AA6" i="4" s="1"/>
  <c r="AB6" i="4" s="1"/>
  <c r="AC6" i="4" s="1"/>
  <c r="AD6" i="4" s="1"/>
  <c r="AE6" i="4" s="1"/>
  <c r="AF6" i="4" s="1"/>
  <c r="AG6" i="4" s="1"/>
  <c r="AH6" i="4" s="1"/>
  <c r="AI6" i="4" s="1"/>
  <c r="B3" i="5" l="1"/>
  <c r="AI5" i="4"/>
  <c r="AH5" i="4"/>
  <c r="AG5" i="4"/>
  <c r="AF5" i="4"/>
  <c r="AE5" i="4"/>
  <c r="AD5" i="4"/>
  <c r="AC5" i="4"/>
  <c r="AB5" i="4"/>
  <c r="AA5" i="4"/>
  <c r="Z5" i="4"/>
  <c r="Y5" i="4"/>
  <c r="X5" i="4"/>
  <c r="W5" i="4"/>
  <c r="V5" i="4"/>
  <c r="U5" i="4"/>
  <c r="T5" i="4"/>
  <c r="S5" i="4"/>
  <c r="R5" i="4"/>
  <c r="Q5" i="4"/>
  <c r="P5" i="4"/>
  <c r="O5" i="4"/>
  <c r="N5" i="4"/>
  <c r="M5" i="4" l="1"/>
  <c r="L5" i="4"/>
  <c r="K5" i="4"/>
  <c r="J5" i="4"/>
  <c r="I5" i="4"/>
  <c r="H5" i="4"/>
  <c r="G5" i="4"/>
  <c r="F5" i="4"/>
  <c r="E5" i="4"/>
  <c r="AC4" i="4"/>
  <c r="AF3" i="5" l="1"/>
  <c r="AE3" i="5"/>
  <c r="AD3" i="5"/>
  <c r="AC3" i="5"/>
  <c r="AB3" i="5"/>
  <c r="AA3" i="5"/>
  <c r="Z3" i="5"/>
  <c r="Y3" i="5"/>
  <c r="X3" i="5"/>
  <c r="W3" i="5"/>
  <c r="V3" i="5"/>
  <c r="U3" i="5"/>
  <c r="T3" i="5"/>
  <c r="S3" i="5"/>
  <c r="R3" i="5"/>
  <c r="Q3" i="5"/>
  <c r="P3" i="5"/>
  <c r="O3" i="5"/>
  <c r="N3" i="5"/>
  <c r="M3" i="5"/>
  <c r="L3" i="5"/>
  <c r="K3" i="5"/>
  <c r="J3" i="5"/>
  <c r="I3" i="5"/>
  <c r="H3" i="5"/>
  <c r="G3" i="5"/>
  <c r="C3" i="5"/>
  <c r="D3" i="5"/>
  <c r="E3" i="5"/>
  <c r="F3" i="5"/>
</calcChain>
</file>

<file path=xl/sharedStrings.xml><?xml version="1.0" encoding="utf-8"?>
<sst xmlns="http://schemas.openxmlformats.org/spreadsheetml/2006/main" count="54" uniqueCount="51">
  <si>
    <t>Janvier</t>
  </si>
  <si>
    <t>2</t>
  </si>
  <si>
    <t>3</t>
  </si>
  <si>
    <t>4</t>
  </si>
  <si>
    <t>5</t>
  </si>
  <si>
    <t>6</t>
  </si>
  <si>
    <t>7</t>
  </si>
  <si>
    <t>8</t>
  </si>
  <si>
    <t>9</t>
  </si>
  <si>
    <t>10</t>
  </si>
  <si>
    <t>11</t>
  </si>
  <si>
    <t>12</t>
  </si>
  <si>
    <t>13</t>
  </si>
  <si>
    <t>14</t>
  </si>
  <si>
    <t>15</t>
  </si>
  <si>
    <t>16</t>
  </si>
  <si>
    <t>17</t>
  </si>
  <si>
    <t>18</t>
  </si>
  <si>
    <t>19</t>
  </si>
  <si>
    <t>20</t>
  </si>
  <si>
    <t>21</t>
  </si>
  <si>
    <t>22</t>
  </si>
  <si>
    <t>23</t>
  </si>
  <si>
    <t>24</t>
  </si>
  <si>
    <t>25</t>
  </si>
  <si>
    <t>26</t>
  </si>
  <si>
    <t>27</t>
  </si>
  <si>
    <t>28</t>
  </si>
  <si>
    <t>29</t>
  </si>
  <si>
    <t>30</t>
  </si>
  <si>
    <t>31</t>
  </si>
  <si>
    <t xml:space="preserve"> </t>
  </si>
  <si>
    <t xml:space="preserve">NOM - PRENOM </t>
  </si>
  <si>
    <t>GRADE</t>
  </si>
  <si>
    <t>%</t>
  </si>
  <si>
    <t>PLANNING</t>
  </si>
  <si>
    <t>Fériés 2019</t>
  </si>
  <si>
    <t>Février</t>
  </si>
  <si>
    <t>Mars</t>
  </si>
  <si>
    <t>Avril</t>
  </si>
  <si>
    <t>Mai</t>
  </si>
  <si>
    <t>Juin</t>
  </si>
  <si>
    <t>Juillet</t>
  </si>
  <si>
    <t>Août</t>
  </si>
  <si>
    <t>Septembre</t>
  </si>
  <si>
    <t>Octobre</t>
  </si>
  <si>
    <t>Novembre</t>
  </si>
  <si>
    <t>Décembre</t>
  </si>
  <si>
    <t>choix du mois ici</t>
  </si>
  <si>
    <t>0</t>
  </si>
  <si>
    <t>les jours suivent</t>
  </si>
</sst>
</file>

<file path=xl/styles.xml><?xml version="1.0" encoding="utf-8"?>
<styleSheet xmlns="http://schemas.openxmlformats.org/spreadsheetml/2006/main" xmlns:mc="http://schemas.openxmlformats.org/markup-compatibility/2006" xmlns:x14ac="http://schemas.microsoft.com/office/spreadsheetml/2009/9/ac" mc:Ignorable="x14ac">
  <numFmts count="3">
    <numFmt numFmtId="164" formatCode="[$-40C]d\ mmmm\ yyyy;@"/>
    <numFmt numFmtId="165" formatCode="d"/>
    <numFmt numFmtId="166" formatCode="ddd"/>
  </numFmts>
  <fonts count="16" x14ac:knownFonts="1">
    <font>
      <sz val="11"/>
      <color theme="1"/>
      <name val="Calibri"/>
      <family val="2"/>
      <scheme val="minor"/>
    </font>
    <font>
      <sz val="11"/>
      <color theme="1"/>
      <name val="Calibri"/>
      <family val="2"/>
      <scheme val="minor"/>
    </font>
    <font>
      <b/>
      <sz val="11"/>
      <color theme="1"/>
      <name val="Calibri"/>
      <family val="2"/>
      <scheme val="minor"/>
    </font>
    <font>
      <sz val="11"/>
      <color theme="1"/>
      <name val="Calibri"/>
      <family val="2"/>
      <scheme val="minor"/>
    </font>
    <font>
      <sz val="11"/>
      <color theme="0"/>
      <name val="Calibri"/>
      <family val="2"/>
      <scheme val="minor"/>
    </font>
    <font>
      <b/>
      <sz val="26"/>
      <color theme="3" tint="-0.24994659260841701"/>
      <name val="Calibri"/>
      <family val="2"/>
      <scheme val="major"/>
    </font>
    <font>
      <b/>
      <sz val="18"/>
      <color theme="4" tint="-0.24994659260841701"/>
      <name val="Calibri"/>
      <family val="2"/>
      <scheme val="minor"/>
    </font>
    <font>
      <b/>
      <sz val="26"/>
      <color theme="3"/>
      <name val="Calibri"/>
      <family val="2"/>
      <scheme val="minor"/>
    </font>
    <font>
      <sz val="11"/>
      <color theme="4" tint="-0.499984740745262"/>
      <name val="Calibri"/>
      <family val="2"/>
      <scheme val="minor"/>
    </font>
    <font>
      <sz val="11"/>
      <name val="Calibri"/>
      <family val="2"/>
      <scheme val="minor"/>
    </font>
    <font>
      <b/>
      <sz val="11"/>
      <name val="Calibri"/>
      <family val="2"/>
      <scheme val="minor"/>
    </font>
    <font>
      <b/>
      <sz val="14"/>
      <color theme="1"/>
      <name val="Calibri"/>
      <family val="2"/>
      <scheme val="minor"/>
    </font>
    <font>
      <b/>
      <sz val="18"/>
      <name val="Calibri"/>
      <family val="2"/>
      <scheme val="minor"/>
    </font>
    <font>
      <b/>
      <sz val="12"/>
      <color theme="1"/>
      <name val="Calibri"/>
      <family val="2"/>
      <scheme val="minor"/>
    </font>
    <font>
      <b/>
      <sz val="14"/>
      <name val="Calibri"/>
      <family val="2"/>
      <scheme val="minor"/>
    </font>
    <font>
      <b/>
      <sz val="11"/>
      <color rgb="FFFF0000"/>
      <name val="Calibri"/>
      <family val="2"/>
      <scheme val="minor"/>
    </font>
  </fonts>
  <fills count="29">
    <fill>
      <patternFill patternType="none"/>
    </fill>
    <fill>
      <patternFill patternType="gray125"/>
    </fill>
    <fill>
      <patternFill patternType="solid">
        <fgColor theme="2"/>
        <bgColor indexed="64"/>
      </patternFill>
    </fill>
    <fill>
      <patternFill patternType="solid">
        <fgColor theme="7"/>
        <bgColor indexed="64"/>
      </patternFill>
    </fill>
    <fill>
      <patternFill patternType="solid">
        <fgColor theme="7" tint="0.79998168889431442"/>
        <bgColor indexed="65"/>
      </patternFill>
    </fill>
    <fill>
      <patternFill patternType="solid">
        <fgColor theme="7" tint="0.39997558519241921"/>
        <bgColor indexed="65"/>
      </patternFill>
    </fill>
    <fill>
      <patternFill patternType="solid">
        <fgColor theme="3" tint="0.79998168889431442"/>
        <bgColor indexed="64"/>
      </patternFill>
    </fill>
    <fill>
      <patternFill patternType="solid">
        <fgColor theme="3" tint="-0.24994659260841701"/>
        <bgColor indexed="64"/>
      </patternFill>
    </fill>
    <fill>
      <patternFill patternType="solid">
        <fgColor theme="3" tint="0.39994506668294322"/>
        <bgColor indexed="64"/>
      </patternFill>
    </fill>
    <fill>
      <patternFill patternType="solid">
        <fgColor theme="7" tint="0.59996337778862885"/>
        <bgColor indexed="64"/>
      </patternFill>
    </fill>
    <fill>
      <patternFill patternType="solid">
        <fgColor theme="5" tint="0.59999389629810485"/>
        <bgColor indexed="65"/>
      </patternFill>
    </fill>
    <fill>
      <patternFill patternType="solid">
        <fgColor theme="6"/>
      </patternFill>
    </fill>
    <fill>
      <patternFill patternType="solid">
        <fgColor theme="6" tint="0.59999389629810485"/>
        <bgColor indexed="65"/>
      </patternFill>
    </fill>
    <fill>
      <patternFill patternType="solid">
        <fgColor theme="6" tint="0.39997558519241921"/>
        <bgColor indexed="65"/>
      </patternFill>
    </fill>
    <fill>
      <patternFill patternType="solid">
        <fgColor theme="8" tint="0.59999389629810485"/>
        <bgColor indexed="65"/>
      </patternFill>
    </fill>
    <fill>
      <patternFill patternType="solid">
        <fgColor theme="4" tint="0.39994506668294322"/>
        <bgColor indexed="64"/>
      </patternFill>
    </fill>
    <fill>
      <patternFill patternType="solid">
        <fgColor theme="4" tint="0.59996337778862885"/>
        <bgColor indexed="64"/>
      </patternFill>
    </fill>
    <fill>
      <patternFill patternType="solid">
        <fgColor theme="4" tint="0.79998168889431442"/>
        <bgColor indexed="64"/>
      </patternFill>
    </fill>
    <fill>
      <patternFill patternType="solid">
        <fgColor rgb="FFF8E3E0"/>
        <bgColor indexed="64"/>
      </patternFill>
    </fill>
    <fill>
      <patternFill patternType="solid">
        <fgColor theme="5" tint="0.39994506668294322"/>
        <bgColor indexed="64"/>
      </patternFill>
    </fill>
    <fill>
      <patternFill patternType="solid">
        <fgColor theme="6" tint="0.59996337778862885"/>
        <bgColor indexed="64"/>
      </patternFill>
    </fill>
    <fill>
      <patternFill patternType="solid">
        <fgColor theme="0" tint="-4.9989318521683403E-2"/>
        <bgColor indexed="64"/>
      </patternFill>
    </fill>
    <fill>
      <patternFill patternType="solid">
        <fgColor theme="0"/>
        <bgColor theme="9" tint="0.79998168889431442"/>
      </patternFill>
    </fill>
    <fill>
      <patternFill patternType="solid">
        <fgColor theme="0"/>
        <bgColor indexed="64"/>
      </patternFill>
    </fill>
    <fill>
      <patternFill patternType="solid">
        <fgColor theme="0" tint="-0.14999847407452621"/>
        <bgColor indexed="64"/>
      </patternFill>
    </fill>
    <fill>
      <patternFill patternType="solid">
        <fgColor theme="7" tint="0.39997558519241921"/>
        <bgColor indexed="64"/>
      </patternFill>
    </fill>
    <fill>
      <patternFill patternType="solid">
        <fgColor theme="2" tint="-0.249977111117893"/>
        <bgColor indexed="64"/>
      </patternFill>
    </fill>
    <fill>
      <patternFill patternType="solid">
        <fgColor theme="8" tint="0.39997558519241921"/>
        <bgColor indexed="64"/>
      </patternFill>
    </fill>
    <fill>
      <patternFill patternType="solid">
        <fgColor theme="2" tint="-0.499984740745262"/>
        <bgColor indexed="64"/>
      </patternFill>
    </fill>
  </fills>
  <borders count="5">
    <border>
      <left/>
      <right/>
      <top/>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style="thin">
        <color indexed="64"/>
      </top>
      <bottom style="medium">
        <color indexed="64"/>
      </bottom>
      <diagonal/>
    </border>
    <border>
      <left style="thin">
        <color indexed="64"/>
      </left>
      <right style="thin">
        <color indexed="64"/>
      </right>
      <top/>
      <bottom style="thin">
        <color indexed="64"/>
      </bottom>
      <diagonal/>
    </border>
    <border>
      <left/>
      <right/>
      <top/>
      <bottom style="thin">
        <color indexed="64"/>
      </bottom>
      <diagonal/>
    </border>
  </borders>
  <cellStyleXfs count="28">
    <xf numFmtId="0" fontId="0" fillId="0" borderId="0">
      <alignment horizontal="left" vertical="center"/>
    </xf>
    <xf numFmtId="0" fontId="7" fillId="0" borderId="0" applyNumberFormat="0" applyFill="0" applyBorder="0" applyProtection="0">
      <alignment vertical="top"/>
    </xf>
    <xf numFmtId="0" fontId="5" fillId="0" borderId="0" applyNumberFormat="0" applyFill="0" applyBorder="0" applyProtection="0">
      <alignment vertical="top"/>
    </xf>
    <xf numFmtId="0" fontId="6" fillId="2" borderId="0" applyNumberFormat="0" applyBorder="0" applyProtection="0">
      <alignment horizontal="center" vertical="center"/>
    </xf>
    <xf numFmtId="0" fontId="2" fillId="20" borderId="0" applyNumberFormat="0" applyProtection="0">
      <alignment horizontal="right" vertical="center" indent="1"/>
    </xf>
    <xf numFmtId="0" fontId="3" fillId="0" borderId="0" applyNumberFormat="0" applyFill="0" applyBorder="0" applyProtection="0">
      <alignment horizontal="left" vertical="center" indent="2"/>
    </xf>
    <xf numFmtId="0" fontId="4" fillId="3" borderId="0" applyNumberFormat="0" applyBorder="0" applyAlignment="0" applyProtection="0"/>
    <xf numFmtId="0" fontId="1" fillId="4" borderId="0" applyNumberFormat="0" applyBorder="0" applyProtection="0">
      <alignment horizontal="center" vertical="center"/>
    </xf>
    <xf numFmtId="0" fontId="2" fillId="9" borderId="0" applyNumberFormat="0" applyBorder="0" applyAlignment="0" applyProtection="0"/>
    <xf numFmtId="0" fontId="1" fillId="5" borderId="0" applyNumberFormat="0" applyBorder="0" applyAlignment="0" applyProtection="0"/>
    <xf numFmtId="0" fontId="4" fillId="7" borderId="0" applyNumberFormat="0" applyBorder="0" applyAlignment="0" applyProtection="0"/>
    <xf numFmtId="0" fontId="1" fillId="6" borderId="0" applyNumberFormat="0" applyBorder="0" applyAlignment="0" applyProtection="0"/>
    <xf numFmtId="0" fontId="2" fillId="15" borderId="0" applyNumberFormat="0" applyBorder="0" applyAlignment="0" applyProtection="0"/>
    <xf numFmtId="0" fontId="1" fillId="8" borderId="0" applyNumberFormat="0" applyBorder="0" applyAlignment="0" applyProtection="0"/>
    <xf numFmtId="0" fontId="4" fillId="15" borderId="0" applyNumberFormat="0" applyBorder="0" applyAlignment="0" applyProtection="0"/>
    <xf numFmtId="0" fontId="1" fillId="18" borderId="0" applyNumberFormat="0" applyBorder="0" applyAlignment="0" applyProtection="0"/>
    <xf numFmtId="0" fontId="2" fillId="17" borderId="0" applyNumberFormat="0" applyBorder="0" applyAlignment="0" applyProtection="0"/>
    <xf numFmtId="0" fontId="4" fillId="16" borderId="0" applyNumberFormat="0" applyBorder="0" applyAlignment="0" applyProtection="0"/>
    <xf numFmtId="0" fontId="4" fillId="19" borderId="0" applyNumberFormat="0" applyBorder="0" applyAlignment="0" applyProtection="0"/>
    <xf numFmtId="0" fontId="2" fillId="10" borderId="0" applyNumberFormat="0" applyBorder="0" applyAlignment="0" applyProtection="0"/>
    <xf numFmtId="0" fontId="4" fillId="11" borderId="0" applyNumberFormat="0" applyBorder="0" applyAlignment="0" applyProtection="0"/>
    <xf numFmtId="0" fontId="1" fillId="2" borderId="0" applyNumberFormat="0" applyBorder="0" applyAlignment="0" applyProtection="0"/>
    <xf numFmtId="0" fontId="2" fillId="12" borderId="0" applyNumberFormat="0" applyBorder="0" applyProtection="0">
      <alignment horizontal="left" vertical="center" indent="1"/>
    </xf>
    <xf numFmtId="0" fontId="2" fillId="13" borderId="0" applyNumberFormat="0" applyBorder="0" applyAlignment="0" applyProtection="0"/>
    <xf numFmtId="0" fontId="2" fillId="14" borderId="0" applyNumberFormat="0" applyBorder="0" applyAlignment="0" applyProtection="0"/>
    <xf numFmtId="1" fontId="1" fillId="0" borderId="0" applyFill="0" applyBorder="0" applyProtection="0">
      <alignment horizontal="center" vertical="center"/>
    </xf>
    <xf numFmtId="0" fontId="1" fillId="0" borderId="0" applyNumberFormat="0" applyFill="0" applyBorder="0">
      <alignment horizontal="left" vertical="center" wrapText="1" indent="2"/>
    </xf>
    <xf numFmtId="0" fontId="8" fillId="0" borderId="0">
      <alignment horizontal="center"/>
    </xf>
  </cellStyleXfs>
  <cellXfs count="53">
    <xf numFmtId="0" fontId="0" fillId="0" borderId="0" xfId="0">
      <alignment horizontal="left" vertical="center"/>
    </xf>
    <xf numFmtId="0" fontId="0" fillId="0" borderId="0" xfId="0" applyProtection="1">
      <alignment horizontal="left" vertical="center"/>
    </xf>
    <xf numFmtId="0" fontId="7" fillId="0" borderId="0" xfId="1" applyAlignment="1" applyProtection="1">
      <alignment vertical="top"/>
    </xf>
    <xf numFmtId="0" fontId="0" fillId="0" borderId="0" xfId="0" applyAlignment="1" applyProtection="1">
      <alignment horizontal="left" vertical="center" wrapText="1"/>
    </xf>
    <xf numFmtId="0" fontId="0" fillId="23" borderId="1" xfId="0" applyFont="1" applyFill="1" applyBorder="1" applyAlignment="1" applyProtection="1">
      <alignment horizontal="center" vertical="center"/>
    </xf>
    <xf numFmtId="1" fontId="1" fillId="23" borderId="2" xfId="25" applyFill="1" applyBorder="1" applyProtection="1">
      <alignment horizontal="center" vertical="center"/>
    </xf>
    <xf numFmtId="1" fontId="0" fillId="23" borderId="2" xfId="25" applyFont="1" applyFill="1" applyBorder="1" applyProtection="1">
      <alignment horizontal="center" vertical="center"/>
    </xf>
    <xf numFmtId="1" fontId="1" fillId="21" borderId="3" xfId="25" applyFill="1" applyBorder="1" applyProtection="1">
      <alignment horizontal="center" vertical="center"/>
    </xf>
    <xf numFmtId="1" fontId="1" fillId="21" borderId="1" xfId="25" applyFill="1" applyBorder="1" applyProtection="1">
      <alignment horizontal="center" vertical="center"/>
    </xf>
    <xf numFmtId="0" fontId="2" fillId="23" borderId="1" xfId="0" applyFont="1" applyFill="1" applyBorder="1" applyAlignment="1" applyProtection="1">
      <alignment horizontal="center" vertical="center"/>
    </xf>
    <xf numFmtId="0" fontId="0" fillId="23" borderId="0" xfId="0" applyFill="1" applyBorder="1" applyProtection="1">
      <alignment horizontal="left" vertical="center"/>
    </xf>
    <xf numFmtId="1" fontId="1" fillId="23" borderId="0" xfId="25" applyNumberFormat="1" applyFill="1" applyBorder="1" applyProtection="1">
      <alignment horizontal="center" vertical="center"/>
    </xf>
    <xf numFmtId="0" fontId="2" fillId="23" borderId="2" xfId="0" applyFont="1" applyFill="1" applyBorder="1" applyAlignment="1" applyProtection="1">
      <alignment horizontal="center" vertical="center"/>
    </xf>
    <xf numFmtId="0" fontId="2" fillId="21" borderId="3" xfId="0" applyFont="1" applyFill="1" applyBorder="1" applyAlignment="1" applyProtection="1">
      <alignment horizontal="center" vertical="center"/>
    </xf>
    <xf numFmtId="0" fontId="2" fillId="21" borderId="1" xfId="0" applyFont="1" applyFill="1" applyBorder="1" applyAlignment="1" applyProtection="1">
      <alignment horizontal="center" vertical="center"/>
    </xf>
    <xf numFmtId="0" fontId="13" fillId="0" borderId="0" xfId="0" applyFont="1" applyAlignment="1">
      <alignment horizontal="center"/>
    </xf>
    <xf numFmtId="0" fontId="13" fillId="22" borderId="1" xfId="0" applyFont="1" applyFill="1" applyBorder="1" applyAlignment="1">
      <alignment horizontal="center" vertical="center"/>
    </xf>
    <xf numFmtId="0" fontId="13" fillId="23" borderId="1" xfId="0" applyFont="1" applyFill="1" applyBorder="1" applyAlignment="1">
      <alignment horizontal="center" vertical="center"/>
    </xf>
    <xf numFmtId="0" fontId="13" fillId="23" borderId="2" xfId="0" applyFont="1" applyFill="1" applyBorder="1" applyAlignment="1">
      <alignment horizontal="center" vertical="center"/>
    </xf>
    <xf numFmtId="0" fontId="13" fillId="21" borderId="3" xfId="0" applyFont="1" applyFill="1" applyBorder="1" applyAlignment="1">
      <alignment horizontal="center" vertical="center"/>
    </xf>
    <xf numFmtId="0" fontId="13" fillId="21" borderId="1" xfId="0" applyFont="1" applyFill="1" applyBorder="1" applyAlignment="1">
      <alignment horizontal="center" vertical="center"/>
    </xf>
    <xf numFmtId="0" fontId="14" fillId="24" borderId="1" xfId="0" applyFont="1" applyFill="1" applyBorder="1" applyAlignment="1">
      <alignment horizontal="center" vertical="center"/>
    </xf>
    <xf numFmtId="0" fontId="11" fillId="0" borderId="0" xfId="0" applyFont="1" applyAlignment="1">
      <alignment horizontal="right"/>
    </xf>
    <xf numFmtId="0" fontId="11" fillId="23" borderId="0" xfId="0" applyFont="1" applyFill="1" applyAlignment="1">
      <alignment vertical="center"/>
    </xf>
    <xf numFmtId="0" fontId="11" fillId="23" borderId="4" xfId="0" applyFont="1" applyFill="1" applyBorder="1" applyAlignment="1">
      <alignment vertical="center"/>
    </xf>
    <xf numFmtId="1" fontId="0" fillId="21" borderId="1" xfId="25" applyFont="1" applyFill="1" applyBorder="1" applyProtection="1">
      <alignment horizontal="center" vertical="center"/>
    </xf>
    <xf numFmtId="0" fontId="0" fillId="23" borderId="0" xfId="0" applyFill="1">
      <alignment horizontal="left" vertical="center"/>
    </xf>
    <xf numFmtId="164" fontId="0" fillId="0" borderId="0" xfId="0" applyNumberFormat="1">
      <alignment horizontal="left" vertical="center"/>
    </xf>
    <xf numFmtId="165" fontId="9" fillId="23" borderId="1" xfId="0" applyNumberFormat="1" applyFont="1" applyFill="1" applyBorder="1" applyAlignment="1" applyProtection="1">
      <alignment horizontal="center" vertical="center"/>
    </xf>
    <xf numFmtId="166" fontId="10" fillId="0" borderId="1" xfId="0" applyNumberFormat="1" applyFont="1" applyBorder="1" applyAlignment="1" applyProtection="1">
      <alignment horizontal="center" vertical="center"/>
    </xf>
    <xf numFmtId="166" fontId="10" fillId="0" borderId="1" xfId="0" applyNumberFormat="1" applyFont="1" applyFill="1" applyBorder="1" applyAlignment="1" applyProtection="1">
      <alignment horizontal="center" vertical="center"/>
    </xf>
    <xf numFmtId="165" fontId="9" fillId="0" borderId="1" xfId="0" applyNumberFormat="1" applyFont="1" applyFill="1" applyBorder="1" applyAlignment="1" applyProtection="1">
      <alignment horizontal="center" vertical="center"/>
    </xf>
    <xf numFmtId="0" fontId="0" fillId="0" borderId="1" xfId="0" applyFont="1" applyFill="1" applyBorder="1" applyAlignment="1" applyProtection="1">
      <alignment horizontal="center" vertical="center"/>
    </xf>
    <xf numFmtId="1" fontId="1" fillId="0" borderId="2" xfId="25" applyFill="1" applyBorder="1" applyProtection="1">
      <alignment horizontal="center" vertical="center"/>
    </xf>
    <xf numFmtId="1" fontId="1" fillId="0" borderId="3" xfId="25" applyFill="1" applyBorder="1" applyProtection="1">
      <alignment horizontal="center" vertical="center"/>
    </xf>
    <xf numFmtId="1" fontId="1" fillId="0" borderId="1" xfId="25" applyFill="1" applyBorder="1" applyProtection="1">
      <alignment horizontal="center" vertical="center"/>
    </xf>
    <xf numFmtId="164" fontId="15" fillId="25" borderId="0" xfId="0" applyNumberFormat="1" applyFont="1" applyFill="1">
      <alignment horizontal="left" vertical="center"/>
    </xf>
    <xf numFmtId="164" fontId="0" fillId="25" borderId="0" xfId="0" applyNumberFormat="1" applyFill="1">
      <alignment horizontal="left" vertical="center"/>
    </xf>
    <xf numFmtId="0" fontId="0" fillId="26" borderId="0" xfId="0" applyFill="1">
      <alignment horizontal="left" vertical="center"/>
    </xf>
    <xf numFmtId="0" fontId="2" fillId="26" borderId="0" xfId="0" applyFont="1" applyFill="1">
      <alignment horizontal="left" vertical="center"/>
    </xf>
    <xf numFmtId="0" fontId="11" fillId="27" borderId="0" xfId="0" applyFont="1" applyFill="1" applyAlignment="1">
      <alignment vertical="center"/>
    </xf>
    <xf numFmtId="0" fontId="2" fillId="23" borderId="0" xfId="4" applyFill="1" applyAlignment="1" applyProtection="1">
      <alignment horizontal="center" vertical="center"/>
    </xf>
    <xf numFmtId="0" fontId="15" fillId="0" borderId="0" xfId="0" applyFont="1">
      <alignment horizontal="left" vertical="center"/>
    </xf>
    <xf numFmtId="0" fontId="2" fillId="23" borderId="0" xfId="0" applyFont="1" applyFill="1" applyAlignment="1">
      <alignment horizontal="center" vertical="center"/>
    </xf>
    <xf numFmtId="0" fontId="12" fillId="23" borderId="4" xfId="3" applyFont="1" applyFill="1" applyBorder="1" applyAlignment="1" applyProtection="1">
      <alignment horizontal="center" vertical="center"/>
    </xf>
    <xf numFmtId="0" fontId="2" fillId="23" borderId="0" xfId="4" applyFill="1" applyAlignment="1" applyProtection="1">
      <alignment horizontal="center" vertical="center"/>
    </xf>
    <xf numFmtId="165" fontId="10" fillId="0" borderId="1" xfId="0" applyNumberFormat="1" applyFont="1" applyFill="1" applyBorder="1" applyAlignment="1" applyProtection="1">
      <alignment horizontal="center" vertical="center"/>
    </xf>
    <xf numFmtId="165" fontId="10" fillId="0" borderId="1" xfId="0" applyNumberFormat="1" applyFont="1" applyBorder="1" applyAlignment="1" applyProtection="1">
      <alignment horizontal="center" vertical="center"/>
    </xf>
    <xf numFmtId="0" fontId="0" fillId="28" borderId="0" xfId="0" applyFill="1" applyProtection="1">
      <alignment horizontal="left" vertical="center"/>
    </xf>
    <xf numFmtId="0" fontId="0" fillId="28" borderId="0" xfId="0" applyFill="1">
      <alignment horizontal="left" vertical="center"/>
    </xf>
    <xf numFmtId="0" fontId="15" fillId="23" borderId="0" xfId="4" applyFont="1" applyFill="1" applyAlignment="1" applyProtection="1">
      <alignment horizontal="center" vertical="center"/>
    </xf>
    <xf numFmtId="164" fontId="0" fillId="26" borderId="0" xfId="0" applyNumberFormat="1" applyFill="1">
      <alignment horizontal="left" vertical="center"/>
    </xf>
    <xf numFmtId="0" fontId="11" fillId="0" borderId="4" xfId="0" applyNumberFormat="1" applyFont="1" applyBorder="1" applyAlignment="1">
      <alignment horizontal="center" vertical="center"/>
    </xf>
  </cellXfs>
  <cellStyles count="28">
    <cellStyle name="20 % - Accent1" xfId="15" builtinId="30" customBuiltin="1"/>
    <cellStyle name="20 % - Accent3" xfId="21" builtinId="38" customBuiltin="1"/>
    <cellStyle name="20 % - Accent4" xfId="7" builtinId="42" customBuiltin="1"/>
    <cellStyle name="20 % - Accent6" xfId="11" builtinId="50" customBuiltin="1"/>
    <cellStyle name="40 % - Accent1" xfId="16" builtinId="31" customBuiltin="1"/>
    <cellStyle name="40 % - Accent2" xfId="19" builtinId="35" customBuiltin="1"/>
    <cellStyle name="40 % - Accent3" xfId="22" builtinId="39" customBuiltin="1"/>
    <cellStyle name="40 % - Accent4" xfId="8" builtinId="43" customBuiltin="1"/>
    <cellStyle name="40 % - Accent5" xfId="24" builtinId="47" customBuiltin="1"/>
    <cellStyle name="40 % - Accent6" xfId="12" builtinId="51" customBuiltin="1"/>
    <cellStyle name="60 % - Accent1" xfId="17" builtinId="32" customBuiltin="1"/>
    <cellStyle name="60 % - Accent3" xfId="23" builtinId="40" customBuiltin="1"/>
    <cellStyle name="60 % - Accent4" xfId="9" builtinId="44" customBuiltin="1"/>
    <cellStyle name="60 % - Accent6" xfId="13" builtinId="52" customBuiltin="1"/>
    <cellStyle name="Accent1" xfId="14" builtinId="29" customBuiltin="1"/>
    <cellStyle name="Accent2" xfId="18" builtinId="33" customBuiltin="1"/>
    <cellStyle name="Accent3" xfId="20" builtinId="37" customBuiltin="1"/>
    <cellStyle name="Accent4" xfId="6" builtinId="41" customBuiltin="1"/>
    <cellStyle name="Accent6" xfId="10" builtinId="49" customBuiltin="1"/>
    <cellStyle name="Employé" xfId="26"/>
    <cellStyle name="Étiquette" xfId="27"/>
    <cellStyle name="Normal" xfId="0" builtinId="0" customBuiltin="1"/>
    <cellStyle name="Titre" xfId="1" builtinId="15" customBuiltin="1"/>
    <cellStyle name="Titre 1" xfId="2" builtinId="16" customBuiltin="1"/>
    <cellStyle name="Titre 2" xfId="3" builtinId="17" customBuiltin="1"/>
    <cellStyle name="Titre 3" xfId="4" builtinId="18" customBuiltin="1"/>
    <cellStyle name="Titre 4" xfId="5" builtinId="19" customBuiltin="1"/>
    <cellStyle name="Total" xfId="25" builtinId="25" customBuiltin="1"/>
  </cellStyles>
  <dxfs count="62">
    <dxf>
      <protection locked="1" hidden="0"/>
    </dxf>
    <dxf>
      <font>
        <strike val="0"/>
        <outline val="0"/>
        <shadow val="0"/>
        <u val="none"/>
        <vertAlign val="baseline"/>
        <color auto="1"/>
        <name val="Calibri"/>
        <scheme val="minor"/>
      </font>
      <fill>
        <patternFill patternType="solid">
          <fgColor indexed="64"/>
          <bgColor theme="0"/>
        </patternFill>
      </fill>
      <border diagonalUp="0" diagonalDown="0" outline="0">
        <left style="thin">
          <color indexed="64"/>
        </left>
        <right style="thin">
          <color indexed="64"/>
        </right>
        <top/>
        <bottom/>
      </border>
      <protection locked="1" hidden="0"/>
    </dxf>
    <dxf>
      <fill>
        <patternFill>
          <bgColor rgb="FFFFFF00"/>
        </patternFill>
      </fill>
    </dxf>
    <dxf>
      <fill>
        <patternFill>
          <bgColor rgb="FF00B0F0"/>
        </patternFill>
      </fill>
    </dxf>
    <dxf>
      <fill>
        <patternFill>
          <bgColor rgb="FF00B0F0"/>
        </patternFill>
      </fill>
    </dxf>
    <dxf>
      <fill>
        <patternFill>
          <bgColor rgb="FFFFFF00"/>
        </patternFill>
      </fill>
    </dxf>
    <dxf>
      <fill>
        <patternFill>
          <bgColor rgb="FF00B0F0"/>
        </patternFill>
      </fill>
    </dxf>
    <dxf>
      <fill>
        <patternFill>
          <bgColor rgb="FF00B0F0"/>
        </patternFill>
      </fill>
    </dxf>
    <dxf>
      <fill>
        <patternFill>
          <bgColor rgb="FFFFFF00"/>
        </patternFill>
      </fill>
    </dxf>
    <dxf>
      <fill>
        <patternFill>
          <bgColor rgb="FF00B0F0"/>
        </patternFill>
      </fill>
    </dxf>
    <dxf>
      <fill>
        <patternFill>
          <bgColor rgb="FF00B0F0"/>
        </patternFill>
      </fill>
    </dxf>
    <dxf>
      <fill>
        <patternFill>
          <bgColor rgb="FFFFC000"/>
        </patternFill>
      </fill>
    </dxf>
    <dxf>
      <fill>
        <patternFill>
          <bgColor rgb="FFFFFF00"/>
        </patternFill>
      </fill>
    </dxf>
    <dxf>
      <fill>
        <patternFill>
          <bgColor rgb="FFFF0000"/>
        </patternFill>
      </fill>
    </dxf>
    <dxf>
      <fill>
        <patternFill>
          <bgColor rgb="FFFF0000"/>
        </patternFill>
      </fill>
    </dxf>
    <dxf>
      <fill>
        <patternFill>
          <bgColor rgb="FF00B0F0"/>
        </patternFill>
      </fill>
    </dxf>
    <dxf>
      <fill>
        <patternFill>
          <bgColor rgb="FF00B0F0"/>
        </patternFill>
      </fill>
    </dxf>
    <dxf>
      <numFmt numFmtId="19" formatCode="dd/mm/yyyy"/>
      <fill>
        <patternFill patternType="none">
          <fgColor indexed="64"/>
          <bgColor auto="1"/>
        </patternFill>
      </fill>
      <border diagonalUp="0" diagonalDown="0">
        <left style="thin">
          <color indexed="64"/>
        </left>
        <right style="thin">
          <color indexed="64"/>
        </right>
        <top style="thin">
          <color indexed="64"/>
        </top>
        <bottom style="thin">
          <color indexed="64"/>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border diagonalUp="0" diagonalDown="0" outline="0">
        <left style="thin">
          <color indexed="64"/>
        </left>
        <right style="thin">
          <color indexed="64"/>
        </right>
        <top style="thin">
          <color indexed="64"/>
        </top>
        <bottom style="thin">
          <color indexed="64"/>
        </bottom>
      </border>
      <protection locked="1" hidden="0"/>
    </dxf>
    <dxf>
      <font>
        <b/>
      </font>
      <fill>
        <patternFill patternType="none">
          <fgColor indexed="64"/>
          <bgColor indexed="65"/>
        </patternFill>
      </fill>
      <alignment horizontal="center" vertical="center" textRotation="0" wrapText="0" indent="0" justifyLastLine="0" shrinkToFit="0" readingOrder="0"/>
      <border diagonalUp="0" diagonalDown="0" outline="0">
        <left/>
        <right style="thin">
          <color indexed="64"/>
        </right>
        <top style="thin">
          <color indexed="64"/>
        </top>
        <bottom style="thin">
          <color indexed="64"/>
        </bottom>
      </border>
      <protection locked="1" hidden="0"/>
    </dxf>
    <dxf>
      <fill>
        <patternFill patternType="solid">
          <bgColor theme="6" tint="0.79998168889431442"/>
        </patternFill>
      </fill>
      <border diagonalUp="0" diagonalDown="0">
        <left/>
        <right/>
        <top style="thin">
          <color theme="0" tint="-0.14996795556505021"/>
        </top>
        <bottom style="medium">
          <color theme="2" tint="-0.499984740745262"/>
        </bottom>
        <vertical/>
        <horizontal/>
      </border>
    </dxf>
    <dxf>
      <font>
        <color theme="1"/>
      </font>
      <fill>
        <patternFill patternType="solid">
          <bgColor theme="6" tint="0.79998168889431442"/>
        </patternFill>
      </fill>
      <border diagonalUp="0" diagonalDown="0">
        <left/>
        <right/>
        <top style="thin">
          <color theme="0" tint="-0.14993743705557422"/>
        </top>
        <bottom style="medium">
          <color theme="2" tint="-0.499984740745262"/>
        </bottom>
        <vertical/>
        <horizontal style="thin">
          <color theme="0" tint="-0.14993743705557422"/>
        </horizontal>
      </border>
    </dxf>
    <dxf>
      <font>
        <color theme="1"/>
      </font>
      <fill>
        <patternFill patternType="solid">
          <bgColor theme="2"/>
        </patternFill>
      </fill>
      <border diagonalUp="0" diagonalDown="0">
        <left/>
        <right/>
        <top/>
        <bottom style="thin">
          <color theme="0" tint="-0.14996795556505021"/>
        </bottom>
        <vertical/>
        <horizontal/>
      </border>
    </dxf>
    <dxf>
      <font>
        <color theme="1"/>
      </font>
      <fill>
        <patternFill patternType="none">
          <bgColor auto="1"/>
        </patternFill>
      </fill>
      <border diagonalUp="0" diagonalDown="0">
        <left/>
        <right/>
        <top style="thin">
          <color theme="0" tint="-0.14996795556505021"/>
        </top>
        <bottom style="thin">
          <color theme="0" tint="-0.14993743705557422"/>
        </bottom>
        <vertical/>
        <horizontal/>
      </border>
    </dxf>
    <dxf>
      <fill>
        <patternFill>
          <bgColor theme="0" tint="-0.14996795556505021"/>
        </patternFill>
      </fill>
      <border>
        <left style="thin">
          <color theme="0"/>
        </left>
        <right style="thin">
          <color theme="0"/>
        </right>
        <vertical style="thin">
          <color theme="0"/>
        </vertical>
      </border>
    </dxf>
    <dxf>
      <fill>
        <patternFill>
          <bgColor theme="0" tint="-4.9989318521683403E-2"/>
        </patternFill>
      </fill>
      <border>
        <left style="thin">
          <color theme="0"/>
        </left>
        <right style="thin">
          <color theme="0"/>
        </right>
        <vertical style="thin">
          <color theme="0"/>
        </vertical>
      </border>
    </dxf>
    <dxf>
      <fill>
        <patternFill>
          <bgColor theme="0" tint="-0.14996795556505021"/>
        </patternFill>
      </fill>
    </dxf>
    <dxf>
      <fill>
        <patternFill patternType="solid">
          <fgColor theme="4" tint="0.79992065187536243"/>
          <bgColor theme="0" tint="-4.9989318521683403E-2"/>
        </patternFill>
      </fill>
    </dxf>
    <dxf>
      <font>
        <color theme="1"/>
      </font>
      <fill>
        <patternFill patternType="none">
          <bgColor auto="1"/>
        </patternFill>
      </fill>
      <border diagonalUp="0" diagonalDown="0">
        <left/>
        <right/>
        <top/>
        <bottom style="thin">
          <color theme="0" tint="-0.14996795556505021"/>
        </bottom>
        <vertical/>
        <horizontal style="thin">
          <color theme="0" tint="-0.14996795556505021"/>
        </horizontal>
      </border>
    </dxf>
    <dxf>
      <font>
        <color theme="1"/>
      </font>
      <fill>
        <patternFill patternType="none">
          <bgColor auto="1"/>
        </patternFill>
      </fill>
      <border>
        <left/>
        <right/>
        <top style="thin">
          <color theme="2" tint="-9.9917600024414813E-2"/>
        </top>
        <bottom style="thin">
          <color theme="2" tint="-9.9948118533890809E-2"/>
        </bottom>
        <vertical/>
        <horizontal style="thin">
          <color theme="2" tint="-9.9917600024414813E-2"/>
        </horizontal>
      </border>
    </dxf>
    <dxf>
      <font>
        <color theme="1"/>
      </font>
      <fill>
        <patternFill>
          <bgColor theme="6" tint="0.79998168889431442"/>
        </patternFill>
      </fill>
      <border diagonalUp="0" diagonalDown="0">
        <left style="thin">
          <color theme="0"/>
        </left>
        <right style="thin">
          <color theme="0"/>
        </right>
        <top/>
        <bottom style="medium">
          <color theme="2" tint="-0.499984740745262"/>
        </bottom>
        <vertical style="thin">
          <color theme="0"/>
        </vertical>
        <horizontal/>
      </border>
    </dxf>
    <dxf>
      <font>
        <color theme="0"/>
      </font>
      <fill>
        <patternFill>
          <bgColor theme="3"/>
        </patternFill>
      </fill>
    </dxf>
    <dxf>
      <font>
        <color theme="1"/>
      </font>
      <border diagonalUp="0" diagonalDown="0">
        <left/>
        <right/>
        <top/>
        <bottom/>
        <vertical style="thin">
          <color theme="0"/>
        </vertical>
        <horizontal/>
      </border>
    </dxf>
  </dxfs>
  <tableStyles count="1" defaultTableStyle="Tableau des absences des employés" defaultPivotStyle="PivotStyleLight16">
    <tableStyle name="Tableau des absences des employés" pivot="0" count="13">
      <tableStyleElement type="wholeTable" dxfId="61"/>
      <tableStyleElement type="headerRow" dxfId="60"/>
      <tableStyleElement type="totalRow" dxfId="59"/>
      <tableStyleElement type="firstColumn" dxfId="58"/>
      <tableStyleElement type="lastColumn" dxfId="57"/>
      <tableStyleElement type="firstRowStripe" dxfId="56"/>
      <tableStyleElement type="secondRowStripe" dxfId="55"/>
      <tableStyleElement type="firstColumnStripe" dxfId="54"/>
      <tableStyleElement type="secondColumnStripe" dxfId="53"/>
      <tableStyleElement type="firstHeaderCell" dxfId="52"/>
      <tableStyleElement type="lastHeaderCell" dxfId="51"/>
      <tableStyleElement type="firstTotalCell" dxfId="50"/>
      <tableStyleElement type="lastTotalCell" dxfId="49"/>
    </tableStyle>
  </tableStyle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drawing1.xml><?xml version="1.0" encoding="utf-8"?>
<xdr:wsDr xmlns:xdr="http://schemas.openxmlformats.org/drawingml/2006/spreadsheetDrawing" xmlns:a="http://schemas.openxmlformats.org/drawingml/2006/main">
  <xdr:twoCellAnchor>
    <xdr:from>
      <xdr:col>35</xdr:col>
      <xdr:colOff>44823</xdr:colOff>
      <xdr:row>3</xdr:row>
      <xdr:rowOff>168089</xdr:rowOff>
    </xdr:from>
    <xdr:to>
      <xdr:col>35</xdr:col>
      <xdr:colOff>549088</xdr:colOff>
      <xdr:row>3</xdr:row>
      <xdr:rowOff>179295</xdr:rowOff>
    </xdr:to>
    <xdr:cxnSp macro="">
      <xdr:nvCxnSpPr>
        <xdr:cNvPr id="3" name="Connecteur droit avec flèche 2"/>
        <xdr:cNvCxnSpPr/>
      </xdr:nvCxnSpPr>
      <xdr:spPr>
        <a:xfrm flipH="1" flipV="1">
          <a:off x="12931588" y="1367118"/>
          <a:ext cx="504265" cy="11206"/>
        </a:xfrm>
        <a:prstGeom prst="straightConnector1">
          <a:avLst/>
        </a:prstGeom>
        <a:ln w="19050">
          <a:solidFill>
            <a:srgbClr val="FF0000"/>
          </a:solidFill>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35</xdr:col>
      <xdr:colOff>33617</xdr:colOff>
      <xdr:row>5</xdr:row>
      <xdr:rowOff>179295</xdr:rowOff>
    </xdr:from>
    <xdr:to>
      <xdr:col>36</xdr:col>
      <xdr:colOff>414619</xdr:colOff>
      <xdr:row>5</xdr:row>
      <xdr:rowOff>190501</xdr:rowOff>
    </xdr:to>
    <xdr:cxnSp macro="">
      <xdr:nvCxnSpPr>
        <xdr:cNvPr id="4" name="Connecteur droit avec flèche 3"/>
        <xdr:cNvCxnSpPr/>
      </xdr:nvCxnSpPr>
      <xdr:spPr>
        <a:xfrm flipH="1" flipV="1">
          <a:off x="12920382" y="2140324"/>
          <a:ext cx="986119" cy="11206"/>
        </a:xfrm>
        <a:prstGeom prst="straightConnector1">
          <a:avLst/>
        </a:prstGeom>
        <a:ln w="19050">
          <a:solidFill>
            <a:srgbClr val="FF0000"/>
          </a:solidFill>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35</xdr:col>
      <xdr:colOff>1</xdr:colOff>
      <xdr:row>4</xdr:row>
      <xdr:rowOff>224119</xdr:rowOff>
    </xdr:from>
    <xdr:to>
      <xdr:col>36</xdr:col>
      <xdr:colOff>425824</xdr:colOff>
      <xdr:row>5</xdr:row>
      <xdr:rowOff>179295</xdr:rowOff>
    </xdr:to>
    <xdr:cxnSp macro="">
      <xdr:nvCxnSpPr>
        <xdr:cNvPr id="6" name="Connecteur droit avec flèche 5"/>
        <xdr:cNvCxnSpPr/>
      </xdr:nvCxnSpPr>
      <xdr:spPr>
        <a:xfrm flipH="1" flipV="1">
          <a:off x="12886766" y="1804148"/>
          <a:ext cx="1030940" cy="336176"/>
        </a:xfrm>
        <a:prstGeom prst="straightConnector1">
          <a:avLst/>
        </a:prstGeom>
        <a:ln w="19050">
          <a:solidFill>
            <a:srgbClr val="FF0000"/>
          </a:solidFill>
          <a:tailEnd type="arrow"/>
        </a:ln>
      </xdr:spPr>
      <xdr:style>
        <a:lnRef idx="1">
          <a:schemeClr val="accent1"/>
        </a:lnRef>
        <a:fillRef idx="0">
          <a:schemeClr val="accent1"/>
        </a:fillRef>
        <a:effectRef idx="0">
          <a:schemeClr val="accent1"/>
        </a:effectRef>
        <a:fontRef idx="minor">
          <a:schemeClr val="tx1"/>
        </a:fontRef>
      </xdr:style>
    </xdr:cxnSp>
    <xdr:clientData/>
  </xdr:twoCellAnchor>
</xdr:wsDr>
</file>

<file path=xl/tables/table1.xml><?xml version="1.0" encoding="utf-8"?>
<table xmlns="http://schemas.openxmlformats.org/spreadsheetml/2006/main" id="3" name="Janvier" displayName="Janvier" ref="D7:AI16" totalsRowShown="0" headerRowDxfId="1" dataDxfId="0" totalsRowCellStyle="Normal">
  <autoFilter ref="D7:AI16">
    <filterColumn colId="0" hiddenButton="1"/>
    <filterColumn colId="1" hiddenButton="1"/>
    <filterColumn colId="2" hiddenButton="1"/>
    <filterColumn colId="3" hiddenButton="1"/>
    <filterColumn colId="4" hiddenButton="1"/>
    <filterColumn colId="5" hiddenButton="1"/>
    <filterColumn colId="6" hiddenButton="1"/>
    <filterColumn colId="7" hiddenButton="1"/>
    <filterColumn colId="8" hiddenButton="1"/>
    <filterColumn colId="9" hiddenButton="1"/>
    <filterColumn colId="10" hiddenButton="1"/>
    <filterColumn colId="11" hiddenButton="1"/>
    <filterColumn colId="12" hiddenButton="1"/>
    <filterColumn colId="13" hiddenButton="1"/>
    <filterColumn colId="14" hiddenButton="1"/>
    <filterColumn colId="15" hiddenButton="1"/>
    <filterColumn colId="16" hiddenButton="1"/>
    <filterColumn colId="17" hiddenButton="1"/>
    <filterColumn colId="18" hiddenButton="1"/>
    <filterColumn colId="19" hiddenButton="1"/>
    <filterColumn colId="20" hiddenButton="1"/>
    <filterColumn colId="21" hiddenButton="1"/>
    <filterColumn colId="22" hiddenButton="1"/>
    <filterColumn colId="23" hiddenButton="1"/>
    <filterColumn colId="24" hiddenButton="1"/>
    <filterColumn colId="25" hiddenButton="1"/>
    <filterColumn colId="26" hiddenButton="1"/>
    <filterColumn colId="27" hiddenButton="1"/>
    <filterColumn colId="28" hiddenButton="1"/>
    <filterColumn colId="29" hiddenButton="1"/>
    <filterColumn colId="30" hiddenButton="1"/>
    <filterColumn colId="31" hiddenButton="1"/>
  </autoFilter>
  <tableColumns count="32">
    <tableColumn id="1" name="%" dataDxfId="48" dataCellStyle="Normal"/>
    <tableColumn id="2" name="0" dataDxfId="17" dataCellStyle="Normal"/>
    <tableColumn id="3" name="2" dataDxfId="47" dataCellStyle="Normal"/>
    <tableColumn id="4" name="3" dataDxfId="46" dataCellStyle="Normal"/>
    <tableColumn id="5" name="4" dataDxfId="45" dataCellStyle="Normal"/>
    <tableColumn id="6" name="5" dataDxfId="44" dataCellStyle="Normal"/>
    <tableColumn id="7" name="6" dataDxfId="43" dataCellStyle="Normal"/>
    <tableColumn id="8" name="7" dataDxfId="42" dataCellStyle="Normal"/>
    <tableColumn id="9" name="8" dataDxfId="41" dataCellStyle="Normal"/>
    <tableColumn id="10" name="9" dataDxfId="40" dataCellStyle="Normal"/>
    <tableColumn id="11" name="10" dataDxfId="39" dataCellStyle="Normal"/>
    <tableColumn id="12" name="11" dataDxfId="38" dataCellStyle="Normal"/>
    <tableColumn id="13" name="12" dataDxfId="37" dataCellStyle="Normal"/>
    <tableColumn id="14" name="13" dataDxfId="36" dataCellStyle="Normal"/>
    <tableColumn id="15" name="14" dataDxfId="35" dataCellStyle="Normal"/>
    <tableColumn id="16" name="15" dataDxfId="34" dataCellStyle="Normal"/>
    <tableColumn id="17" name="16" dataDxfId="33" dataCellStyle="Normal"/>
    <tableColumn id="18" name="17" dataDxfId="32" dataCellStyle="Normal"/>
    <tableColumn id="19" name="18" dataDxfId="31" dataCellStyle="Normal"/>
    <tableColumn id="20" name="19" dataDxfId="30" dataCellStyle="Normal"/>
    <tableColumn id="21" name="20" dataDxfId="29" dataCellStyle="Normal"/>
    <tableColumn id="22" name="21" dataDxfId="28" dataCellStyle="Normal"/>
    <tableColumn id="23" name="22" dataDxfId="27" dataCellStyle="Normal"/>
    <tableColumn id="24" name="23" dataDxfId="26" dataCellStyle="Normal"/>
    <tableColumn id="25" name="24" dataDxfId="25" dataCellStyle="Normal"/>
    <tableColumn id="26" name="25" dataDxfId="24" dataCellStyle="Normal"/>
    <tableColumn id="27" name="26" dataDxfId="23" dataCellStyle="Normal"/>
    <tableColumn id="28" name="27" dataDxfId="22" dataCellStyle="Normal"/>
    <tableColumn id="29" name="28" dataDxfId="21" dataCellStyle="Normal"/>
    <tableColumn id="30" name="29" dataDxfId="20" dataCellStyle="Normal"/>
    <tableColumn id="31" name="30" dataDxfId="19" dataCellStyle="Normal"/>
    <tableColumn id="32" name="31" dataDxfId="18" dataCellStyle="Normal"/>
  </tableColumns>
  <tableStyleInfo name="TableStyleMedium7"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heme/theme1.xml><?xml version="1.0" encoding="utf-8"?>
<a:theme xmlns:a="http://schemas.openxmlformats.org/drawingml/2006/main" name="Office Theme">
  <a:themeElements>
    <a:clrScheme name="Employee Absense Schedule">
      <a:dk1>
        <a:sysClr val="windowText" lastClr="000000"/>
      </a:dk1>
      <a:lt1>
        <a:sysClr val="window" lastClr="FFFFFF"/>
      </a:lt1>
      <a:dk2>
        <a:srgbClr val="4B180E"/>
      </a:dk2>
      <a:lt2>
        <a:srgbClr val="F1F2E8"/>
      </a:lt2>
      <a:accent1>
        <a:srgbClr val="A53423"/>
      </a:accent1>
      <a:accent2>
        <a:srgbClr val="E68130"/>
      </a:accent2>
      <a:accent3>
        <a:srgbClr val="9BB05D"/>
      </a:accent3>
      <a:accent4>
        <a:srgbClr val="CC9900"/>
      </a:accent4>
      <a:accent5>
        <a:srgbClr val="4F66AF"/>
      </a:accent5>
      <a:accent6>
        <a:srgbClr val="D0D2D3"/>
      </a:accent6>
      <a:hlink>
        <a:srgbClr val="4F66AF"/>
      </a:hlink>
      <a:folHlink>
        <a:srgbClr val="6B9AC6"/>
      </a:folHlink>
    </a:clrScheme>
    <a:fontScheme name="Employee Absence Schedule">
      <a:majorFont>
        <a:latin typeface="Calibri"/>
        <a:ea typeface=""/>
        <a:cs typeface=""/>
      </a:majorFont>
      <a:minorFont>
        <a:latin typeface="Calibri"/>
        <a:ea typeface=""/>
        <a:cs typeface=""/>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3" Type="http://schemas.openxmlformats.org/officeDocument/2006/relationships/table" Target="../tables/table1.xml"/><Relationship Id="rId2" Type="http://schemas.openxmlformats.org/officeDocument/2006/relationships/drawing" Target="../drawings/drawing1.xml"/><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2:AF19"/>
  <sheetViews>
    <sheetView workbookViewId="0">
      <selection activeCell="F20" sqref="F20"/>
    </sheetView>
  </sheetViews>
  <sheetFormatPr baseColWidth="10" defaultRowHeight="15" x14ac:dyDescent="0.25"/>
  <cols>
    <col min="1" max="1" width="36.42578125" style="27" customWidth="1"/>
    <col min="2" max="32" width="18.7109375" customWidth="1"/>
    <col min="33" max="44" width="35.7109375" customWidth="1"/>
  </cols>
  <sheetData>
    <row r="2" spans="1:32" x14ac:dyDescent="0.25">
      <c r="A2" s="36" t="s">
        <v>36</v>
      </c>
      <c r="B2" s="39">
        <v>1</v>
      </c>
      <c r="C2" s="39">
        <v>2</v>
      </c>
      <c r="D2" s="39">
        <v>3</v>
      </c>
      <c r="E2" s="39">
        <v>4</v>
      </c>
      <c r="F2" s="39">
        <v>5</v>
      </c>
      <c r="G2" s="39">
        <v>6</v>
      </c>
      <c r="H2" s="39">
        <v>7</v>
      </c>
      <c r="I2" s="39">
        <v>8</v>
      </c>
      <c r="J2" s="39">
        <v>9</v>
      </c>
      <c r="K2" s="39">
        <v>10</v>
      </c>
      <c r="L2" s="39">
        <v>11</v>
      </c>
      <c r="M2" s="39">
        <v>12</v>
      </c>
      <c r="N2" s="39">
        <v>13</v>
      </c>
      <c r="O2" s="39">
        <v>14</v>
      </c>
      <c r="P2" s="39">
        <v>15</v>
      </c>
      <c r="Q2" s="39">
        <v>16</v>
      </c>
      <c r="R2" s="39">
        <v>17</v>
      </c>
      <c r="S2" s="39">
        <v>18</v>
      </c>
      <c r="T2" s="39">
        <v>19</v>
      </c>
      <c r="U2" s="39">
        <v>20</v>
      </c>
      <c r="V2" s="39">
        <v>21</v>
      </c>
      <c r="W2" s="39">
        <v>22</v>
      </c>
      <c r="X2" s="39">
        <v>23</v>
      </c>
      <c r="Y2" s="39">
        <v>24</v>
      </c>
      <c r="Z2" s="39">
        <v>25</v>
      </c>
      <c r="AA2" s="39">
        <v>26</v>
      </c>
      <c r="AB2" s="39">
        <v>27</v>
      </c>
      <c r="AC2" s="39">
        <v>28</v>
      </c>
      <c r="AD2" s="39">
        <v>29</v>
      </c>
      <c r="AE2" s="39">
        <v>30</v>
      </c>
      <c r="AF2" s="39">
        <v>31</v>
      </c>
    </row>
    <row r="3" spans="1:32" x14ac:dyDescent="0.25">
      <c r="A3" s="37">
        <v>43466</v>
      </c>
      <c r="B3" s="51">
        <f>Janvier!E$6</f>
        <v>43466</v>
      </c>
      <c r="C3" s="38" t="str">
        <f>Janvier[[#Headers],[2]]&amp;" "&amp;Janvier!NomMois&amp;" "&amp;AnnéeCalendrier</f>
        <v>2 Janvier 2019</v>
      </c>
      <c r="D3" s="38" t="str">
        <f>Janvier[[#Headers],[3]]&amp;" "&amp;Janvier!NomMois&amp;" "&amp;AnnéeCalendrier</f>
        <v>3 Janvier 2019</v>
      </c>
      <c r="E3" s="38" t="str">
        <f>Janvier[[#Headers],[4]]&amp;" "&amp;Janvier!NomMois&amp;" "&amp;AnnéeCalendrier</f>
        <v>4 Janvier 2019</v>
      </c>
      <c r="F3" s="38" t="str">
        <f>Janvier[[#Headers],[5]]&amp;" "&amp;Janvier!NomMois&amp;" "&amp;AnnéeCalendrier</f>
        <v>5 Janvier 2019</v>
      </c>
      <c r="G3" s="38" t="str">
        <f>Janvier[[#Headers],[6]]&amp;" "&amp;Janvier!NomMois&amp;" "&amp;AnnéeCalendrier</f>
        <v>6 Janvier 2019</v>
      </c>
      <c r="H3" s="38" t="str">
        <f>Janvier[[#Headers],[7]]&amp;" "&amp;Janvier!NomMois&amp;" "&amp;AnnéeCalendrier</f>
        <v>7 Janvier 2019</v>
      </c>
      <c r="I3" s="38" t="str">
        <f>Janvier[[#Headers],[8]]&amp;" "&amp;Janvier!NomMois&amp;" "&amp;AnnéeCalendrier</f>
        <v>8 Janvier 2019</v>
      </c>
      <c r="J3" s="38" t="str">
        <f>Janvier[[#Headers],[9]]&amp;" "&amp;Janvier!NomMois&amp;" "&amp;AnnéeCalendrier</f>
        <v>9 Janvier 2019</v>
      </c>
      <c r="K3" s="38" t="str">
        <f>Janvier[[#Headers],[10]]&amp;" "&amp;Janvier!NomMois&amp;" "&amp;AnnéeCalendrier</f>
        <v>10 Janvier 2019</v>
      </c>
      <c r="L3" s="38" t="str">
        <f>Janvier[[#Headers],[11]]&amp;" "&amp;Janvier!NomMois&amp;" "&amp;AnnéeCalendrier</f>
        <v>11 Janvier 2019</v>
      </c>
      <c r="M3" s="38" t="str">
        <f>Janvier[[#Headers],[12]]&amp;" "&amp;Janvier!NomMois&amp;" "&amp;AnnéeCalendrier</f>
        <v>12 Janvier 2019</v>
      </c>
      <c r="N3" s="38" t="str">
        <f>Janvier[[#Headers],[13]]&amp;" "&amp;Janvier!NomMois&amp;" "&amp;AnnéeCalendrier</f>
        <v>13 Janvier 2019</v>
      </c>
      <c r="O3" s="38" t="str">
        <f>Janvier[[#Headers],[14]]&amp;" "&amp;Janvier!NomMois&amp;" "&amp;AnnéeCalendrier</f>
        <v>14 Janvier 2019</v>
      </c>
      <c r="P3" s="38" t="str">
        <f>Janvier[[#Headers],[15]]&amp;" "&amp;Janvier!NomMois&amp;" "&amp;AnnéeCalendrier</f>
        <v>15 Janvier 2019</v>
      </c>
      <c r="Q3" s="38" t="str">
        <f>Janvier[[#Headers],[16]]&amp;" "&amp;Janvier!NomMois&amp;" "&amp;AnnéeCalendrier</f>
        <v>16 Janvier 2019</v>
      </c>
      <c r="R3" s="38" t="str">
        <f>Janvier[[#Headers],[17]]&amp;" "&amp;Janvier!NomMois&amp;" "&amp;AnnéeCalendrier</f>
        <v>17 Janvier 2019</v>
      </c>
      <c r="S3" s="38" t="str">
        <f>Janvier[[#Headers],[18]]&amp;" "&amp;Janvier!NomMois&amp;" "&amp;AnnéeCalendrier</f>
        <v>18 Janvier 2019</v>
      </c>
      <c r="T3" s="38" t="str">
        <f>Janvier[[#Headers],[19]]&amp;" "&amp;Janvier!NomMois&amp;" "&amp;AnnéeCalendrier</f>
        <v>19 Janvier 2019</v>
      </c>
      <c r="U3" s="38" t="str">
        <f>Janvier[[#Headers],[20]]&amp;" "&amp;Janvier!NomMois&amp;" "&amp;AnnéeCalendrier</f>
        <v>20 Janvier 2019</v>
      </c>
      <c r="V3" s="38" t="str">
        <f>Janvier[[#Headers],[21]]&amp;" "&amp;Janvier!NomMois&amp;" "&amp;AnnéeCalendrier</f>
        <v>21 Janvier 2019</v>
      </c>
      <c r="W3" s="38" t="str">
        <f>Janvier[[#Headers],[22]]&amp;" "&amp;Janvier!NomMois&amp;" "&amp;AnnéeCalendrier</f>
        <v>22 Janvier 2019</v>
      </c>
      <c r="X3" s="38" t="str">
        <f>Janvier[[#Headers],[23]]&amp;" "&amp;Janvier!NomMois&amp;" "&amp;AnnéeCalendrier</f>
        <v>23 Janvier 2019</v>
      </c>
      <c r="Y3" s="38" t="str">
        <f>Janvier[[#Headers],[24]]&amp;" "&amp;Janvier!NomMois&amp;" "&amp;AnnéeCalendrier</f>
        <v>24 Janvier 2019</v>
      </c>
      <c r="Z3" s="38" t="str">
        <f>Janvier[[#Headers],[25]]&amp;" "&amp;Janvier!NomMois&amp;" "&amp;AnnéeCalendrier</f>
        <v>25 Janvier 2019</v>
      </c>
      <c r="AA3" s="38" t="str">
        <f>Janvier[[#Headers],[26]]&amp;" "&amp;Janvier!NomMois&amp;" "&amp;AnnéeCalendrier</f>
        <v>26 Janvier 2019</v>
      </c>
      <c r="AB3" s="38" t="str">
        <f>Janvier[[#Headers],[27]]&amp;" "&amp;Janvier!NomMois&amp;" "&amp;AnnéeCalendrier</f>
        <v>27 Janvier 2019</v>
      </c>
      <c r="AC3" s="38" t="str">
        <f>Janvier[[#Headers],[28]]&amp;" "&amp;Janvier!NomMois&amp;" "&amp;AnnéeCalendrier</f>
        <v>28 Janvier 2019</v>
      </c>
      <c r="AD3" s="38" t="str">
        <f>Janvier[[#Headers],[29]]&amp;" "&amp;Janvier!NomMois&amp;" "&amp;AnnéeCalendrier</f>
        <v>29 Janvier 2019</v>
      </c>
      <c r="AE3" s="38" t="str">
        <f>Janvier[[#Headers],[30]]&amp;" "&amp;Janvier!NomMois&amp;" "&amp;AnnéeCalendrier</f>
        <v>30 Janvier 2019</v>
      </c>
      <c r="AF3" s="38" t="str">
        <f>Janvier[[#Headers],[31]]&amp;" "&amp;Janvier!NomMois&amp;" "&amp;AnnéeCalendrier</f>
        <v>31 Janvier 2019</v>
      </c>
    </row>
    <row r="4" spans="1:32" x14ac:dyDescent="0.25">
      <c r="A4" s="37">
        <v>43577</v>
      </c>
    </row>
    <row r="5" spans="1:32" x14ac:dyDescent="0.25">
      <c r="A5" s="37">
        <v>43586</v>
      </c>
    </row>
    <row r="6" spans="1:32" x14ac:dyDescent="0.25">
      <c r="A6" s="37">
        <v>43593</v>
      </c>
    </row>
    <row r="7" spans="1:32" x14ac:dyDescent="0.25">
      <c r="A7" s="37">
        <v>43615</v>
      </c>
    </row>
    <row r="8" spans="1:32" x14ac:dyDescent="0.25">
      <c r="A8" s="37">
        <v>43626</v>
      </c>
      <c r="C8">
        <v>1</v>
      </c>
      <c r="D8" t="s">
        <v>0</v>
      </c>
    </row>
    <row r="9" spans="1:32" x14ac:dyDescent="0.25">
      <c r="A9" s="37">
        <v>43660</v>
      </c>
      <c r="C9">
        <v>2</v>
      </c>
      <c r="D9" t="s">
        <v>37</v>
      </c>
    </row>
    <row r="10" spans="1:32" x14ac:dyDescent="0.25">
      <c r="A10" s="37">
        <v>43692</v>
      </c>
      <c r="C10">
        <v>3</v>
      </c>
      <c r="D10" t="s">
        <v>38</v>
      </c>
    </row>
    <row r="11" spans="1:32" x14ac:dyDescent="0.25">
      <c r="A11" s="37">
        <v>43770</v>
      </c>
      <c r="C11">
        <v>4</v>
      </c>
      <c r="D11" t="s">
        <v>39</v>
      </c>
    </row>
    <row r="12" spans="1:32" x14ac:dyDescent="0.25">
      <c r="A12" s="37">
        <v>43780</v>
      </c>
      <c r="C12">
        <v>5</v>
      </c>
      <c r="D12" t="s">
        <v>40</v>
      </c>
    </row>
    <row r="13" spans="1:32" x14ac:dyDescent="0.25">
      <c r="A13" s="37">
        <v>43824</v>
      </c>
      <c r="C13">
        <v>6</v>
      </c>
      <c r="D13" t="s">
        <v>41</v>
      </c>
    </row>
    <row r="14" spans="1:32" x14ac:dyDescent="0.25">
      <c r="C14">
        <v>7</v>
      </c>
      <c r="D14" t="s">
        <v>42</v>
      </c>
    </row>
    <row r="15" spans="1:32" x14ac:dyDescent="0.25">
      <c r="C15">
        <v>8</v>
      </c>
      <c r="D15" t="s">
        <v>43</v>
      </c>
    </row>
    <row r="16" spans="1:32" x14ac:dyDescent="0.25">
      <c r="C16">
        <v>9</v>
      </c>
      <c r="D16" t="s">
        <v>44</v>
      </c>
    </row>
    <row r="17" spans="3:4" x14ac:dyDescent="0.25">
      <c r="C17">
        <v>10</v>
      </c>
      <c r="D17" t="s">
        <v>45</v>
      </c>
    </row>
    <row r="18" spans="3:4" x14ac:dyDescent="0.25">
      <c r="C18">
        <v>11</v>
      </c>
      <c r="D18" t="s">
        <v>46</v>
      </c>
    </row>
    <row r="19" spans="3:4" x14ac:dyDescent="0.25">
      <c r="C19">
        <v>12</v>
      </c>
      <c r="D19" t="s">
        <v>47</v>
      </c>
    </row>
  </sheetData>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tabColor theme="0" tint="-4.9989318521683403E-2"/>
    <pageSetUpPr fitToPage="1"/>
  </sheetPr>
  <dimension ref="A1:AL18"/>
  <sheetViews>
    <sheetView showGridLines="0" tabSelected="1" topLeftCell="B1" zoomScale="85" zoomScaleNormal="85" workbookViewId="0">
      <selection activeCell="AK8" sqref="AK8"/>
    </sheetView>
  </sheetViews>
  <sheetFormatPr baseColWidth="10" defaultColWidth="9.140625" defaultRowHeight="30" customHeight="1" x14ac:dyDescent="0.25"/>
  <cols>
    <col min="1" max="1" width="2.7109375" style="1" customWidth="1"/>
    <col min="2" max="2" width="27.85546875" style="1" customWidth="1"/>
    <col min="3" max="3" width="9.5703125" style="1" customWidth="1"/>
    <col min="4" max="4" width="7.140625" style="1" customWidth="1"/>
    <col min="5" max="32" width="4.7109375" style="1" customWidth="1"/>
    <col min="33" max="35" width="4.7109375" customWidth="1"/>
    <col min="37" max="37" width="12" customWidth="1"/>
  </cols>
  <sheetData>
    <row r="1" spans="1:38" ht="50.1" customHeight="1" x14ac:dyDescent="0.25">
      <c r="A1" s="3"/>
      <c r="B1" s="3"/>
      <c r="C1" s="2"/>
    </row>
    <row r="2" spans="1:38" ht="30" customHeight="1" x14ac:dyDescent="0.25">
      <c r="AG2" s="1"/>
      <c r="AH2" s="1"/>
      <c r="AI2" s="1"/>
      <c r="AJ2" s="1"/>
    </row>
    <row r="3" spans="1:38" ht="15" customHeight="1" x14ac:dyDescent="0.25">
      <c r="AG3" s="1"/>
      <c r="AH3" s="1"/>
      <c r="AI3" s="1"/>
    </row>
    <row r="4" spans="1:38" ht="30" customHeight="1" x14ac:dyDescent="0.3">
      <c r="B4" s="22"/>
      <c r="D4"/>
      <c r="F4" s="24"/>
      <c r="G4" s="24"/>
      <c r="H4" s="24"/>
      <c r="I4" s="24"/>
      <c r="J4" s="24"/>
      <c r="K4" s="24"/>
      <c r="L4" s="24"/>
      <c r="M4" s="24"/>
      <c r="N4" s="24"/>
      <c r="O4" s="24"/>
      <c r="P4" s="24" t="s">
        <v>35</v>
      </c>
      <c r="Q4" s="24"/>
      <c r="R4" s="24"/>
      <c r="S4" s="24"/>
      <c r="T4" s="24"/>
      <c r="U4" s="24"/>
      <c r="V4" s="24"/>
      <c r="W4" s="24"/>
      <c r="X4" s="24"/>
      <c r="Y4" s="24"/>
      <c r="Z4" s="24"/>
      <c r="AA4" s="44">
        <v>2019</v>
      </c>
      <c r="AB4" s="44"/>
      <c r="AC4" s="52" t="str">
        <f>CHOOSE($AI$4,Fériés!$D$8,Fériés!$D$9,Fériés!$D$10,Fériés!$D$11,Fériés!$D$12,Fériés!$D$13,Fériés!$D$14,Fériés!$D$15,Fériés!$D$16,Fériés!$D$17,Fériés!$D$18,Fériés!D19)</f>
        <v>Janvier</v>
      </c>
      <c r="AD4" s="52"/>
      <c r="AE4" s="52"/>
      <c r="AF4" s="23"/>
      <c r="AG4" s="23"/>
      <c r="AH4" s="23"/>
      <c r="AI4" s="40">
        <v>1</v>
      </c>
      <c r="AK4" s="42" t="s">
        <v>48</v>
      </c>
    </row>
    <row r="5" spans="1:38" ht="30" customHeight="1" x14ac:dyDescent="0.25">
      <c r="D5"/>
      <c r="E5" s="30">
        <f>WEEKDAY(DATE(AnnéeCalendrier,$AI$4,1),1)</f>
        <v>3</v>
      </c>
      <c r="F5" s="29">
        <f>WEEKDAY(DATE(AnnéeCalendrier,$AI$4,2),1)</f>
        <v>4</v>
      </c>
      <c r="G5" s="29">
        <f>WEEKDAY(DATE(AnnéeCalendrier,$AI$4,3),1)</f>
        <v>5</v>
      </c>
      <c r="H5" s="29">
        <f>WEEKDAY(DATE(AnnéeCalendrier,$AI$4,4),1)</f>
        <v>6</v>
      </c>
      <c r="I5" s="29">
        <f>WEEKDAY(DATE(AnnéeCalendrier,$AI$4,5),1)</f>
        <v>7</v>
      </c>
      <c r="J5" s="29">
        <f>WEEKDAY(DATE(AnnéeCalendrier,$AI$4,6),1)</f>
        <v>1</v>
      </c>
      <c r="K5" s="29">
        <f>WEEKDAY(DATE(AnnéeCalendrier,$AI$4,7),1)</f>
        <v>2</v>
      </c>
      <c r="L5" s="29">
        <f>WEEKDAY(DATE(AnnéeCalendrier,$AI$4,8),1)</f>
        <v>3</v>
      </c>
      <c r="M5" s="29">
        <f>WEEKDAY(DATE(AnnéeCalendrier,$AI$4,9),1)</f>
        <v>4</v>
      </c>
      <c r="N5" s="29">
        <f>WEEKDAY(DATE(AnnéeCalendrier,$AI$4,10),1)</f>
        <v>5</v>
      </c>
      <c r="O5" s="29">
        <f>WEEKDAY(DATE(AnnéeCalendrier,$AI$4,11),1)</f>
        <v>6</v>
      </c>
      <c r="P5" s="29">
        <f>WEEKDAY(DATE(AnnéeCalendrier,$AI$4,12),1)</f>
        <v>7</v>
      </c>
      <c r="Q5" s="29">
        <f>WEEKDAY(DATE(AnnéeCalendrier,$AI$4,13),1)</f>
        <v>1</v>
      </c>
      <c r="R5" s="29">
        <f>WEEKDAY(DATE(AnnéeCalendrier,$AI$4,14),1)</f>
        <v>2</v>
      </c>
      <c r="S5" s="29">
        <f>WEEKDAY(DATE(AnnéeCalendrier,$AI$4,15),1)</f>
        <v>3</v>
      </c>
      <c r="T5" s="29">
        <f>WEEKDAY(DATE(AnnéeCalendrier,$AI$4,16),1)</f>
        <v>4</v>
      </c>
      <c r="U5" s="29">
        <f>WEEKDAY(DATE(AnnéeCalendrier,$AI$4,17),1)</f>
        <v>5</v>
      </c>
      <c r="V5" s="29">
        <f>WEEKDAY(DATE(AnnéeCalendrier,$AI$4,18),1)</f>
        <v>6</v>
      </c>
      <c r="W5" s="29">
        <f>WEEKDAY(DATE(AnnéeCalendrier,$AI$4,19),1)</f>
        <v>7</v>
      </c>
      <c r="X5" s="29">
        <f>WEEKDAY(DATE(AnnéeCalendrier,$AI$4,20),1)</f>
        <v>1</v>
      </c>
      <c r="Y5" s="29">
        <f>WEEKDAY(DATE(AnnéeCalendrier,$AI$4,21),1)</f>
        <v>2</v>
      </c>
      <c r="Z5" s="29">
        <f>WEEKDAY(DATE(AnnéeCalendrier,$AI$4,22),1)</f>
        <v>3</v>
      </c>
      <c r="AA5" s="29">
        <f>WEEKDAY(DATE(AnnéeCalendrier,$AI$4,23),1)</f>
        <v>4</v>
      </c>
      <c r="AB5" s="29">
        <f>WEEKDAY(DATE(AnnéeCalendrier,$AI$4,24),1)</f>
        <v>5</v>
      </c>
      <c r="AC5" s="29">
        <f>WEEKDAY(DATE(AnnéeCalendrier,$AI$4,25),1)</f>
        <v>6</v>
      </c>
      <c r="AD5" s="29">
        <f>WEEKDAY(DATE(AnnéeCalendrier,$AI$4,26),1)</f>
        <v>7</v>
      </c>
      <c r="AE5" s="29">
        <f>WEEKDAY(DATE(AnnéeCalendrier,$AI$4,27),1)</f>
        <v>1</v>
      </c>
      <c r="AF5" s="29">
        <f>WEEKDAY(DATE(AnnéeCalendrier,$AI$4,28),1)</f>
        <v>2</v>
      </c>
      <c r="AG5" s="29">
        <f>WEEKDAY(DATE(AnnéeCalendrier,$AI$4,29),1)</f>
        <v>3</v>
      </c>
      <c r="AH5" s="29">
        <f>WEEKDAY(DATE(AnnéeCalendrier,$AI$4,30),1)</f>
        <v>4</v>
      </c>
      <c r="AI5" s="29">
        <f>WEEKDAY(DATE(AnnéeCalendrier,$AI$4,31),1)</f>
        <v>5</v>
      </c>
      <c r="AK5" s="45"/>
      <c r="AL5" s="45"/>
    </row>
    <row r="6" spans="1:38" ht="30" customHeight="1" x14ac:dyDescent="0.25">
      <c r="B6" s="48" t="s">
        <v>32</v>
      </c>
      <c r="C6" s="48" t="s">
        <v>33</v>
      </c>
      <c r="D6" s="49" t="s">
        <v>34</v>
      </c>
      <c r="E6" s="46">
        <f>DATE(AnnéeCalendrier,$AI$4,1)</f>
        <v>43466</v>
      </c>
      <c r="F6" s="47">
        <f>E$6+1</f>
        <v>43467</v>
      </c>
      <c r="G6" s="47">
        <f t="shared" ref="G6:AF6" si="0">F$6+1</f>
        <v>43468</v>
      </c>
      <c r="H6" s="47">
        <f t="shared" si="0"/>
        <v>43469</v>
      </c>
      <c r="I6" s="47">
        <f t="shared" si="0"/>
        <v>43470</v>
      </c>
      <c r="J6" s="47">
        <f t="shared" si="0"/>
        <v>43471</v>
      </c>
      <c r="K6" s="47">
        <f t="shared" si="0"/>
        <v>43472</v>
      </c>
      <c r="L6" s="47">
        <f t="shared" si="0"/>
        <v>43473</v>
      </c>
      <c r="M6" s="47">
        <f t="shared" si="0"/>
        <v>43474</v>
      </c>
      <c r="N6" s="47">
        <f t="shared" si="0"/>
        <v>43475</v>
      </c>
      <c r="O6" s="47">
        <f t="shared" si="0"/>
        <v>43476</v>
      </c>
      <c r="P6" s="47">
        <f t="shared" si="0"/>
        <v>43477</v>
      </c>
      <c r="Q6" s="47">
        <f t="shared" si="0"/>
        <v>43478</v>
      </c>
      <c r="R6" s="47">
        <f t="shared" si="0"/>
        <v>43479</v>
      </c>
      <c r="S6" s="47">
        <f t="shared" si="0"/>
        <v>43480</v>
      </c>
      <c r="T6" s="47">
        <f t="shared" si="0"/>
        <v>43481</v>
      </c>
      <c r="U6" s="47">
        <f t="shared" si="0"/>
        <v>43482</v>
      </c>
      <c r="V6" s="47">
        <f t="shared" si="0"/>
        <v>43483</v>
      </c>
      <c r="W6" s="47">
        <f t="shared" si="0"/>
        <v>43484</v>
      </c>
      <c r="X6" s="47">
        <f t="shared" si="0"/>
        <v>43485</v>
      </c>
      <c r="Y6" s="47">
        <f t="shared" si="0"/>
        <v>43486</v>
      </c>
      <c r="Z6" s="47">
        <f t="shared" si="0"/>
        <v>43487</v>
      </c>
      <c r="AA6" s="47">
        <f t="shared" si="0"/>
        <v>43488</v>
      </c>
      <c r="AB6" s="47">
        <f t="shared" si="0"/>
        <v>43489</v>
      </c>
      <c r="AC6" s="47">
        <f t="shared" si="0"/>
        <v>43490</v>
      </c>
      <c r="AD6" s="47">
        <f t="shared" si="0"/>
        <v>43491</v>
      </c>
      <c r="AE6" s="47">
        <f t="shared" si="0"/>
        <v>43492</v>
      </c>
      <c r="AF6" s="47">
        <f t="shared" si="0"/>
        <v>43493</v>
      </c>
      <c r="AG6" s="47">
        <f>IFERROR(IF(MONTH(AF$6+1)&lt;&gt;MONTH(AF$6),"",AF$6+1),"")</f>
        <v>43494</v>
      </c>
      <c r="AH6" s="47">
        <f t="shared" ref="AH6:AI6" si="1">IFERROR(IF(MONTH(AG$6+1)&lt;&gt;MONTH(AG$6),"",AG$6+1),"")</f>
        <v>43495</v>
      </c>
      <c r="AI6" s="47">
        <f t="shared" si="1"/>
        <v>43496</v>
      </c>
      <c r="AK6" s="41"/>
      <c r="AL6" s="50" t="s">
        <v>50</v>
      </c>
    </row>
    <row r="7" spans="1:38" ht="30" customHeight="1" x14ac:dyDescent="0.25">
      <c r="B7" s="21" t="s">
        <v>32</v>
      </c>
      <c r="C7" s="21" t="s">
        <v>33</v>
      </c>
      <c r="D7" s="21" t="s">
        <v>34</v>
      </c>
      <c r="E7" s="31" t="s">
        <v>49</v>
      </c>
      <c r="F7" s="28" t="s">
        <v>1</v>
      </c>
      <c r="G7" s="28" t="s">
        <v>2</v>
      </c>
      <c r="H7" s="28" t="s">
        <v>3</v>
      </c>
      <c r="I7" s="28" t="s">
        <v>4</v>
      </c>
      <c r="J7" s="28" t="s">
        <v>5</v>
      </c>
      <c r="K7" s="28" t="s">
        <v>6</v>
      </c>
      <c r="L7" s="28" t="s">
        <v>7</v>
      </c>
      <c r="M7" s="28" t="s">
        <v>8</v>
      </c>
      <c r="N7" s="28" t="s">
        <v>9</v>
      </c>
      <c r="O7" s="28" t="s">
        <v>10</v>
      </c>
      <c r="P7" s="28" t="s">
        <v>11</v>
      </c>
      <c r="Q7" s="28" t="s">
        <v>12</v>
      </c>
      <c r="R7" s="28" t="s">
        <v>13</v>
      </c>
      <c r="S7" s="28" t="s">
        <v>14</v>
      </c>
      <c r="T7" s="28" t="s">
        <v>15</v>
      </c>
      <c r="U7" s="28" t="s">
        <v>16</v>
      </c>
      <c r="V7" s="28" t="s">
        <v>17</v>
      </c>
      <c r="W7" s="28" t="s">
        <v>18</v>
      </c>
      <c r="X7" s="28" t="s">
        <v>19</v>
      </c>
      <c r="Y7" s="28" t="s">
        <v>20</v>
      </c>
      <c r="Z7" s="28" t="s">
        <v>21</v>
      </c>
      <c r="AA7" s="28" t="s">
        <v>22</v>
      </c>
      <c r="AB7" s="28" t="s">
        <v>23</v>
      </c>
      <c r="AC7" s="28" t="s">
        <v>24</v>
      </c>
      <c r="AD7" s="28" t="s">
        <v>25</v>
      </c>
      <c r="AE7" s="28" t="s">
        <v>26</v>
      </c>
      <c r="AF7" s="28" t="s">
        <v>27</v>
      </c>
      <c r="AG7" s="28" t="s">
        <v>28</v>
      </c>
      <c r="AH7" s="28" t="s">
        <v>29</v>
      </c>
      <c r="AI7" s="28" t="s">
        <v>30</v>
      </c>
      <c r="AJ7" s="10" t="s">
        <v>31</v>
      </c>
      <c r="AK7" s="43"/>
      <c r="AL7" s="43"/>
    </row>
    <row r="8" spans="1:38" ht="30" customHeight="1" x14ac:dyDescent="0.25">
      <c r="B8" s="16"/>
      <c r="C8" s="9"/>
      <c r="D8" s="9"/>
      <c r="E8" s="32"/>
      <c r="F8" s="4"/>
      <c r="G8" s="4"/>
      <c r="H8" s="4"/>
      <c r="I8" s="4"/>
      <c r="J8" s="4"/>
      <c r="K8" s="4"/>
      <c r="L8" s="4"/>
      <c r="M8" s="4"/>
      <c r="N8" s="4"/>
      <c r="O8" s="4"/>
      <c r="P8" s="4"/>
      <c r="Q8" s="4"/>
      <c r="R8" s="4"/>
      <c r="S8" s="4"/>
      <c r="T8" s="4"/>
      <c r="U8" s="4"/>
      <c r="V8" s="4"/>
      <c r="W8" s="4"/>
      <c r="X8" s="4"/>
      <c r="Y8" s="4"/>
      <c r="Z8" s="4"/>
      <c r="AA8" s="4"/>
      <c r="AB8" s="4"/>
      <c r="AC8" s="4"/>
      <c r="AD8" s="4"/>
      <c r="AE8" s="4"/>
      <c r="AF8" s="4"/>
      <c r="AG8" s="4"/>
      <c r="AH8" s="4"/>
      <c r="AI8" s="4"/>
      <c r="AJ8" s="11"/>
      <c r="AK8" s="26"/>
      <c r="AL8" s="26"/>
    </row>
    <row r="9" spans="1:38" ht="30" customHeight="1" x14ac:dyDescent="0.25">
      <c r="B9" s="17"/>
      <c r="C9" s="9"/>
      <c r="D9" s="9"/>
      <c r="E9" s="32"/>
      <c r="F9" s="4"/>
      <c r="G9" s="4"/>
      <c r="H9" s="4"/>
      <c r="I9" s="4"/>
      <c r="J9" s="4"/>
      <c r="K9" s="4"/>
      <c r="L9" s="4"/>
      <c r="M9" s="4"/>
      <c r="N9" s="4"/>
      <c r="O9" s="4"/>
      <c r="P9" s="4"/>
      <c r="Q9" s="4"/>
      <c r="R9" s="4"/>
      <c r="S9" s="4"/>
      <c r="T9" s="4"/>
      <c r="U9" s="4"/>
      <c r="V9" s="4"/>
      <c r="W9" s="4"/>
      <c r="X9" s="4"/>
      <c r="Y9" s="4"/>
      <c r="Z9" s="4"/>
      <c r="AA9" s="4"/>
      <c r="AB9" s="4"/>
      <c r="AC9" s="4"/>
      <c r="AD9" s="4"/>
      <c r="AE9" s="4"/>
      <c r="AF9" s="4"/>
      <c r="AG9" s="4"/>
      <c r="AH9" s="4"/>
      <c r="AI9" s="4"/>
      <c r="AJ9" s="11"/>
    </row>
    <row r="10" spans="1:38" ht="30" customHeight="1" x14ac:dyDescent="0.25">
      <c r="B10" s="16"/>
      <c r="C10" s="9"/>
      <c r="D10" s="9"/>
      <c r="E10" s="32"/>
      <c r="F10" s="4"/>
      <c r="G10" s="4"/>
      <c r="H10" s="4"/>
      <c r="I10" s="4"/>
      <c r="J10" s="4"/>
      <c r="K10" s="4"/>
      <c r="L10" s="4"/>
      <c r="M10" s="4"/>
      <c r="N10" s="4"/>
      <c r="O10" s="4"/>
      <c r="P10" s="4"/>
      <c r="Q10" s="4"/>
      <c r="R10" s="4"/>
      <c r="S10" s="4"/>
      <c r="T10" s="4"/>
      <c r="U10" s="4"/>
      <c r="V10" s="4"/>
      <c r="W10" s="4"/>
      <c r="X10" s="4"/>
      <c r="Y10" s="4"/>
      <c r="Z10" s="4"/>
      <c r="AA10" s="4"/>
      <c r="AB10" s="4"/>
      <c r="AC10" s="4"/>
      <c r="AD10" s="4"/>
      <c r="AE10" s="4"/>
      <c r="AF10" s="4"/>
      <c r="AG10" s="4"/>
      <c r="AH10" s="4"/>
      <c r="AI10" s="4"/>
      <c r="AJ10" s="11"/>
    </row>
    <row r="11" spans="1:38" ht="30" customHeight="1" x14ac:dyDescent="0.25">
      <c r="B11" s="17"/>
      <c r="C11" s="9"/>
      <c r="D11" s="9"/>
      <c r="E11" s="32"/>
      <c r="F11" s="4"/>
      <c r="G11" s="4"/>
      <c r="H11" s="4"/>
      <c r="I11" s="4"/>
      <c r="J11" s="4"/>
      <c r="K11" s="4"/>
      <c r="L11" s="4"/>
      <c r="M11" s="4"/>
      <c r="N11" s="4"/>
      <c r="O11" s="4"/>
      <c r="P11" s="4"/>
      <c r="Q11" s="4"/>
      <c r="R11" s="4"/>
      <c r="S11" s="4"/>
      <c r="T11" s="4"/>
      <c r="U11" s="4"/>
      <c r="V11" s="4"/>
      <c r="W11" s="4"/>
      <c r="X11" s="4"/>
      <c r="Y11" s="4"/>
      <c r="Z11" s="4"/>
      <c r="AA11" s="4"/>
      <c r="AB11" s="4"/>
      <c r="AC11" s="4"/>
      <c r="AD11" s="4"/>
      <c r="AE11" s="4"/>
      <c r="AF11" s="4"/>
      <c r="AG11" s="4"/>
      <c r="AH11" s="4"/>
      <c r="AI11" s="4"/>
      <c r="AJ11" s="11"/>
    </row>
    <row r="12" spans="1:38" ht="30" customHeight="1" x14ac:dyDescent="0.25">
      <c r="B12" s="16"/>
      <c r="C12" s="9"/>
      <c r="D12" s="9"/>
      <c r="E12" s="32"/>
      <c r="F12" s="4"/>
      <c r="G12" s="4"/>
      <c r="H12" s="4"/>
      <c r="I12" s="4"/>
      <c r="J12" s="4"/>
      <c r="K12" s="4"/>
      <c r="L12" s="4"/>
      <c r="M12" s="4"/>
      <c r="N12" s="4"/>
      <c r="O12" s="4"/>
      <c r="P12" s="4"/>
      <c r="Q12" s="4"/>
      <c r="R12" s="4"/>
      <c r="S12" s="4"/>
      <c r="T12" s="4"/>
      <c r="U12" s="4"/>
      <c r="V12" s="4"/>
      <c r="W12" s="4"/>
      <c r="X12" s="4"/>
      <c r="Y12" s="4"/>
      <c r="Z12" s="4"/>
      <c r="AA12" s="4"/>
      <c r="AB12" s="4"/>
      <c r="AC12" s="4"/>
      <c r="AD12" s="4"/>
      <c r="AE12" s="4"/>
      <c r="AF12" s="4"/>
      <c r="AG12" s="4"/>
      <c r="AH12" s="4"/>
      <c r="AI12" s="4"/>
      <c r="AJ12" s="11"/>
    </row>
    <row r="13" spans="1:38" ht="30" customHeight="1" thickBot="1" x14ac:dyDescent="0.3">
      <c r="B13" s="18"/>
      <c r="C13" s="12"/>
      <c r="D13" s="12"/>
      <c r="E13" s="33"/>
      <c r="F13" s="5"/>
      <c r="G13" s="5"/>
      <c r="H13" s="6"/>
      <c r="I13" s="5"/>
      <c r="J13" s="5"/>
      <c r="K13" s="5"/>
      <c r="L13" s="5"/>
      <c r="M13" s="5"/>
      <c r="N13" s="5"/>
      <c r="O13" s="5"/>
      <c r="P13" s="5"/>
      <c r="Q13" s="5"/>
      <c r="R13" s="5"/>
      <c r="S13" s="5"/>
      <c r="T13" s="5"/>
      <c r="U13" s="5"/>
      <c r="V13" s="5"/>
      <c r="W13" s="5"/>
      <c r="X13" s="5"/>
      <c r="Y13" s="5"/>
      <c r="Z13" s="5"/>
      <c r="AA13" s="5"/>
      <c r="AB13" s="5"/>
      <c r="AC13" s="5"/>
      <c r="AD13" s="5"/>
      <c r="AE13" s="5"/>
      <c r="AF13" s="5"/>
      <c r="AG13" s="5"/>
      <c r="AH13" s="5"/>
      <c r="AI13" s="5"/>
      <c r="AJ13" s="11"/>
    </row>
    <row r="14" spans="1:38" ht="30" customHeight="1" x14ac:dyDescent="0.25">
      <c r="B14" s="19"/>
      <c r="C14" s="13"/>
      <c r="D14" s="13"/>
      <c r="E14" s="34"/>
      <c r="F14" s="7"/>
      <c r="G14" s="7"/>
      <c r="H14" s="7"/>
      <c r="I14" s="7"/>
      <c r="J14" s="7"/>
      <c r="K14" s="7"/>
      <c r="L14" s="7"/>
      <c r="M14" s="7"/>
      <c r="N14" s="7"/>
      <c r="O14" s="7"/>
      <c r="P14" s="7"/>
      <c r="Q14" s="7"/>
      <c r="R14" s="7"/>
      <c r="S14" s="7"/>
      <c r="T14" s="7"/>
      <c r="U14" s="7"/>
      <c r="V14" s="7"/>
      <c r="W14" s="7"/>
      <c r="X14" s="7"/>
      <c r="Y14" s="7"/>
      <c r="Z14" s="7"/>
      <c r="AA14" s="7"/>
      <c r="AB14" s="7"/>
      <c r="AC14" s="7"/>
      <c r="AD14" s="7"/>
      <c r="AE14" s="7"/>
      <c r="AF14" s="7"/>
      <c r="AG14" s="7"/>
      <c r="AH14" s="7"/>
      <c r="AI14" s="7"/>
      <c r="AJ14" s="11"/>
    </row>
    <row r="15" spans="1:38" ht="30" customHeight="1" x14ac:dyDescent="0.25">
      <c r="B15" s="20"/>
      <c r="C15" s="14"/>
      <c r="D15" s="14"/>
      <c r="E15" s="35"/>
      <c r="F15" s="8"/>
      <c r="G15" s="8"/>
      <c r="H15" s="8"/>
      <c r="I15" s="8"/>
      <c r="J15" s="8"/>
      <c r="K15" s="8"/>
      <c r="L15" s="8"/>
      <c r="M15" s="8"/>
      <c r="N15" s="8"/>
      <c r="O15" s="8"/>
      <c r="P15" s="8"/>
      <c r="Q15" s="8"/>
      <c r="R15" s="8"/>
      <c r="S15" s="8"/>
      <c r="T15" s="8"/>
      <c r="U15" s="8"/>
      <c r="V15" s="8"/>
      <c r="W15" s="8"/>
      <c r="X15" s="8"/>
      <c r="Y15" s="8"/>
      <c r="Z15" s="8"/>
      <c r="AA15" s="8"/>
      <c r="AB15" s="8"/>
      <c r="AC15" s="8"/>
      <c r="AD15" s="8"/>
      <c r="AE15" s="8"/>
      <c r="AF15" s="8"/>
      <c r="AG15" s="8"/>
      <c r="AH15" s="8"/>
      <c r="AI15" s="8"/>
      <c r="AJ15" s="11"/>
    </row>
    <row r="16" spans="1:38" ht="30" customHeight="1" x14ac:dyDescent="0.25">
      <c r="B16" s="20"/>
      <c r="C16" s="14"/>
      <c r="D16" s="14"/>
      <c r="E16" s="35"/>
      <c r="F16" s="8"/>
      <c r="G16" s="8"/>
      <c r="H16" s="8"/>
      <c r="I16" s="8"/>
      <c r="J16" s="8"/>
      <c r="K16" s="8"/>
      <c r="L16" s="8"/>
      <c r="M16" s="8"/>
      <c r="N16" s="8"/>
      <c r="O16" s="8"/>
      <c r="P16" s="8"/>
      <c r="Q16" s="25"/>
      <c r="R16" s="8"/>
      <c r="S16" s="8"/>
      <c r="T16" s="8"/>
      <c r="U16" s="8"/>
      <c r="V16" s="8"/>
      <c r="W16" s="8"/>
      <c r="X16" s="8"/>
      <c r="Y16" s="8"/>
      <c r="Z16" s="8"/>
      <c r="AA16" s="8"/>
      <c r="AB16" s="8"/>
      <c r="AC16" s="8"/>
      <c r="AD16" s="8"/>
      <c r="AE16" s="8"/>
      <c r="AF16" s="8"/>
      <c r="AG16" s="8"/>
      <c r="AH16" s="8"/>
      <c r="AI16" s="8"/>
      <c r="AJ16" s="11"/>
    </row>
    <row r="17" spans="10:33" ht="30" customHeight="1" x14ac:dyDescent="0.25">
      <c r="J17"/>
      <c r="K17"/>
      <c r="L17"/>
      <c r="M17"/>
      <c r="N17"/>
      <c r="O17"/>
      <c r="P17"/>
      <c r="Q17"/>
      <c r="R17"/>
      <c r="S17"/>
      <c r="T17"/>
      <c r="U17"/>
      <c r="V17"/>
      <c r="W17"/>
      <c r="X17"/>
      <c r="Y17"/>
      <c r="Z17"/>
      <c r="AA17"/>
      <c r="AB17"/>
      <c r="AC17"/>
      <c r="AD17"/>
      <c r="AF17"/>
      <c r="AG17" s="15"/>
    </row>
    <row r="18" spans="10:33" ht="30" customHeight="1" x14ac:dyDescent="0.25">
      <c r="J18"/>
      <c r="K18"/>
      <c r="L18"/>
      <c r="M18"/>
      <c r="N18"/>
      <c r="O18"/>
      <c r="P18"/>
      <c r="Q18"/>
      <c r="R18"/>
      <c r="S18"/>
      <c r="T18"/>
      <c r="U18"/>
      <c r="V18"/>
      <c r="W18"/>
      <c r="X18"/>
      <c r="Y18"/>
      <c r="Z18"/>
      <c r="AA18"/>
      <c r="AB18"/>
      <c r="AC18"/>
      <c r="AF18"/>
      <c r="AG18" s="15"/>
    </row>
  </sheetData>
  <mergeCells count="4">
    <mergeCell ref="AK7:AL7"/>
    <mergeCell ref="AA4:AB4"/>
    <mergeCell ref="AK5:AL5"/>
    <mergeCell ref="AC4:AE4"/>
  </mergeCells>
  <conditionalFormatting sqref="E5:AI16">
    <cfRule type="expression" dxfId="16" priority="11" stopIfTrue="1">
      <formula>E$5=7</formula>
    </cfRule>
    <cfRule type="expression" dxfId="15" priority="12" stopIfTrue="1">
      <formula>E$5=1</formula>
    </cfRule>
  </conditionalFormatting>
  <conditionalFormatting sqref="E8:AI16">
    <cfRule type="expression" dxfId="14" priority="2">
      <formula>AND(E$5=1,E8="")</formula>
    </cfRule>
    <cfRule type="expression" dxfId="13" priority="3" stopIfTrue="1">
      <formula>AND(E$5=7,E8="")</formula>
    </cfRule>
  </conditionalFormatting>
  <dataValidations count="5">
    <dataValidation allowBlank="1" showInputMessage="1" showErrorMessage="1" prompt="Entrez l’année dans cette cellule" sqref="AA4"/>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E7"/>
    <dataValidation allowBlank="1" showInputMessage="1" showErrorMessage="1" prompt="Le titre de la feuille de calcul figure dans cette cellule. Si vous mettez à jour le titre, le changement est automatiquement répercuté sur chaque feuille de calcul" sqref="C1"/>
    <dataValidation allowBlank="1" showInputMessage="1" showErrorMessage="1" prompt="Cette ligne définit les clés utilisées dans le tableau : Congé en C2, Personnel en F2 et Congé maladie en J2. Les cellules M2 et R2 sont personnalisables " sqref="AK5:AK6"/>
    <dataValidation allowBlank="1" showInputMessage="1" showErrorMessage="1" prompt="Utilisez le calendrier des absences des employés pour noter et suivre les absences des employés chaque mois. Il contient 13 feuilles de calcul, 12 par mois et 1 pour les noms des employés. Suivez les absences de janvier dans cette feuille de calcul" sqref="A1:B1"/>
  </dataValidations>
  <printOptions horizontalCentered="1"/>
  <pageMargins left="0.25" right="0.25" top="0.75" bottom="0.75" header="0.3" footer="0.3"/>
  <pageSetup paperSize="9" scale="75" fitToHeight="0" orientation="landscape" r:id="rId1"/>
  <headerFooter differentFirst="1">
    <oddFooter>Page &amp;P of &amp;N</oddFooter>
  </headerFooter>
  <drawing r:id="rId2"/>
  <tableParts count="1">
    <tablePart r:id="rId3"/>
  </tableParts>
  <extLst>
    <ext xmlns:x14="http://schemas.microsoft.com/office/spreadsheetml/2009/9/main" uri="{78C0D931-6437-407d-A8EE-F0AAD7539E65}">
      <x14:conditionalFormattings>
        <x14:conditionalFormatting xmlns:xm="http://schemas.microsoft.com/office/excel/2006/main">
          <x14:cfRule type="expression" priority="6" id="{22251CDC-7DE4-4114-943F-8681347FF68C}">
            <xm:f>COUNTIF(Fériés!$A$3:$A$13,Fériés!B$3)=1</xm:f>
            <x14:dxf>
              <fill>
                <patternFill>
                  <bgColor rgb="FFFFFF00"/>
                </patternFill>
              </fill>
            </x14:dxf>
          </x14:cfRule>
          <xm:sqref>E5:AI16</xm:sqref>
        </x14:conditionalFormatting>
        <x14:conditionalFormatting xmlns:xm="http://schemas.microsoft.com/office/excel/2006/main">
          <x14:cfRule type="expression" priority="1" id="{047CC1A8-9861-4A42-94C3-17B6620CBF47}">
            <xm:f>AND(COUNTIF(Fériés!$A$3:$A$13,Fériés!B$3)=1,E8="")</xm:f>
            <x14:dxf>
              <fill>
                <patternFill>
                  <bgColor rgb="FFFFC000"/>
                </patternFill>
              </fill>
            </x14:dxf>
          </x14:cfRule>
          <xm:sqref>E8:AI16</xm:sqref>
        </x14:conditionalFormatting>
      </x14:conditionalFormattings>
    </ext>
    <ext xmlns:x14="http://schemas.microsoft.com/office/spreadsheetml/2009/9/main" uri="{CCE6A557-97BC-4b89-ADB6-D9C93CAAB3DF}">
      <x14:dataValidations xmlns:xm="http://schemas.microsoft.com/office/excel/2006/main" count="1">
        <x14:dataValidation type="list" allowBlank="1" showInputMessage="1" showErrorMessage="1">
          <x14:formula1>
            <xm:f>Fériés!$C$8:$C$19</xm:f>
          </x14:formula1>
          <xm:sqref>AI4</xm:sqref>
        </x14:dataValidation>
      </x14:dataValidations>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2</vt:i4>
      </vt:variant>
      <vt:variant>
        <vt:lpstr>Plages nommées</vt:lpstr>
      </vt:variant>
      <vt:variant>
        <vt:i4>7</vt:i4>
      </vt:variant>
    </vt:vector>
  </HeadingPairs>
  <TitlesOfParts>
    <vt:vector size="9" baseType="lpstr">
      <vt:lpstr>Fériés</vt:lpstr>
      <vt:lpstr>Janvier</vt:lpstr>
      <vt:lpstr>AnnéeCalendrier</vt:lpstr>
      <vt:lpstr>Fériés</vt:lpstr>
      <vt:lpstr>ffr</vt:lpstr>
      <vt:lpstr>Janvier!Impression_des_titres</vt:lpstr>
      <vt:lpstr>Nom_clé</vt:lpstr>
      <vt:lpstr>Janvier!NomMois</vt:lpstr>
      <vt:lpstr>Titre_Absence_Employé</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Microsoft</dc:creator>
  <cp:lastModifiedBy>maison</cp:lastModifiedBy>
  <dcterms:created xsi:type="dcterms:W3CDTF">2016-12-06T04:52:27Z</dcterms:created>
  <dcterms:modified xsi:type="dcterms:W3CDTF">2019-04-15T16:17:54Z</dcterms:modified>
</cp:coreProperties>
</file>