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680" yWindow="-120" windowWidth="20730" windowHeight="11760" tabRatio="838" activeTab="1"/>
  </bookViews>
  <sheets>
    <sheet name="Données" sheetId="2" r:id="rId1"/>
    <sheet name="Prime" sheetId="1" r:id="rId2"/>
    <sheet name="Hakim" sheetId="11" r:id="rId3"/>
    <sheet name="Roland" sheetId="4" r:id="rId4"/>
    <sheet name="Hatem" sheetId="6" r:id="rId5"/>
    <sheet name="Mark" sheetId="12" r:id="rId6"/>
    <sheet name="Nasser" sheetId="9" r:id="rId7"/>
    <sheet name="Mathieu" sheetId="13" r:id="rId8"/>
    <sheet name="Michele" sheetId="3" r:id="rId9"/>
    <sheet name="Antonio" sheetId="14" r:id="rId10"/>
    <sheet name="Aurélien" sheetId="5" r:id="rId11"/>
    <sheet name="Karim" sheetId="10" r:id="rId12"/>
  </sheets>
  <definedNames>
    <definedName name="_xlnm._FilterDatabase" localSheetId="0" hidden="1">Données!$B$1:$B$10</definedName>
    <definedName name="CDT">Données!$A$1:$A$6</definedName>
    <definedName name="POSEURS">Données!$B$1:$B$10</definedName>
    <definedName name="Statut">Données!$C$1:$C$2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4" l="1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4" i="6" a="1"/>
  <c r="C4" i="6" s="1"/>
  <c r="C5" i="6" a="1"/>
  <c r="C5" i="6" s="1"/>
  <c r="C6" i="6" a="1"/>
  <c r="C6" i="6" s="1"/>
  <c r="C7" i="6" a="1"/>
  <c r="C7" i="6" s="1"/>
  <c r="C8" i="6" a="1"/>
  <c r="C8" i="6" s="1"/>
  <c r="C9" i="6" a="1"/>
  <c r="C9" i="6" s="1"/>
  <c r="C10" i="6" a="1"/>
  <c r="C10" i="6" s="1"/>
  <c r="C11" i="6" a="1"/>
  <c r="C11" i="6" s="1"/>
  <c r="C12" i="6" a="1"/>
  <c r="C12" i="6" s="1"/>
  <c r="C13" i="6" a="1"/>
  <c r="C13" i="6" s="1"/>
  <c r="C4" i="12" a="1"/>
  <c r="C4" i="12" s="1"/>
  <c r="C5" i="12" a="1"/>
  <c r="C5" i="12" s="1"/>
  <c r="C6" i="12" a="1"/>
  <c r="C6" i="12" s="1"/>
  <c r="C7" i="12" a="1"/>
  <c r="C7" i="12" s="1"/>
  <c r="C8" i="12" a="1"/>
  <c r="C8" i="12" s="1"/>
  <c r="C9" i="12" a="1"/>
  <c r="C9" i="12" s="1"/>
  <c r="C10" i="12" a="1"/>
  <c r="C10" i="12" s="1"/>
  <c r="C11" i="12" a="1"/>
  <c r="C11" i="12" s="1"/>
  <c r="C12" i="12" a="1"/>
  <c r="C12" i="12" s="1"/>
  <c r="C13" i="12" a="1"/>
  <c r="C13" i="12" s="1"/>
  <c r="C4" i="9" a="1"/>
  <c r="C4" i="9" s="1"/>
  <c r="C5" i="9" a="1"/>
  <c r="C5" i="9" s="1"/>
  <c r="C6" i="9" a="1"/>
  <c r="C6" i="9" s="1"/>
  <c r="C7" i="9" a="1"/>
  <c r="C7" i="9" s="1"/>
  <c r="C8" i="9" a="1"/>
  <c r="C8" i="9" s="1"/>
  <c r="C9" i="9" a="1"/>
  <c r="C9" i="9" s="1"/>
  <c r="C10" i="9" a="1"/>
  <c r="C10" i="9" s="1"/>
  <c r="C11" i="9" a="1"/>
  <c r="C11" i="9" s="1"/>
  <c r="C12" i="9" a="1"/>
  <c r="C12" i="9" s="1"/>
  <c r="C13" i="9" a="1"/>
  <c r="C13" i="9" s="1"/>
  <c r="C4" i="13" a="1"/>
  <c r="C4" i="13" s="1"/>
  <c r="C5" i="13" a="1"/>
  <c r="C5" i="13" s="1"/>
  <c r="C6" i="13" a="1"/>
  <c r="C6" i="13" s="1"/>
  <c r="C7" i="13" a="1"/>
  <c r="C7" i="13" s="1"/>
  <c r="C8" i="13" a="1"/>
  <c r="C8" i="13" s="1"/>
  <c r="C9" i="13" a="1"/>
  <c r="C9" i="13" s="1"/>
  <c r="C10" i="13" a="1"/>
  <c r="C10" i="13" s="1"/>
  <c r="C11" i="13" a="1"/>
  <c r="C11" i="13" s="1"/>
  <c r="C12" i="13" a="1"/>
  <c r="C12" i="13" s="1"/>
  <c r="C13" i="13" a="1"/>
  <c r="C13" i="1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4" i="14" a="1"/>
  <c r="C4" i="14" s="1"/>
  <c r="C5" i="14" a="1"/>
  <c r="C5" i="14" s="1"/>
  <c r="C6" i="14" a="1"/>
  <c r="C6" i="14" s="1"/>
  <c r="C7" i="14" a="1"/>
  <c r="C7" i="14" s="1"/>
  <c r="C8" i="14" a="1"/>
  <c r="C8" i="14" s="1"/>
  <c r="C9" i="14" a="1"/>
  <c r="C9" i="14" s="1"/>
  <c r="C10" i="14" a="1"/>
  <c r="C10" i="14" s="1"/>
  <c r="C11" i="14" a="1"/>
  <c r="C11" i="14" s="1"/>
  <c r="C12" i="14" a="1"/>
  <c r="C12" i="14" s="1"/>
  <c r="C13" i="14" a="1"/>
  <c r="C13" i="14" s="1"/>
  <c r="C4" i="5" a="1"/>
  <c r="C4" i="5" s="1"/>
  <c r="C5" i="5" a="1"/>
  <c r="C5" i="5" s="1"/>
  <c r="C6" i="5" a="1"/>
  <c r="C6" i="5" s="1"/>
  <c r="C7" i="5" a="1"/>
  <c r="C7" i="5" s="1"/>
  <c r="C8" i="5" a="1"/>
  <c r="C8" i="5" s="1"/>
  <c r="C9" i="5" a="1"/>
  <c r="C9" i="5" s="1"/>
  <c r="C10" i="5" a="1"/>
  <c r="C10" i="5" s="1"/>
  <c r="C11" i="5" a="1"/>
  <c r="C11" i="5" s="1"/>
  <c r="C12" i="5" a="1"/>
  <c r="C12" i="5" s="1"/>
  <c r="C13" i="5" a="1"/>
  <c r="C13" i="5" s="1"/>
  <c r="C4" i="10" a="1"/>
  <c r="C4" i="10" s="1"/>
  <c r="C5" i="10" a="1"/>
  <c r="C5" i="10" s="1"/>
  <c r="C6" i="10" a="1"/>
  <c r="C6" i="10" s="1"/>
  <c r="C7" i="10" a="1"/>
  <c r="C7" i="10" s="1"/>
  <c r="C8" i="10" a="1"/>
  <c r="C8" i="10" s="1"/>
  <c r="C9" i="10" a="1"/>
  <c r="C9" i="10" s="1"/>
  <c r="C10" i="10" a="1"/>
  <c r="C10" i="10" s="1"/>
  <c r="C11" i="10" a="1"/>
  <c r="C11" i="10" s="1"/>
  <c r="C12" i="10" a="1"/>
  <c r="C12" i="10" s="1"/>
  <c r="C13" i="10" a="1"/>
  <c r="C13" i="10" s="1"/>
  <c r="C4" i="11" a="1"/>
  <c r="C4" i="11" s="1"/>
  <c r="C5" i="11" a="1"/>
  <c r="C5" i="11" s="1"/>
  <c r="C6" i="11" a="1"/>
  <c r="C6" i="11" s="1"/>
  <c r="C7" i="11" a="1"/>
  <c r="C7" i="11" s="1"/>
  <c r="C8" i="11" a="1"/>
  <c r="C8" i="11" s="1"/>
  <c r="C9" i="11" a="1"/>
  <c r="C9" i="11" s="1"/>
  <c r="C10" i="11" a="1"/>
  <c r="C10" i="11" s="1"/>
  <c r="C11" i="11" a="1"/>
  <c r="C11" i="11" s="1"/>
  <c r="C12" i="11" a="1"/>
  <c r="C12" i="11" s="1"/>
  <c r="C13" i="11" a="1"/>
  <c r="C13" i="11" s="1"/>
  <c r="C3" i="9" a="1"/>
  <c r="C3" i="9" s="1"/>
  <c r="C3" i="13" a="1"/>
  <c r="C3" i="13" s="1"/>
  <c r="C3" i="3" a="1"/>
  <c r="C3" i="3" s="1"/>
  <c r="C3" i="14" a="1"/>
  <c r="C3" i="14" s="1"/>
  <c r="C3" i="5" a="1"/>
  <c r="C3" i="5" s="1"/>
  <c r="C3" i="10" a="1"/>
  <c r="C3" i="10" s="1"/>
  <c r="C3" i="11" a="1"/>
  <c r="C3" i="11" s="1"/>
  <c r="B4" i="4" a="1"/>
  <c r="B4" i="4" s="1"/>
  <c r="B5" i="4" a="1"/>
  <c r="B5" i="4" s="1"/>
  <c r="B6" i="4" a="1"/>
  <c r="B6" i="4" s="1"/>
  <c r="B7" i="4" a="1"/>
  <c r="B7" i="4" s="1"/>
  <c r="B8" i="4" a="1"/>
  <c r="B8" i="4" s="1"/>
  <c r="B9" i="4" a="1"/>
  <c r="B9" i="4" s="1"/>
  <c r="B10" i="4" a="1"/>
  <c r="B10" i="4" s="1"/>
  <c r="B11" i="4" a="1"/>
  <c r="B11" i="4" s="1"/>
  <c r="B12" i="4" a="1"/>
  <c r="B12" i="4" s="1"/>
  <c r="B13" i="4" a="1"/>
  <c r="B13" i="4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  <c r="B10" i="6" a="1"/>
  <c r="B10" i="6" s="1"/>
  <c r="B11" i="6" a="1"/>
  <c r="B11" i="6" s="1"/>
  <c r="B12" i="6" a="1"/>
  <c r="B12" i="6" s="1"/>
  <c r="B13" i="6" a="1"/>
  <c r="B13" i="6" s="1"/>
  <c r="B4" i="12" a="1"/>
  <c r="B4" i="12" s="1"/>
  <c r="B5" i="12" a="1"/>
  <c r="B5" i="12" s="1"/>
  <c r="B6" i="12" a="1"/>
  <c r="B6" i="12" s="1"/>
  <c r="B7" i="12" a="1"/>
  <c r="B7" i="12" s="1"/>
  <c r="B8" i="12" a="1"/>
  <c r="B8" i="12" s="1"/>
  <c r="B9" i="12" a="1"/>
  <c r="B9" i="12" s="1"/>
  <c r="B10" i="12" a="1"/>
  <c r="B10" i="12" s="1"/>
  <c r="B11" i="12" a="1"/>
  <c r="B11" i="12" s="1"/>
  <c r="B12" i="12" a="1"/>
  <c r="B12" i="12" s="1"/>
  <c r="B13" i="12" a="1"/>
  <c r="B13" i="12" s="1"/>
  <c r="B4" i="9" a="1"/>
  <c r="B4" i="9" s="1"/>
  <c r="B5" i="9" a="1"/>
  <c r="B5" i="9" s="1"/>
  <c r="B6" i="9" a="1"/>
  <c r="B6" i="9" s="1"/>
  <c r="B7" i="9" a="1"/>
  <c r="B7" i="9" s="1"/>
  <c r="B8" i="9" a="1"/>
  <c r="B8" i="9" s="1"/>
  <c r="B9" i="9" a="1"/>
  <c r="B9" i="9" s="1"/>
  <c r="B10" i="9" a="1"/>
  <c r="B10" i="9" s="1"/>
  <c r="B11" i="9" a="1"/>
  <c r="B11" i="9" s="1"/>
  <c r="B12" i="9" a="1"/>
  <c r="B12" i="9" s="1"/>
  <c r="B13" i="9" a="1"/>
  <c r="B13" i="9" s="1"/>
  <c r="B4" i="13" a="1"/>
  <c r="B4" i="13" s="1"/>
  <c r="B5" i="13" a="1"/>
  <c r="B5" i="13" s="1"/>
  <c r="B6" i="13" a="1"/>
  <c r="B6" i="13" s="1"/>
  <c r="B7" i="13" a="1"/>
  <c r="B7" i="13" s="1"/>
  <c r="B8" i="13" a="1"/>
  <c r="B8" i="13" s="1"/>
  <c r="B9" i="13" a="1"/>
  <c r="B9" i="13" s="1"/>
  <c r="B10" i="13" a="1"/>
  <c r="B10" i="13" s="1"/>
  <c r="B11" i="13" a="1"/>
  <c r="B11" i="13" s="1"/>
  <c r="B12" i="13" a="1"/>
  <c r="B12" i="13" s="1"/>
  <c r="B13" i="13" a="1"/>
  <c r="B13" i="1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4" i="14" a="1"/>
  <c r="B4" i="14" s="1"/>
  <c r="B5" i="14" a="1"/>
  <c r="B5" i="14" s="1"/>
  <c r="B6" i="14" a="1"/>
  <c r="B6" i="14" s="1"/>
  <c r="B7" i="14" a="1"/>
  <c r="B7" i="14" s="1"/>
  <c r="B8" i="14" a="1"/>
  <c r="B8" i="14" s="1"/>
  <c r="B9" i="14" a="1"/>
  <c r="B9" i="14" s="1"/>
  <c r="B10" i="14" a="1"/>
  <c r="B10" i="14" s="1"/>
  <c r="B11" i="14" a="1"/>
  <c r="B11" i="14" s="1"/>
  <c r="B12" i="14" a="1"/>
  <c r="B12" i="14" s="1"/>
  <c r="B13" i="14" a="1"/>
  <c r="B13" i="14" s="1"/>
  <c r="B4" i="5" a="1"/>
  <c r="B4" i="5" s="1"/>
  <c r="B5" i="5" a="1"/>
  <c r="B5" i="5" s="1"/>
  <c r="B6" i="5" a="1"/>
  <c r="B6" i="5" s="1"/>
  <c r="B7" i="5" a="1"/>
  <c r="B7" i="5" s="1"/>
  <c r="B8" i="5" a="1"/>
  <c r="B8" i="5" s="1"/>
  <c r="B9" i="5" a="1"/>
  <c r="B9" i="5" s="1"/>
  <c r="B10" i="5" a="1"/>
  <c r="B10" i="5" s="1"/>
  <c r="B11" i="5" a="1"/>
  <c r="B11" i="5" s="1"/>
  <c r="B12" i="5" a="1"/>
  <c r="B12" i="5" s="1"/>
  <c r="B13" i="5" a="1"/>
  <c r="B13" i="5" s="1"/>
  <c r="B4" i="10" a="1"/>
  <c r="B4" i="10" s="1"/>
  <c r="B5" i="10" a="1"/>
  <c r="B5" i="10" s="1"/>
  <c r="B6" i="10" a="1"/>
  <c r="B6" i="10" s="1"/>
  <c r="B7" i="10" a="1"/>
  <c r="B7" i="10" s="1"/>
  <c r="B8" i="10" a="1"/>
  <c r="B8" i="10" s="1"/>
  <c r="B9" i="10" a="1"/>
  <c r="B9" i="10" s="1"/>
  <c r="B10" i="10" a="1"/>
  <c r="B10" i="10" s="1"/>
  <c r="B11" i="10" a="1"/>
  <c r="B11" i="10" s="1"/>
  <c r="B12" i="10" a="1"/>
  <c r="B12" i="10" s="1"/>
  <c r="B13" i="10" a="1"/>
  <c r="B13" i="10" s="1"/>
  <c r="B4" i="11" a="1"/>
  <c r="B4" i="11" s="1"/>
  <c r="B5" i="11" a="1"/>
  <c r="B5" i="11" s="1"/>
  <c r="B6" i="11" a="1"/>
  <c r="B6" i="11" s="1"/>
  <c r="B7" i="11" a="1"/>
  <c r="B7" i="11" s="1"/>
  <c r="B8" i="11" a="1"/>
  <c r="B8" i="11" s="1"/>
  <c r="B9" i="11" a="1"/>
  <c r="B9" i="11" s="1"/>
  <c r="B10" i="11" a="1"/>
  <c r="B10" i="11" s="1"/>
  <c r="B11" i="11" a="1"/>
  <c r="B11" i="11" s="1"/>
  <c r="B12" i="11" a="1"/>
  <c r="B12" i="11" s="1"/>
  <c r="B13" i="11" a="1"/>
  <c r="B13" i="11" s="1"/>
  <c r="B3" i="9" a="1"/>
  <c r="B3" i="9" s="1"/>
  <c r="B3" i="13" a="1"/>
  <c r="B3" i="13" s="1"/>
  <c r="B3" i="3" a="1"/>
  <c r="B3" i="3" s="1"/>
  <c r="B3" i="14" a="1"/>
  <c r="B3" i="14" s="1"/>
  <c r="B3" i="5" a="1"/>
  <c r="B3" i="5" s="1"/>
  <c r="B3" i="10" a="1"/>
  <c r="B3" i="10" s="1"/>
  <c r="B3" i="11" a="1"/>
  <c r="B3" i="11" s="1"/>
  <c r="E4" i="4" a="1"/>
  <c r="E4" i="4" s="1"/>
  <c r="E5" i="4" a="1"/>
  <c r="E5" i="4" s="1"/>
  <c r="E6" i="4" a="1"/>
  <c r="E6" i="4" s="1"/>
  <c r="E7" i="4" a="1"/>
  <c r="E7" i="4" s="1"/>
  <c r="E8" i="4" a="1"/>
  <c r="E8" i="4" s="1"/>
  <c r="E9" i="4" a="1"/>
  <c r="E9" i="4" s="1"/>
  <c r="E10" i="4" a="1"/>
  <c r="E10" i="4" s="1"/>
  <c r="E11" i="4" a="1"/>
  <c r="E11" i="4" s="1"/>
  <c r="E12" i="4" a="1"/>
  <c r="E12" i="4" s="1"/>
  <c r="E13" i="4" a="1"/>
  <c r="E13" i="4" s="1"/>
  <c r="E4" i="6" a="1"/>
  <c r="E4" i="6" s="1"/>
  <c r="E5" i="6" a="1"/>
  <c r="E5" i="6" s="1"/>
  <c r="E6" i="6" a="1"/>
  <c r="E6" i="6" s="1"/>
  <c r="E7" i="6" a="1"/>
  <c r="E7" i="6" s="1"/>
  <c r="E8" i="6" a="1"/>
  <c r="E8" i="6" s="1"/>
  <c r="E9" i="6" a="1"/>
  <c r="E9" i="6" s="1"/>
  <c r="E10" i="6" a="1"/>
  <c r="E10" i="6" s="1"/>
  <c r="E11" i="6" a="1"/>
  <c r="E11" i="6" s="1"/>
  <c r="E12" i="6" a="1"/>
  <c r="E12" i="6" s="1"/>
  <c r="E13" i="6" a="1"/>
  <c r="E13" i="6" s="1"/>
  <c r="E4" i="12" a="1"/>
  <c r="E4" i="12" s="1"/>
  <c r="E5" i="12" a="1"/>
  <c r="E5" i="12" s="1"/>
  <c r="E6" i="12" a="1"/>
  <c r="E6" i="12" s="1"/>
  <c r="E7" i="12" a="1"/>
  <c r="E7" i="12" s="1"/>
  <c r="E8" i="12" a="1"/>
  <c r="E8" i="12" s="1"/>
  <c r="E9" i="12" a="1"/>
  <c r="E9" i="12" s="1"/>
  <c r="E10" i="12" a="1"/>
  <c r="E10" i="12" s="1"/>
  <c r="E11" i="12" a="1"/>
  <c r="E11" i="12" s="1"/>
  <c r="E12" i="12" a="1"/>
  <c r="E12" i="12" s="1"/>
  <c r="E13" i="12" a="1"/>
  <c r="E13" i="12" s="1"/>
  <c r="E4" i="9" a="1"/>
  <c r="E4" i="9" s="1"/>
  <c r="E5" i="9" a="1"/>
  <c r="E5" i="9" s="1"/>
  <c r="E6" i="9" a="1"/>
  <c r="E6" i="9" s="1"/>
  <c r="E7" i="9" a="1"/>
  <c r="E7" i="9" s="1"/>
  <c r="E8" i="9" a="1"/>
  <c r="E8" i="9" s="1"/>
  <c r="E9" i="9" a="1"/>
  <c r="E9" i="9" s="1"/>
  <c r="E10" i="9" a="1"/>
  <c r="E10" i="9" s="1"/>
  <c r="E11" i="9" a="1"/>
  <c r="E11" i="9" s="1"/>
  <c r="E12" i="9" a="1"/>
  <c r="E12" i="9" s="1"/>
  <c r="E13" i="9" a="1"/>
  <c r="E13" i="9" s="1"/>
  <c r="E4" i="13" a="1"/>
  <c r="E4" i="13" s="1"/>
  <c r="E5" i="13" a="1"/>
  <c r="E5" i="13" s="1"/>
  <c r="E6" i="13" a="1"/>
  <c r="E6" i="13" s="1"/>
  <c r="E7" i="13" a="1"/>
  <c r="E7" i="13" s="1"/>
  <c r="E8" i="13" a="1"/>
  <c r="E8" i="13" s="1"/>
  <c r="E9" i="13" a="1"/>
  <c r="E9" i="13" s="1"/>
  <c r="E10" i="13" a="1"/>
  <c r="E10" i="13" s="1"/>
  <c r="E11" i="13" a="1"/>
  <c r="E11" i="13" s="1"/>
  <c r="E12" i="13" a="1"/>
  <c r="E12" i="13" s="1"/>
  <c r="E13" i="13" a="1"/>
  <c r="E13" i="13" s="1"/>
  <c r="E4" i="3" a="1"/>
  <c r="E4" i="3" s="1"/>
  <c r="E5" i="3" a="1"/>
  <c r="E5" i="3" s="1"/>
  <c r="E6" i="3" a="1"/>
  <c r="E6" i="3" s="1"/>
  <c r="E7" i="3" a="1"/>
  <c r="E7" i="3" s="1"/>
  <c r="E8" i="3" a="1"/>
  <c r="E8" i="3" s="1"/>
  <c r="E9" i="3" a="1"/>
  <c r="E9" i="3" s="1"/>
  <c r="E10" i="3" a="1"/>
  <c r="E10" i="3" s="1"/>
  <c r="E11" i="3" a="1"/>
  <c r="E11" i="3" s="1"/>
  <c r="E12" i="3" a="1"/>
  <c r="E12" i="3" s="1"/>
  <c r="E13" i="3" a="1"/>
  <c r="E13" i="3" s="1"/>
  <c r="E4" i="14" a="1"/>
  <c r="E4" i="14" s="1"/>
  <c r="E5" i="14" a="1"/>
  <c r="E5" i="14" s="1"/>
  <c r="E6" i="14" a="1"/>
  <c r="E6" i="14" s="1"/>
  <c r="E7" i="14" a="1"/>
  <c r="E7" i="14" s="1"/>
  <c r="E8" i="14" a="1"/>
  <c r="E8" i="14" s="1"/>
  <c r="E9" i="14" a="1"/>
  <c r="E9" i="14" s="1"/>
  <c r="E10" i="14" a="1"/>
  <c r="E10" i="14" s="1"/>
  <c r="E11" i="14" a="1"/>
  <c r="E11" i="14" s="1"/>
  <c r="E12" i="14" a="1"/>
  <c r="E12" i="14" s="1"/>
  <c r="E13" i="14" a="1"/>
  <c r="E13" i="14" s="1"/>
  <c r="E4" i="5" a="1"/>
  <c r="E4" i="5" s="1"/>
  <c r="E5" i="5" a="1"/>
  <c r="E5" i="5" s="1"/>
  <c r="E6" i="5" a="1"/>
  <c r="E6" i="5" s="1"/>
  <c r="E7" i="5" a="1"/>
  <c r="E7" i="5" s="1"/>
  <c r="E8" i="5" a="1"/>
  <c r="E8" i="5" s="1"/>
  <c r="E9" i="5" a="1"/>
  <c r="E9" i="5" s="1"/>
  <c r="E10" i="5" a="1"/>
  <c r="E10" i="5" s="1"/>
  <c r="E11" i="5" a="1"/>
  <c r="E11" i="5" s="1"/>
  <c r="E12" i="5" a="1"/>
  <c r="E12" i="5" s="1"/>
  <c r="E13" i="5" a="1"/>
  <c r="E13" i="5" s="1"/>
  <c r="E4" i="10" a="1"/>
  <c r="E4" i="10" s="1"/>
  <c r="E5" i="10" a="1"/>
  <c r="E5" i="10" s="1"/>
  <c r="E6" i="10" a="1"/>
  <c r="E6" i="10" s="1"/>
  <c r="E7" i="10" a="1"/>
  <c r="E7" i="10" s="1"/>
  <c r="E8" i="10" a="1"/>
  <c r="E8" i="10" s="1"/>
  <c r="E9" i="10" a="1"/>
  <c r="E9" i="10" s="1"/>
  <c r="E10" i="10" a="1"/>
  <c r="E10" i="10" s="1"/>
  <c r="E11" i="10" a="1"/>
  <c r="E11" i="10" s="1"/>
  <c r="E12" i="10" a="1"/>
  <c r="E12" i="10" s="1"/>
  <c r="E13" i="10" a="1"/>
  <c r="E13" i="10" s="1"/>
  <c r="E4" i="11" a="1"/>
  <c r="E4" i="11" s="1"/>
  <c r="E5" i="11" a="1"/>
  <c r="E5" i="11" s="1"/>
  <c r="E6" i="11" a="1"/>
  <c r="E6" i="11" s="1"/>
  <c r="E7" i="11" a="1"/>
  <c r="E7" i="11" s="1"/>
  <c r="E8" i="11" a="1"/>
  <c r="E8" i="11" s="1"/>
  <c r="E9" i="11" a="1"/>
  <c r="E9" i="11" s="1"/>
  <c r="E10" i="11" a="1"/>
  <c r="E10" i="11" s="1"/>
  <c r="E11" i="11" a="1"/>
  <c r="E11" i="11" s="1"/>
  <c r="E12" i="11" a="1"/>
  <c r="E12" i="11" s="1"/>
  <c r="E13" i="11" a="1"/>
  <c r="E13" i="11" s="1"/>
  <c r="E3" i="9" a="1"/>
  <c r="E3" i="9" s="1"/>
  <c r="E3" i="13" a="1"/>
  <c r="E3" i="13" s="1"/>
  <c r="E3" i="3" a="1"/>
  <c r="E3" i="3" s="1"/>
  <c r="E3" i="14" a="1"/>
  <c r="E3" i="14" s="1"/>
  <c r="E3" i="5" a="1"/>
  <c r="E3" i="5" s="1"/>
  <c r="E3" i="10" a="1"/>
  <c r="E3" i="10" s="1"/>
  <c r="E3" i="11" a="1"/>
  <c r="E3" i="11" s="1"/>
  <c r="D4" i="4" a="1"/>
  <c r="D4" i="4" s="1"/>
  <c r="D5" i="4" a="1"/>
  <c r="D5" i="4" s="1"/>
  <c r="D6" i="4" a="1"/>
  <c r="D6" i="4" s="1"/>
  <c r="D7" i="4" a="1"/>
  <c r="D7" i="4" s="1"/>
  <c r="D8" i="4" a="1"/>
  <c r="D8" i="4" s="1"/>
  <c r="D9" i="4" a="1"/>
  <c r="D9" i="4" s="1"/>
  <c r="D10" i="4" a="1"/>
  <c r="D10" i="4" s="1"/>
  <c r="D11" i="4" a="1"/>
  <c r="D11" i="4" s="1"/>
  <c r="D12" i="4" a="1"/>
  <c r="D12" i="4" s="1"/>
  <c r="D13" i="4" a="1"/>
  <c r="D13" i="4" s="1"/>
  <c r="D4" i="6" a="1"/>
  <c r="D4" i="6" s="1"/>
  <c r="D5" i="6" a="1"/>
  <c r="D5" i="6" s="1"/>
  <c r="D6" i="6" a="1"/>
  <c r="D6" i="6" s="1"/>
  <c r="D7" i="6" a="1"/>
  <c r="D7" i="6" s="1"/>
  <c r="D8" i="6" a="1"/>
  <c r="D8" i="6" s="1"/>
  <c r="D9" i="6" a="1"/>
  <c r="D9" i="6" s="1"/>
  <c r="D10" i="6" a="1"/>
  <c r="D10" i="6" s="1"/>
  <c r="D11" i="6" a="1"/>
  <c r="D11" i="6" s="1"/>
  <c r="D12" i="6" a="1"/>
  <c r="D12" i="6" s="1"/>
  <c r="D13" i="6" a="1"/>
  <c r="D13" i="6" s="1"/>
  <c r="D4" i="12" a="1"/>
  <c r="D4" i="12" s="1"/>
  <c r="D5" i="12" a="1"/>
  <c r="D5" i="12" s="1"/>
  <c r="D6" i="12" a="1"/>
  <c r="D6" i="12" s="1"/>
  <c r="D7" i="12" a="1"/>
  <c r="D7" i="12" s="1"/>
  <c r="D8" i="12" a="1"/>
  <c r="D8" i="12" s="1"/>
  <c r="D9" i="12" a="1"/>
  <c r="D9" i="12" s="1"/>
  <c r="D10" i="12" a="1"/>
  <c r="D10" i="12" s="1"/>
  <c r="D11" i="12" a="1"/>
  <c r="D11" i="12" s="1"/>
  <c r="D12" i="12" a="1"/>
  <c r="D12" i="12" s="1"/>
  <c r="D13" i="12" a="1"/>
  <c r="D13" i="12" s="1"/>
  <c r="D4" i="9" a="1"/>
  <c r="D4" i="9" s="1"/>
  <c r="D5" i="9" a="1"/>
  <c r="D5" i="9" s="1"/>
  <c r="D6" i="9" a="1"/>
  <c r="D6" i="9" s="1"/>
  <c r="D7" i="9" a="1"/>
  <c r="D7" i="9" s="1"/>
  <c r="D8" i="9" a="1"/>
  <c r="D8" i="9" s="1"/>
  <c r="D9" i="9" a="1"/>
  <c r="D9" i="9" s="1"/>
  <c r="D10" i="9" a="1"/>
  <c r="D10" i="9" s="1"/>
  <c r="D11" i="9" a="1"/>
  <c r="D11" i="9" s="1"/>
  <c r="D12" i="9" a="1"/>
  <c r="D12" i="9" s="1"/>
  <c r="D13" i="9" a="1"/>
  <c r="D13" i="9" s="1"/>
  <c r="D4" i="13" a="1"/>
  <c r="D4" i="13" s="1"/>
  <c r="D5" i="13" a="1"/>
  <c r="D5" i="13" s="1"/>
  <c r="D6" i="13" a="1"/>
  <c r="D6" i="13" s="1"/>
  <c r="D7" i="13" a="1"/>
  <c r="D7" i="13" s="1"/>
  <c r="D8" i="13" a="1"/>
  <c r="D8" i="13" s="1"/>
  <c r="D9" i="13" a="1"/>
  <c r="D9" i="13" s="1"/>
  <c r="D10" i="13" a="1"/>
  <c r="D10" i="13" s="1"/>
  <c r="D11" i="13" a="1"/>
  <c r="D11" i="13" s="1"/>
  <c r="D12" i="13" a="1"/>
  <c r="D12" i="13" s="1"/>
  <c r="D13" i="13" a="1"/>
  <c r="D13" i="13" s="1"/>
  <c r="D4" i="3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D12" i="3" a="1"/>
  <c r="D12" i="3" s="1"/>
  <c r="D13" i="3" a="1"/>
  <c r="D13" i="3" s="1"/>
  <c r="D4" i="14" a="1"/>
  <c r="D4" i="14" s="1"/>
  <c r="D5" i="14" a="1"/>
  <c r="D5" i="14" s="1"/>
  <c r="D6" i="14" a="1"/>
  <c r="D6" i="14" s="1"/>
  <c r="D7" i="14" a="1"/>
  <c r="D7" i="14" s="1"/>
  <c r="D8" i="14" a="1"/>
  <c r="D8" i="14" s="1"/>
  <c r="D9" i="14" a="1"/>
  <c r="D9" i="14" s="1"/>
  <c r="D10" i="14" a="1"/>
  <c r="D10" i="14" s="1"/>
  <c r="D11" i="14" a="1"/>
  <c r="D11" i="14" s="1"/>
  <c r="D12" i="14" a="1"/>
  <c r="D12" i="14" s="1"/>
  <c r="D13" i="14" a="1"/>
  <c r="D13" i="14" s="1"/>
  <c r="D4" i="5" a="1"/>
  <c r="D4" i="5" s="1"/>
  <c r="D5" i="5" a="1"/>
  <c r="D5" i="5" s="1"/>
  <c r="D6" i="5" a="1"/>
  <c r="D6" i="5" s="1"/>
  <c r="D7" i="5" a="1"/>
  <c r="D7" i="5" s="1"/>
  <c r="D8" i="5" a="1"/>
  <c r="D8" i="5" s="1"/>
  <c r="D9" i="5" a="1"/>
  <c r="D9" i="5" s="1"/>
  <c r="D10" i="5" a="1"/>
  <c r="D10" i="5" s="1"/>
  <c r="D11" i="5" a="1"/>
  <c r="D11" i="5" s="1"/>
  <c r="D12" i="5" a="1"/>
  <c r="D12" i="5" s="1"/>
  <c r="D13" i="5" a="1"/>
  <c r="D13" i="5" s="1"/>
  <c r="D4" i="10" a="1"/>
  <c r="D4" i="10" s="1"/>
  <c r="D5" i="10" a="1"/>
  <c r="D5" i="10" s="1"/>
  <c r="D6" i="10" a="1"/>
  <c r="D6" i="10" s="1"/>
  <c r="D7" i="10" a="1"/>
  <c r="D7" i="10" s="1"/>
  <c r="D8" i="10" a="1"/>
  <c r="D8" i="10" s="1"/>
  <c r="D9" i="10" a="1"/>
  <c r="D9" i="10" s="1"/>
  <c r="D10" i="10" a="1"/>
  <c r="D10" i="10" s="1"/>
  <c r="D11" i="10" a="1"/>
  <c r="D11" i="10" s="1"/>
  <c r="D12" i="10" a="1"/>
  <c r="D12" i="10" s="1"/>
  <c r="D13" i="10" a="1"/>
  <c r="D13" i="10" s="1"/>
  <c r="D4" i="11" a="1"/>
  <c r="D4" i="11" s="1"/>
  <c r="D5" i="11" a="1"/>
  <c r="D5" i="11" s="1"/>
  <c r="D6" i="11" a="1"/>
  <c r="D6" i="11" s="1"/>
  <c r="D7" i="11" a="1"/>
  <c r="D7" i="11" s="1"/>
  <c r="D8" i="11" a="1"/>
  <c r="D8" i="11" s="1"/>
  <c r="D9" i="11" a="1"/>
  <c r="D9" i="11" s="1"/>
  <c r="D10" i="11" a="1"/>
  <c r="D10" i="11" s="1"/>
  <c r="D11" i="11" a="1"/>
  <c r="D11" i="11" s="1"/>
  <c r="D12" i="11" a="1"/>
  <c r="D12" i="11" s="1"/>
  <c r="D13" i="11" a="1"/>
  <c r="D13" i="11" s="1"/>
  <c r="D3" i="9" a="1"/>
  <c r="D3" i="9" s="1"/>
  <c r="D3" i="13" a="1"/>
  <c r="D3" i="13" s="1"/>
  <c r="D3" i="3" a="1"/>
  <c r="D3" i="3" s="1"/>
  <c r="D3" i="14" a="1"/>
  <c r="D3" i="14" s="1"/>
  <c r="D3" i="5" a="1"/>
  <c r="D3" i="5" s="1"/>
  <c r="D3" i="10" a="1"/>
  <c r="D3" i="10" s="1"/>
  <c r="D3" i="11" a="1"/>
  <c r="D3" i="11" s="1"/>
  <c r="I3" i="1"/>
  <c r="J3" i="1" s="1"/>
  <c r="I4" i="1"/>
  <c r="J4" i="1" s="1"/>
  <c r="I5" i="1"/>
  <c r="J5" i="1" s="1"/>
  <c r="I6" i="1"/>
  <c r="J6" i="1" s="1"/>
  <c r="G3" i="1"/>
  <c r="G4" i="1"/>
  <c r="G5" i="1"/>
  <c r="G6" i="1"/>
  <c r="E14" i="10" a="1"/>
  <c r="E14" i="10" s="1"/>
  <c r="E15" i="10" a="1"/>
  <c r="E15" i="10" s="1"/>
  <c r="E16" i="10" a="1"/>
  <c r="E16" i="10" s="1"/>
  <c r="E14" i="5" a="1"/>
  <c r="E14" i="5" s="1"/>
  <c r="E15" i="5" a="1"/>
  <c r="E15" i="5" s="1"/>
  <c r="E16" i="5" a="1"/>
  <c r="E16" i="5" s="1"/>
  <c r="E14" i="3" a="1"/>
  <c r="E14" i="3" s="1"/>
  <c r="E15" i="3" a="1"/>
  <c r="E15" i="3" s="1"/>
  <c r="E16" i="3" a="1"/>
  <c r="E16" i="3" s="1"/>
  <c r="E14" i="13" a="1"/>
  <c r="E14" i="13" s="1"/>
  <c r="E15" i="13" a="1"/>
  <c r="E15" i="13" s="1"/>
  <c r="E16" i="13" a="1"/>
  <c r="E16" i="13" s="1"/>
  <c r="E14" i="9" a="1"/>
  <c r="E14" i="9" s="1"/>
  <c r="E15" i="9" a="1"/>
  <c r="E15" i="9" s="1"/>
  <c r="E16" i="9" a="1"/>
  <c r="E16" i="9" s="1"/>
  <c r="E14" i="6" a="1"/>
  <c r="E14" i="6" s="1"/>
  <c r="E15" i="6" a="1"/>
  <c r="E15" i="6" s="1"/>
  <c r="E16" i="6" a="1"/>
  <c r="E16" i="6" s="1"/>
  <c r="D14" i="10" a="1"/>
  <c r="D14" i="10" s="1"/>
  <c r="D15" i="10" a="1"/>
  <c r="D15" i="10" s="1"/>
  <c r="D16" i="10" a="1"/>
  <c r="D16" i="10" s="1"/>
  <c r="D14" i="5" a="1"/>
  <c r="D14" i="5" s="1"/>
  <c r="D15" i="5" a="1"/>
  <c r="D15" i="5" s="1"/>
  <c r="D16" i="5" a="1"/>
  <c r="D16" i="5" s="1"/>
  <c r="D14" i="3" a="1"/>
  <c r="D14" i="3" s="1"/>
  <c r="D15" i="3" a="1"/>
  <c r="D15" i="3" s="1"/>
  <c r="D16" i="3" a="1"/>
  <c r="D16" i="3" s="1"/>
  <c r="D14" i="13" a="1"/>
  <c r="D14" i="13" s="1"/>
  <c r="D15" i="13" a="1"/>
  <c r="D15" i="13" s="1"/>
  <c r="D16" i="13" a="1"/>
  <c r="D16" i="13" s="1"/>
  <c r="D14" i="9" a="1"/>
  <c r="D14" i="9" s="1"/>
  <c r="D15" i="9" a="1"/>
  <c r="D15" i="9" s="1"/>
  <c r="D16" i="9" a="1"/>
  <c r="D16" i="9" s="1"/>
  <c r="D14" i="6" a="1"/>
  <c r="D14" i="6" s="1"/>
  <c r="D15" i="6" a="1"/>
  <c r="D15" i="6" s="1"/>
  <c r="D16" i="6" a="1"/>
  <c r="D16" i="6" s="1"/>
  <c r="C14" i="10" a="1"/>
  <c r="C14" i="10" s="1"/>
  <c r="C15" i="10" a="1"/>
  <c r="C15" i="10" s="1"/>
  <c r="C16" i="10" a="1"/>
  <c r="C16" i="10" s="1"/>
  <c r="C14" i="5" a="1"/>
  <c r="C14" i="5" s="1"/>
  <c r="C15" i="5" a="1"/>
  <c r="C15" i="5" s="1"/>
  <c r="C16" i="5" a="1"/>
  <c r="C16" i="5" s="1"/>
  <c r="C14" i="3" a="1"/>
  <c r="C14" i="3" s="1"/>
  <c r="C15" i="3" a="1"/>
  <c r="C15" i="3" s="1"/>
  <c r="C16" i="3" a="1"/>
  <c r="C16" i="3" s="1"/>
  <c r="C14" i="13" a="1"/>
  <c r="C14" i="13" s="1"/>
  <c r="C15" i="13" a="1"/>
  <c r="C15" i="13" s="1"/>
  <c r="C16" i="13" a="1"/>
  <c r="C16" i="13" s="1"/>
  <c r="C14" i="6" a="1"/>
  <c r="C14" i="6" s="1"/>
  <c r="C15" i="6" a="1"/>
  <c r="C15" i="6" s="1"/>
  <c r="C16" i="6" a="1"/>
  <c r="C16" i="6" s="1"/>
  <c r="B14" i="10" a="1"/>
  <c r="B14" i="10" s="1"/>
  <c r="B15" i="10" a="1"/>
  <c r="B15" i="10" s="1"/>
  <c r="B16" i="10" a="1"/>
  <c r="B16" i="10" s="1"/>
  <c r="B14" i="5" a="1"/>
  <c r="B14" i="5" s="1"/>
  <c r="B15" i="5" a="1"/>
  <c r="B15" i="5" s="1"/>
  <c r="B16" i="5" a="1"/>
  <c r="B16" i="5" s="1"/>
  <c r="B14" i="3" a="1"/>
  <c r="B14" i="3" s="1"/>
  <c r="B15" i="3" a="1"/>
  <c r="B15" i="3" s="1"/>
  <c r="B16" i="3" a="1"/>
  <c r="B16" i="3" s="1"/>
  <c r="B14" i="13" a="1"/>
  <c r="B14" i="13" s="1"/>
  <c r="B15" i="13" a="1"/>
  <c r="B15" i="13" s="1"/>
  <c r="B16" i="13" a="1"/>
  <c r="B16" i="13" s="1"/>
  <c r="B14" i="9" a="1"/>
  <c r="B14" i="9" s="1"/>
  <c r="B15" i="9" a="1"/>
  <c r="B15" i="9" s="1"/>
  <c r="B16" i="9" a="1"/>
  <c r="B16" i="9" s="1"/>
  <c r="B14" i="6" a="1"/>
  <c r="B14" i="6" s="1"/>
  <c r="B15" i="6" a="1"/>
  <c r="B15" i="6" s="1"/>
  <c r="B16" i="6" a="1"/>
  <c r="B16" i="6" s="1"/>
  <c r="D14" i="4" a="1"/>
  <c r="D14" i="4" s="1"/>
  <c r="E14" i="4" a="1"/>
  <c r="E14" i="4" s="1"/>
  <c r="D15" i="4" a="1"/>
  <c r="D15" i="4" s="1"/>
  <c r="E15" i="4" a="1"/>
  <c r="E15" i="4" s="1"/>
  <c r="D16" i="4" a="1"/>
  <c r="D16" i="4" s="1"/>
  <c r="E16" i="4" a="1"/>
  <c r="E16" i="4" s="1"/>
  <c r="C14" i="4" a="1"/>
  <c r="C14" i="4" s="1"/>
  <c r="C15" i="4" a="1"/>
  <c r="C15" i="4" s="1"/>
  <c r="C16" i="4" a="1"/>
  <c r="C16" i="4" s="1"/>
  <c r="B14" i="4" a="1"/>
  <c r="B14" i="4" s="1"/>
  <c r="B15" i="4" a="1"/>
  <c r="B15" i="4" s="1"/>
  <c r="B16" i="4" a="1"/>
  <c r="B16" i="4" s="1"/>
  <c r="H6" i="1"/>
  <c r="C3" i="4" a="1"/>
  <c r="C3" i="12" a="1"/>
  <c r="C3" i="6" a="1"/>
  <c r="B3" i="4" a="1"/>
  <c r="B3" i="12" a="1"/>
  <c r="B3" i="6" a="1"/>
  <c r="E3" i="4" a="1"/>
  <c r="E3" i="12" a="1"/>
  <c r="E3" i="6" a="1"/>
  <c r="D3" i="4" a="1"/>
  <c r="D3" i="12" a="1"/>
  <c r="D3" i="6" a="1"/>
  <c r="C3" i="6" l="1"/>
  <c r="C3" i="12"/>
  <c r="C3" i="4"/>
  <c r="B3" i="6"/>
  <c r="B3" i="12"/>
  <c r="B3" i="4"/>
  <c r="E3" i="6"/>
  <c r="E3" i="12"/>
  <c r="E3" i="4"/>
  <c r="D3" i="6"/>
  <c r="D3" i="12"/>
  <c r="D3" i="4"/>
  <c r="H3" i="1"/>
  <c r="H4" i="1"/>
  <c r="H5" i="1"/>
  <c r="E14" i="12" a="1"/>
  <c r="E14" i="12" s="1"/>
  <c r="E15" i="12" a="1"/>
  <c r="E15" i="12" s="1"/>
  <c r="E16" i="12" a="1"/>
  <c r="E16" i="12" s="1"/>
  <c r="D14" i="12" a="1"/>
  <c r="D14" i="12" s="1"/>
  <c r="D15" i="12" a="1"/>
  <c r="D15" i="12" s="1"/>
  <c r="D16" i="12" a="1"/>
  <c r="D16" i="12" s="1"/>
  <c r="B14" i="12" a="1"/>
  <c r="B14" i="12" s="1"/>
  <c r="B15" i="12" a="1"/>
  <c r="B15" i="12" s="1"/>
  <c r="B16" i="12" a="1"/>
  <c r="B16" i="12" s="1"/>
  <c r="C14" i="12" a="1"/>
  <c r="C14" i="12" s="1"/>
  <c r="C15" i="12" a="1"/>
  <c r="C15" i="12" s="1"/>
  <c r="C16" i="12" a="1"/>
  <c r="C16" i="12" s="1"/>
  <c r="G2" i="1" l="1"/>
  <c r="H2" i="1" s="1"/>
  <c r="E17" i="9" l="1"/>
  <c r="E17" i="10"/>
  <c r="I2" i="1"/>
  <c r="E17" i="12" l="1"/>
  <c r="E17" i="3"/>
  <c r="E17" i="13"/>
  <c r="J2" i="1"/>
  <c r="E14" i="11" l="1"/>
  <c r="E17" i="5"/>
  <c r="E17" i="4"/>
  <c r="E17" i="6"/>
</calcChain>
</file>

<file path=xl/sharedStrings.xml><?xml version="1.0" encoding="utf-8"?>
<sst xmlns="http://schemas.openxmlformats.org/spreadsheetml/2006/main" count="94" uniqueCount="34">
  <si>
    <t>N°Chantier</t>
  </si>
  <si>
    <t>Conducteur</t>
  </si>
  <si>
    <t>Temps  prévu</t>
  </si>
  <si>
    <t>Temps réalisé</t>
  </si>
  <si>
    <t>Marge</t>
  </si>
  <si>
    <t xml:space="preserve">Référent chantier </t>
  </si>
  <si>
    <t>POLE EMPLOI</t>
  </si>
  <si>
    <t>NOM DU CHANTIER</t>
  </si>
  <si>
    <t>Manon</t>
  </si>
  <si>
    <t>Fabrice</t>
  </si>
  <si>
    <t>Khady</t>
  </si>
  <si>
    <t>Antoine</t>
  </si>
  <si>
    <t>Virginie</t>
  </si>
  <si>
    <t>Thomas</t>
  </si>
  <si>
    <t>BELGROUI Hakim</t>
  </si>
  <si>
    <t>BESREST Roland</t>
  </si>
  <si>
    <t>CHATTI Hatem</t>
  </si>
  <si>
    <t>GJOKA Mark</t>
  </si>
  <si>
    <t>HMIDA Nasser</t>
  </si>
  <si>
    <t>JAOUEN Matthieu</t>
  </si>
  <si>
    <t>PIZZIMENTI Antonio</t>
  </si>
  <si>
    <t>ROCHE Aurélien</t>
  </si>
  <si>
    <t>TABAMER Karim</t>
  </si>
  <si>
    <t>PRIME</t>
  </si>
  <si>
    <t>Affaires</t>
  </si>
  <si>
    <t>Marge sur réalisé en heure</t>
  </si>
  <si>
    <t xml:space="preserve">Prime </t>
  </si>
  <si>
    <t>Prime TOTAL</t>
  </si>
  <si>
    <t>Référent</t>
  </si>
  <si>
    <t xml:space="preserve">Aide </t>
  </si>
  <si>
    <t>Marge €</t>
  </si>
  <si>
    <t>MANCA Michele</t>
  </si>
  <si>
    <t>Colonne1</t>
  </si>
  <si>
    <t>CCIV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</si>
</sst>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_-;\-* #,##0.00_-;_-* &quot;-&quot;??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scheme val="minor"/>
    </font>
    <font>
      <b/>
      <sz val="12"/>
      <color theme="5" tint="-0.249977111117893"/>
      <name val="Calibri"/>
      <scheme val="minor"/>
    </font>
    <font>
      <b/>
      <sz val="12"/>
      <color theme="8"/>
      <name val="Calibri"/>
      <scheme val="minor"/>
    </font>
    <font>
      <b/>
      <sz val="12"/>
      <color theme="9" tint="-0.249977111117893"/>
      <name val="Calibri"/>
      <scheme val="minor"/>
    </font>
    <font>
      <b/>
      <sz val="12"/>
      <color theme="4" tint="-0.249977111117893"/>
      <name val="Calibri"/>
      <scheme val="minor"/>
    </font>
    <font>
      <b/>
      <sz val="12"/>
      <color rgb="FFFF0000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3" fillId="0" borderId="0" xfId="0" applyFont="1"/>
    <xf numFmtId="0" fontId="0" fillId="0" borderId="2" xfId="0" applyBorder="1"/>
    <xf numFmtId="0" fontId="0" fillId="0" borderId="3" xfId="0" applyBorder="1"/>
    <xf numFmtId="0" fontId="4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0" fontId="0" fillId="0" borderId="4" xfId="0" applyBorder="1"/>
    <xf numFmtId="49" fontId="0" fillId="2" borderId="5" xfId="0" applyNumberFormat="1" applyFill="1" applyBorder="1"/>
    <xf numFmtId="49" fontId="0" fillId="2" borderId="6" xfId="0" applyNumberFormat="1" applyFill="1" applyBorder="1"/>
    <xf numFmtId="0" fontId="13" fillId="6" borderId="1" xfId="0" applyFont="1" applyFill="1" applyBorder="1" applyAlignment="1">
      <alignment horizontal="center" vertical="center"/>
    </xf>
    <xf numFmtId="44" fontId="4" fillId="0" borderId="5" xfId="2" applyFont="1" applyBorder="1"/>
    <xf numFmtId="164" fontId="4" fillId="8" borderId="7" xfId="1" applyFont="1" applyFill="1" applyBorder="1" applyAlignment="1">
      <alignment horizontal="center"/>
    </xf>
    <xf numFmtId="164" fontId="4" fillId="8" borderId="1" xfId="1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 vertical="center"/>
    </xf>
    <xf numFmtId="0" fontId="4" fillId="0" borderId="5" xfId="2" applyNumberFormat="1" applyFont="1" applyBorder="1"/>
    <xf numFmtId="2" fontId="4" fillId="0" borderId="5" xfId="2" applyNumberFormat="1" applyFont="1" applyBorder="1"/>
    <xf numFmtId="0" fontId="14" fillId="5" borderId="1" xfId="0" applyNumberFormat="1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vertical="center"/>
    </xf>
    <xf numFmtId="0" fontId="0" fillId="0" borderId="0" xfId="0" applyNumberFormat="1"/>
    <xf numFmtId="17" fontId="13" fillId="7" borderId="9" xfId="0" applyNumberFormat="1" applyFont="1" applyFill="1" applyBorder="1" applyAlignment="1">
      <alignment horizontal="center" vertical="center"/>
    </xf>
    <xf numFmtId="17" fontId="13" fillId="7" borderId="7" xfId="0" applyNumberFormat="1" applyFont="1" applyFill="1" applyBorder="1" applyAlignment="1">
      <alignment horizontal="center" vertical="center"/>
    </xf>
    <xf numFmtId="17" fontId="13" fillId="7" borderId="8" xfId="0" applyNumberFormat="1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164" fontId="10" fillId="3" borderId="0" xfId="1" applyFont="1" applyFill="1" applyBorder="1" applyAlignment="1">
      <alignment horizontal="center" vertical="center"/>
    </xf>
    <xf numFmtId="164" fontId="9" fillId="3" borderId="0" xfId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9" fontId="8" fillId="3" borderId="0" xfId="3" applyFont="1" applyFill="1" applyBorder="1" applyAlignment="1">
      <alignment horizontal="center" vertical="center"/>
    </xf>
    <xf numFmtId="44" fontId="8" fillId="3" borderId="0" xfId="2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vertical="center"/>
    </xf>
    <xf numFmtId="0" fontId="16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164" fontId="18" fillId="3" borderId="0" xfId="1" applyFont="1" applyFill="1" applyAlignment="1">
      <alignment horizontal="center" vertical="center"/>
    </xf>
    <xf numFmtId="164" fontId="19" fillId="3" borderId="0" xfId="1" applyFont="1" applyFill="1" applyAlignment="1">
      <alignment horizontal="center" vertical="center"/>
    </xf>
    <xf numFmtId="9" fontId="20" fillId="3" borderId="0" xfId="3" applyFont="1" applyFill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6"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J6" totalsRowShown="0" headerRowDxfId="1" dataDxfId="0">
  <tableColumns count="10">
    <tableColumn id="1" name="Référent chantier " dataDxfId="11"/>
    <tableColumn id="2" name="NOM DU CHANTIER" dataDxfId="10"/>
    <tableColumn id="3" name="N°Chantier" dataDxfId="9"/>
    <tableColumn id="4" name="Conducteur" dataDxfId="8"/>
    <tableColumn id="5" name="Temps  prévu" dataDxfId="7" dataCellStyle="Milliers"/>
    <tableColumn id="6" name="Temps réalisé" dataDxfId="6" dataCellStyle="Milliers"/>
    <tableColumn id="7" name="Marge" dataDxfId="5">
      <calculatedColumnFormula>E2-F2</calculatedColumnFormula>
    </tableColumn>
    <tableColumn id="8" name="Colonne1" dataDxfId="4" dataCellStyle="Pourcentage">
      <calculatedColumnFormula>IFERROR(G2/E2,"")</calculatedColumnFormula>
    </tableColumn>
    <tableColumn id="9" name="Marge €" dataDxfId="3" dataCellStyle="Monétaire">
      <calculatedColumnFormula>G2*14</calculatedColumnFormula>
    </tableColumn>
    <tableColumn id="10" name="PRIME" dataDxfId="2" dataCellStyle="Monétaire">
      <calculatedColumnFormula>I2*0.33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10"/>
  <sheetViews>
    <sheetView workbookViewId="0">
      <selection activeCell="C21" sqref="C21"/>
    </sheetView>
  </sheetViews>
  <sheetFormatPr baseColWidth="10" defaultRowHeight="15" x14ac:dyDescent="0.25"/>
  <cols>
    <col min="2" max="2" width="24.85546875" customWidth="1"/>
  </cols>
  <sheetData>
    <row r="1" spans="1:3" ht="14.45" x14ac:dyDescent="0.3">
      <c r="A1" s="2" t="s">
        <v>11</v>
      </c>
      <c r="B1" s="8" t="s">
        <v>14</v>
      </c>
      <c r="C1" s="2" t="s">
        <v>29</v>
      </c>
    </row>
    <row r="2" spans="1:3" ht="15.75" thickBot="1" x14ac:dyDescent="0.3">
      <c r="A2" s="3" t="s">
        <v>9</v>
      </c>
      <c r="B2" s="8" t="s">
        <v>15</v>
      </c>
      <c r="C2" s="7" t="s">
        <v>28</v>
      </c>
    </row>
    <row r="3" spans="1:3" ht="14.45" x14ac:dyDescent="0.3">
      <c r="A3" s="3" t="s">
        <v>10</v>
      </c>
      <c r="B3" s="8" t="s">
        <v>16</v>
      </c>
    </row>
    <row r="4" spans="1:3" ht="14.45" x14ac:dyDescent="0.3">
      <c r="A4" s="3" t="s">
        <v>8</v>
      </c>
      <c r="B4" s="8" t="s">
        <v>17</v>
      </c>
    </row>
    <row r="5" spans="1:3" ht="14.45" x14ac:dyDescent="0.3">
      <c r="A5" s="3" t="s">
        <v>13</v>
      </c>
      <c r="B5" s="8" t="s">
        <v>18</v>
      </c>
    </row>
    <row r="6" spans="1:3" thickBot="1" x14ac:dyDescent="0.35">
      <c r="A6" s="7" t="s">
        <v>12</v>
      </c>
      <c r="B6" s="8" t="s">
        <v>19</v>
      </c>
    </row>
    <row r="7" spans="1:3" ht="14.45" x14ac:dyDescent="0.3">
      <c r="B7" s="8" t="s">
        <v>31</v>
      </c>
    </row>
    <row r="8" spans="1:3" ht="14.45" x14ac:dyDescent="0.3">
      <c r="B8" s="8" t="s">
        <v>20</v>
      </c>
    </row>
    <row r="9" spans="1:3" x14ac:dyDescent="0.25">
      <c r="B9" s="8" t="s">
        <v>21</v>
      </c>
    </row>
    <row r="10" spans="1:3" thickBot="1" x14ac:dyDescent="0.35">
      <c r="B10" s="9" t="s">
        <v>22</v>
      </c>
    </row>
  </sheetData>
  <sortState ref="C1:C2">
    <sortCondition ref="C1:C2"/>
  </sortState>
  <conditionalFormatting sqref="B1:B10">
    <cfRule type="top10" priority="6" rank="1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tabSelected="1" zoomScale="90" zoomScaleNormal="90" workbookViewId="0">
      <selection activeCell="C23" sqref="C23"/>
    </sheetView>
  </sheetViews>
  <sheetFormatPr baseColWidth="10" defaultRowHeight="15" x14ac:dyDescent="0.25"/>
  <cols>
    <col min="1" max="1" width="31.140625" style="30" customWidth="1"/>
    <col min="2" max="2" width="27" style="30" bestFit="1" customWidth="1"/>
    <col min="3" max="3" width="13.7109375" style="30" customWidth="1"/>
    <col min="4" max="4" width="17.140625" style="30" bestFit="1" customWidth="1"/>
    <col min="5" max="5" width="16.28515625" style="30" bestFit="1" customWidth="1"/>
    <col min="6" max="6" width="16.28515625" style="30" customWidth="1"/>
    <col min="7" max="8" width="14.28515625" style="30" customWidth="1"/>
    <col min="9" max="10" width="19.5703125" style="30" bestFit="1" customWidth="1"/>
    <col min="11" max="16384" width="11.42578125" style="30"/>
  </cols>
  <sheetData>
    <row r="1" spans="1:10" ht="15.75" x14ac:dyDescent="0.25">
      <c r="A1" s="23" t="s">
        <v>5</v>
      </c>
      <c r="B1" s="24" t="s">
        <v>7</v>
      </c>
      <c r="C1" s="25" t="s">
        <v>0</v>
      </c>
      <c r="D1" s="26" t="s">
        <v>1</v>
      </c>
      <c r="E1" s="27" t="s">
        <v>2</v>
      </c>
      <c r="F1" s="28" t="s">
        <v>3</v>
      </c>
      <c r="G1" s="29" t="s">
        <v>4</v>
      </c>
      <c r="H1" s="29" t="s">
        <v>32</v>
      </c>
      <c r="I1" s="29" t="s">
        <v>30</v>
      </c>
      <c r="J1" s="29" t="s">
        <v>23</v>
      </c>
    </row>
    <row r="2" spans="1:10" ht="15.75" x14ac:dyDescent="0.25">
      <c r="A2" s="31" t="s">
        <v>17</v>
      </c>
      <c r="B2" s="32" t="s">
        <v>6</v>
      </c>
      <c r="C2" s="33">
        <v>7826</v>
      </c>
      <c r="D2" s="34" t="s">
        <v>10</v>
      </c>
      <c r="E2" s="35">
        <v>151.94999999999999</v>
      </c>
      <c r="F2" s="36">
        <v>74.5</v>
      </c>
      <c r="G2" s="37">
        <f t="shared" ref="G2:G6" si="0">E2-F2</f>
        <v>77.449999999999989</v>
      </c>
      <c r="H2" s="38">
        <f>IFERROR(G2/E2,"")</f>
        <v>0.50970714050674559</v>
      </c>
      <c r="I2" s="39">
        <f t="shared" ref="I2:I5" si="1">G2*14</f>
        <v>1084.2999999999997</v>
      </c>
      <c r="J2" s="39">
        <f t="shared" ref="J2:J5" si="2">I2*0.33</f>
        <v>357.8189999999999</v>
      </c>
    </row>
    <row r="3" spans="1:10" ht="15.75" x14ac:dyDescent="0.25">
      <c r="A3" s="40" t="s">
        <v>15</v>
      </c>
      <c r="B3" s="32" t="s">
        <v>33</v>
      </c>
      <c r="C3" s="33">
        <v>7845</v>
      </c>
      <c r="D3" s="34" t="s">
        <v>11</v>
      </c>
      <c r="E3" s="35">
        <v>130</v>
      </c>
      <c r="F3" s="36">
        <v>121</v>
      </c>
      <c r="G3" s="37">
        <f t="shared" si="0"/>
        <v>9</v>
      </c>
      <c r="H3" s="38">
        <f t="shared" ref="H3:H5" si="3">IFERROR(G3/E3,"")</f>
        <v>6.9230769230769235E-2</v>
      </c>
      <c r="I3" s="39">
        <f t="shared" ref="I3:I6" si="4">G3*14</f>
        <v>126</v>
      </c>
      <c r="J3" s="39">
        <f t="shared" ref="J3:J6" si="5">I3*0.33</f>
        <v>41.580000000000005</v>
      </c>
    </row>
    <row r="4" spans="1:10" ht="15.75" x14ac:dyDescent="0.25">
      <c r="A4" s="40" t="s">
        <v>16</v>
      </c>
      <c r="B4" s="32"/>
      <c r="C4" s="33"/>
      <c r="D4" s="34"/>
      <c r="E4" s="35"/>
      <c r="F4" s="36"/>
      <c r="G4" s="37">
        <f t="shared" si="0"/>
        <v>0</v>
      </c>
      <c r="H4" s="38" t="str">
        <f t="shared" si="3"/>
        <v/>
      </c>
      <c r="I4" s="39">
        <f t="shared" si="4"/>
        <v>0</v>
      </c>
      <c r="J4" s="39">
        <f t="shared" si="5"/>
        <v>0</v>
      </c>
    </row>
    <row r="5" spans="1:10" ht="15.75" x14ac:dyDescent="0.25">
      <c r="A5" s="40"/>
      <c r="B5" s="32"/>
      <c r="C5" s="33"/>
      <c r="D5" s="34"/>
      <c r="E5" s="35"/>
      <c r="F5" s="36"/>
      <c r="G5" s="37">
        <f t="shared" si="0"/>
        <v>0</v>
      </c>
      <c r="H5" s="38" t="str">
        <f t="shared" si="3"/>
        <v/>
      </c>
      <c r="I5" s="39">
        <f t="shared" si="4"/>
        <v>0</v>
      </c>
      <c r="J5" s="39">
        <f t="shared" si="5"/>
        <v>0</v>
      </c>
    </row>
    <row r="6" spans="1:10" ht="15.75" x14ac:dyDescent="0.25">
      <c r="A6" s="41"/>
      <c r="B6" s="42"/>
      <c r="C6" s="43"/>
      <c r="D6" s="44"/>
      <c r="E6" s="45"/>
      <c r="F6" s="46"/>
      <c r="G6" s="37">
        <f t="shared" si="0"/>
        <v>0</v>
      </c>
      <c r="H6" s="47" t="str">
        <f>IFERROR(G6/E6,"")</f>
        <v/>
      </c>
      <c r="I6" s="39">
        <f t="shared" si="4"/>
        <v>0</v>
      </c>
      <c r="J6" s="39">
        <f t="shared" si="5"/>
        <v>0</v>
      </c>
    </row>
  </sheetData>
  <sortState ref="A1:J13">
    <sortCondition ref="A1:A13"/>
  </sortState>
  <conditionalFormatting sqref="H2:J6">
    <cfRule type="cellIs" dxfId="23" priority="1" operator="lessThan">
      <formula>0.29</formula>
    </cfRule>
    <cfRule type="cellIs" dxfId="22" priority="2" operator="greaterThan">
      <formula>0.3</formula>
    </cfRule>
    <cfRule type="cellIs" dxfId="21" priority="4" operator="lessThan">
      <formula>0.24</formula>
    </cfRule>
    <cfRule type="cellIs" dxfId="20" priority="7" operator="greaterThan">
      <formula>0.3</formula>
    </cfRule>
  </conditionalFormatting>
  <dataValidations count="1">
    <dataValidation type="list" allowBlank="1" showInputMessage="1" showErrorMessage="1" sqref="D2:D6">
      <formula1>CDT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Données!$B$1:$B$10</xm:f>
          </x14:formula1>
          <xm:sqref>A2:A6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workbookViewId="0">
      <selection activeCell="I9" sqref="I9"/>
    </sheetView>
  </sheetViews>
  <sheetFormatPr baseColWidth="10" defaultRowHeight="15" x14ac:dyDescent="0.25"/>
  <cols>
    <col min="1" max="1" width="22.710937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9.28515625" bestFit="1" customWidth="1"/>
  </cols>
  <sheetData>
    <row r="1" spans="1:5" ht="21.6" thickBot="1" x14ac:dyDescent="0.35">
      <c r="A1" s="10" t="s">
        <v>14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thickBot="1" x14ac:dyDescent="0.35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thickBot="1" x14ac:dyDescent="0.35">
      <c r="A14" s="1"/>
      <c r="B14" s="14"/>
      <c r="C14" s="5"/>
      <c r="D14" s="12" t="s">
        <v>27</v>
      </c>
      <c r="E14" s="13">
        <f ca="1">SUM(E3:E13)</f>
        <v>0</v>
      </c>
    </row>
  </sheetData>
  <mergeCells count="1">
    <mergeCell ref="B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22.710937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10.85546875" bestFit="1" customWidth="1"/>
  </cols>
  <sheetData>
    <row r="1" spans="1:5" ht="21.6" thickBot="1" x14ac:dyDescent="0.35">
      <c r="A1" s="10" t="s">
        <v>15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>CCIV</v>
      </c>
      <c r="C3" s="15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>7845</v>
      </c>
      <c r="D3" s="16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>126</v>
      </c>
      <c r="E3" s="11">
        <f t="array" aca="1" ref="E3" ca="1">IF(ROWS($1:1)&lt;=COUNTIF(Tableau1[[Référent chantier ]],$A$1),INDEX(Tableau1[PRIME],SMALL(IF(Tableau1[[Référent chantier ]]=$A$1,ROW(INDIRECT("1:"&amp;ROWS(Tableau1[[Référent chantier ]])))),ROWS($1:1))),"")</f>
        <v>41.580000000000005</v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15" t="str">
        <f t="array" aca="1" ref="C14" ca="1">IF(ROWS($1:12)&lt;=COUNTIF(Prime!$A$2:$A$6,$A$1),INDEX(Prime!$C$2:$C$6,SMALL(IF(Prime!$A$2:$A$6=$A$1,ROW(INDIRECT("1:"&amp;ROWS(Prime!$A$2:$A$6)))),ROWS($1:12))),"")</f>
        <v/>
      </c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15" t="str">
        <f t="array" aca="1" ref="C15" ca="1">IF(ROWS($1:13)&lt;=COUNTIF(Prime!$A$2:$A$6,$A$1),INDEX(Prime!$C$2:$C$6,SMALL(IF(Prime!$A$2:$A$6=$A$1,ROW(INDIRECT("1:"&amp;ROWS(Prime!$A$2:$A$6)))),ROWS($1:13))),"")</f>
        <v/>
      </c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15" t="str">
        <f t="array" aca="1" ref="C16" ca="1">IF(ROWS($1:14)&lt;=COUNTIF(Prime!$A$2:$A$6,$A$1),INDEX(Prime!$C$2:$C$6,SMALL(IF(Prime!$A$2:$A$6=$A$1,ROW(INDIRECT("1:"&amp;ROWS(Prime!$A$2:$A$6)))),ROWS($1:14))),"")</f>
        <v/>
      </c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41.580000000000005</v>
      </c>
    </row>
  </sheetData>
  <mergeCells count="1">
    <mergeCell ref="B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22.710937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14" customWidth="1"/>
  </cols>
  <sheetData>
    <row r="1" spans="1:5" ht="21.6" thickBot="1" x14ac:dyDescent="0.35">
      <c r="A1" s="10" t="s">
        <v>16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>0</v>
      </c>
      <c r="C3" s="15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>0</v>
      </c>
      <c r="D3" s="16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>0</v>
      </c>
      <c r="E3" s="11">
        <f t="array" aca="1" ref="E3" ca="1">IF(ROWS($1:1)&lt;=COUNTIF(Tableau1[[Référent chantier ]],$A$1),INDEX(Tableau1[PRIME],SMALL(IF(Tableau1[[Référent chantier ]]=$A$1,ROW(INDIRECT("1:"&amp;ROWS(Tableau1[[Référent chantier ]])))),ROWS($1:1))),"")</f>
        <v>0</v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15" t="str">
        <f t="array" aca="1" ref="C14" ca="1">IF(ROWS($1:12)&lt;=COUNTIF(Prime!$A$2:$A$6,$A$1),INDEX(Prime!$C$2:$C$6,SMALL(IF(Prime!$A$2:$A$6=$A$1,ROW(INDIRECT("1:"&amp;ROWS(Prime!$A$2:$A$6)))),ROWS($1:12))),"")</f>
        <v/>
      </c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15" t="str">
        <f t="array" aca="1" ref="C15" ca="1">IF(ROWS($1:13)&lt;=COUNTIF(Prime!$A$2:$A$6,$A$1),INDEX(Prime!$C$2:$C$6,SMALL(IF(Prime!$A$2:$A$6=$A$1,ROW(INDIRECT("1:"&amp;ROWS(Prime!$A$2:$A$6)))),ROWS($1:13))),"")</f>
        <v/>
      </c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15" t="str">
        <f t="array" aca="1" ref="C16" ca="1">IF(ROWS($1:14)&lt;=COUNTIF(Prime!$A$2:$A$6,$A$1),INDEX(Prime!$C$2:$C$6,SMALL(IF(Prime!$A$2:$A$6=$A$1,ROW(INDIRECT("1:"&amp;ROWS(Prime!$A$2:$A$6)))),ROWS($1:14))),"")</f>
        <v/>
      </c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34.140625" customWidth="1"/>
    <col min="2" max="2" width="31.5703125" bestFit="1" customWidth="1"/>
    <col min="3" max="3" width="21.140625" style="19" bestFit="1" customWidth="1"/>
    <col min="4" max="4" width="31.5703125" bestFit="1" customWidth="1"/>
    <col min="5" max="5" width="21.140625" bestFit="1" customWidth="1"/>
  </cols>
  <sheetData>
    <row r="1" spans="1:5" ht="21.6" thickBot="1" x14ac:dyDescent="0.35">
      <c r="A1" s="10" t="s">
        <v>17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17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>POLE EMPLOI</v>
      </c>
      <c r="C3" s="15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>7826</v>
      </c>
      <c r="D3" s="11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>1084.2999999999997</v>
      </c>
      <c r="E3" s="11">
        <f t="array" aca="1" ref="E3" ca="1">IF(ROWS($1:1)&lt;=COUNTIF(Tableau1[[Référent chantier ]],$A$1),INDEX(Tableau1[PRIME],SMALL(IF(Tableau1[[Référent chantier ]]=$A$1,ROW(INDIRECT("1:"&amp;ROWS(Tableau1[[Référent chantier ]])))),ROWS($1:1))),"")</f>
        <v>357.8189999999999</v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1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1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1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1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1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1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1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1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1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1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IF(ROWS($1:12)&lt;=COUNTIF(Tableau1[[Référent chantier ]],$A$1),INDEX(Tableau1[NOM DU CHANTIER],SMALL(IF(Tableau1[[Référent chantier ]]=$A$1,ROW(INDIRECT("1:"&amp;ROWS(Tableau1[[Référent chantier ]])))),ROWS($1:12))),"")</f>
        <v/>
      </c>
      <c r="C14" s="15" t="str">
        <f t="array" aca="1" ref="C14" ca="1">IF(ROWS($1:11)&lt;=COUNTIF(Tableau1[[Référent chantier ]],#REF!),INDEX(Tableau1[N°Chantier],SMALL(IF(Tableau1[[Référent chantier ]]=#REF!,ROW(INDIRECT("1:"&amp;ROWS(Tableau1[[Référent chantier ]])))),ROWS($1:11))),"")</f>
        <v/>
      </c>
      <c r="D14" s="11" t="str">
        <f t="array" aca="1" ref="D14" ca="1">IF(ROWS($1:12)&lt;=COUNTIF(Tableau1[[Référent chantier ]],$A$1),INDEX(Tableau1[Marge],SMALL(IF(Tableau1[[Référent chantier ]]=$A$1,ROW(INDIRECT("1:"&amp;ROWS(Tableau1[[Référent chantier ]])))),ROWS($1:12))),"")</f>
        <v/>
      </c>
      <c r="E14" s="11" t="str">
        <f t="array" aca="1" ref="E14" ca="1">IF(ROWS($1:12)&lt;=COUNTIF(Tableau1[[Référent chantier ]],$A$1),INDEX(Tableau1[Marge €],SMALL(IF(Tableau1[[Référent chantier ]]=$A$1,ROW(INDIRECT("1:"&amp;ROWS(Tableau1[[Référent chantier ]])))),ROWS($1:12))),"")</f>
        <v/>
      </c>
    </row>
    <row r="15" spans="1:5" ht="14.45" x14ac:dyDescent="0.3">
      <c r="B15" s="11" t="str">
        <f t="array" aca="1" ref="B15" ca="1">IF(ROWS($1:13)&lt;=COUNTIF(Tableau1[[Référent chantier ]],$A$1),INDEX(Tableau1[NOM DU CHANTIER],SMALL(IF(Tableau1[[Référent chantier ]]=$A$1,ROW(INDIRECT("1:"&amp;ROWS(Tableau1[[Référent chantier ]])))),ROWS($1:13))),"")</f>
        <v/>
      </c>
      <c r="C15" s="15" t="str">
        <f t="array" aca="1" ref="C15" ca="1">IF(ROWS($1:12)&lt;=COUNTIF(Tableau1[[Référent chantier ]],#REF!),INDEX(Tableau1[N°Chantier],SMALL(IF(Tableau1[[Référent chantier ]]=#REF!,ROW(INDIRECT("1:"&amp;ROWS(Tableau1[[Référent chantier ]])))),ROWS($1:12))),"")</f>
        <v/>
      </c>
      <c r="D15" s="11" t="str">
        <f t="array" aca="1" ref="D15" ca="1">IF(ROWS($1:13)&lt;=COUNTIF(Tableau1[[Référent chantier ]],$A$1),INDEX(Tableau1[Marge],SMALL(IF(Tableau1[[Référent chantier ]]=$A$1,ROW(INDIRECT("1:"&amp;ROWS(Tableau1[[Référent chantier ]])))),ROWS($1:13))),"")</f>
        <v/>
      </c>
      <c r="E15" s="11" t="str">
        <f t="array" aca="1" ref="E15" ca="1">IF(ROWS($1:13)&lt;=COUNTIF(Tableau1[[Référent chantier ]],$A$1),INDEX(Tableau1[Marge €],SMALL(IF(Tableau1[[Référent chantier ]]=$A$1,ROW(INDIRECT("1:"&amp;ROWS(Tableau1[[Référent chantier ]])))),ROWS($1:13))),"")</f>
        <v/>
      </c>
    </row>
    <row r="16" spans="1:5" thickBot="1" x14ac:dyDescent="0.35">
      <c r="B16" s="11" t="str">
        <f t="array" aca="1" ref="B16" ca="1">IF(ROWS($1:14)&lt;=COUNTIF(Tableau1[[Référent chantier ]],$A$1),INDEX(Tableau1[NOM DU CHANTIER],SMALL(IF(Tableau1[[Référent chantier ]]=$A$1,ROW(INDIRECT("1:"&amp;ROWS(Tableau1[[Référent chantier ]])))),ROWS($1:14))),"")</f>
        <v/>
      </c>
      <c r="C16" s="15" t="str">
        <f t="array" aca="1" ref="C16" ca="1">IF(ROWS($1:13)&lt;=COUNTIF(Tableau1[[Référent chantier ]],#REF!),INDEX(Tableau1[N°Chantier],SMALL(IF(Tableau1[[Référent chantier ]]=#REF!,ROW(INDIRECT("1:"&amp;ROWS(Tableau1[[Référent chantier ]])))),ROWS($1:13))),"")</f>
        <v/>
      </c>
      <c r="D16" s="11" t="str">
        <f t="array" aca="1" ref="D16" ca="1">IF(ROWS($1:14)&lt;=COUNTIF(Tableau1[[Référent chantier ]],$A$1),INDEX(Tableau1[Marge],SMALL(IF(Tableau1[[Référent chantier ]]=$A$1,ROW(INDIRECT("1:"&amp;ROWS(Tableau1[[Référent chantier ]])))),ROWS($1:14))),"")</f>
        <v/>
      </c>
      <c r="E16" s="11" t="str">
        <f t="array" aca="1" ref="E16" ca="1">IF(ROWS($1:14)&lt;=COUNTIF(Tableau1[[Référent chantier ]],$A$1),INDEX(Tableau1[Marge €],SMALL(IF(Tableau1[[Référent chantier ]]=$A$1,ROW(INDIRECT("1:"&amp;ROWS(Tableau1[[Référent chantier ]])))),ROWS($1:14))),"")</f>
        <v/>
      </c>
    </row>
    <row r="17" spans="1:5" thickBot="1" x14ac:dyDescent="0.35">
      <c r="A17" s="1"/>
      <c r="B17" s="11"/>
      <c r="C17" s="18"/>
      <c r="D17" s="12" t="s">
        <v>27</v>
      </c>
      <c r="E17" s="13">
        <f ca="1">SUM(E3:E16)</f>
        <v>357.8189999999999</v>
      </c>
    </row>
  </sheetData>
  <mergeCells count="1">
    <mergeCell ref="B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22.710937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9.42578125" bestFit="1" customWidth="1"/>
  </cols>
  <sheetData>
    <row r="1" spans="1:5" ht="21.6" thickBot="1" x14ac:dyDescent="0.35">
      <c r="A1" s="10" t="s">
        <v>18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4"/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4"/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4"/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7"/>
  <sheetViews>
    <sheetView workbookViewId="0">
      <selection activeCell="I9" sqref="I9"/>
    </sheetView>
  </sheetViews>
  <sheetFormatPr baseColWidth="10" defaultColWidth="24.28515625" defaultRowHeight="15" x14ac:dyDescent="0.25"/>
  <sheetData>
    <row r="1" spans="1:5" ht="21.6" thickBot="1" x14ac:dyDescent="0.35">
      <c r="A1" s="10" t="s">
        <v>19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15" t="str">
        <f t="array" aca="1" ref="C14" ca="1">IF(ROWS($1:12)&lt;=COUNTIF(Prime!$A$2:$A$6,$A$1),INDEX(Prime!$C$2:$C$6,SMALL(IF(Prime!$A$2:$A$6=$A$1,ROW(INDIRECT("1:"&amp;ROWS(Prime!$A$2:$A$6)))),ROWS($1:12))),"")</f>
        <v/>
      </c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15" t="str">
        <f t="array" aca="1" ref="C15" ca="1">IF(ROWS($1:13)&lt;=COUNTIF(Prime!$A$2:$A$6,$A$1),INDEX(Prime!$C$2:$C$6,SMALL(IF(Prime!$A$2:$A$6=$A$1,ROW(INDIRECT("1:"&amp;ROWS(Prime!$A$2:$A$6)))),ROWS($1:13))),"")</f>
        <v/>
      </c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15" t="str">
        <f t="array" aca="1" ref="C16" ca="1">IF(ROWS($1:14)&lt;=COUNTIF(Prime!$A$2:$A$6,$A$1),INDEX(Prime!$C$2:$C$6,SMALL(IF(Prime!$A$2:$A$6=$A$1,ROW(INDIRECT("1:"&amp;ROWS(Prime!$A$2:$A$6)))),ROWS($1:14))),"")</f>
        <v/>
      </c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22.710937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10.85546875" bestFit="1" customWidth="1"/>
  </cols>
  <sheetData>
    <row r="1" spans="1:5" ht="21.6" thickBot="1" x14ac:dyDescent="0.35">
      <c r="A1" s="10" t="s">
        <v>31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15" t="str">
        <f t="array" aca="1" ref="C14" ca="1">IF(ROWS($1:12)&lt;=COUNTIF(Prime!$A$2:$A$6,$A$1),INDEX(Prime!$C$2:$C$6,SMALL(IF(Prime!$A$2:$A$6=$A$1,ROW(INDIRECT("1:"&amp;ROWS(Prime!$A$2:$A$6)))),ROWS($1:12))),"")</f>
        <v/>
      </c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15" t="str">
        <f t="array" aca="1" ref="C15" ca="1">IF(ROWS($1:13)&lt;=COUNTIF(Prime!$A$2:$A$6,$A$1),INDEX(Prime!$C$2:$C$6,SMALL(IF(Prime!$A$2:$A$6=$A$1,ROW(INDIRECT("1:"&amp;ROWS(Prime!$A$2:$A$6)))),ROWS($1:13))),"")</f>
        <v/>
      </c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15" t="str">
        <f t="array" aca="1" ref="C16" ca="1">IF(ROWS($1:14)&lt;=COUNTIF(Prime!$A$2:$A$6,$A$1),INDEX(Prime!$C$2:$C$6,SMALL(IF(Prime!$A$2:$A$6=$A$1,ROW(INDIRECT("1:"&amp;ROWS(Prime!$A$2:$A$6)))),ROWS($1:14))),"")</f>
        <v/>
      </c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3"/>
  <sheetViews>
    <sheetView workbookViewId="0">
      <selection activeCell="I9" sqref="I9"/>
    </sheetView>
  </sheetViews>
  <sheetFormatPr baseColWidth="10" defaultRowHeight="15" x14ac:dyDescent="0.25"/>
  <cols>
    <col min="1" max="1" width="26.570312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10.85546875" bestFit="1" customWidth="1"/>
  </cols>
  <sheetData>
    <row r="1" spans="1:5" ht="21.6" thickBot="1" x14ac:dyDescent="0.35">
      <c r="A1" s="10" t="s">
        <v>20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A11" s="1"/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</sheetData>
  <mergeCells count="1">
    <mergeCell ref="B1:E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22.7109375" bestFit="1" customWidth="1"/>
    <col min="2" max="2" width="26.28515625" bestFit="1" customWidth="1"/>
    <col min="3" max="3" width="13.42578125" bestFit="1" customWidth="1"/>
    <col min="4" max="4" width="31.5703125" bestFit="1" customWidth="1"/>
    <col min="5" max="5" width="9.42578125" bestFit="1" customWidth="1"/>
  </cols>
  <sheetData>
    <row r="1" spans="1:5" ht="21.75" thickBot="1" x14ac:dyDescent="0.3">
      <c r="A1" s="10" t="s">
        <v>21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15" t="str">
        <f t="array" aca="1" ref="C14" ca="1">IF(ROWS($1:12)&lt;=COUNTIF(Prime!$A$2:$A$6,$A$1),INDEX(Prime!$C$2:$C$6,SMALL(IF(Prime!$A$2:$A$6=$A$1,ROW(INDIRECT("1:"&amp;ROWS(Prime!$A$2:$A$6)))),ROWS($1:12))),"")</f>
        <v/>
      </c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15" t="str">
        <f t="array" aca="1" ref="C15" ca="1">IF(ROWS($1:13)&lt;=COUNTIF(Prime!$A$2:$A$6,$A$1),INDEX(Prime!$C$2:$C$6,SMALL(IF(Prime!$A$2:$A$6=$A$1,ROW(INDIRECT("1:"&amp;ROWS(Prime!$A$2:$A$6)))),ROWS($1:13))),"")</f>
        <v/>
      </c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15" t="str">
        <f t="array" aca="1" ref="C16" ca="1">IF(ROWS($1:14)&lt;=COUNTIF(Prime!$A$2:$A$6,$A$1),INDEX(Prime!$C$2:$C$6,SMALL(IF(Prime!$A$2:$A$6=$A$1,ROW(INDIRECT("1:"&amp;ROWS(Prime!$A$2:$A$6)))),ROWS($1:14))),"")</f>
        <v/>
      </c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7"/>
  <sheetViews>
    <sheetView workbookViewId="0">
      <selection activeCell="I9" sqref="I9"/>
    </sheetView>
  </sheetViews>
  <sheetFormatPr baseColWidth="10" defaultRowHeight="15" x14ac:dyDescent="0.25"/>
  <cols>
    <col min="1" max="1" width="22" bestFit="1" customWidth="1"/>
    <col min="2" max="2" width="15.85546875" bestFit="1" customWidth="1"/>
    <col min="3" max="3" width="13.42578125" bestFit="1" customWidth="1"/>
    <col min="4" max="4" width="31.5703125" bestFit="1" customWidth="1"/>
    <col min="5" max="5" width="10.85546875" bestFit="1" customWidth="1"/>
  </cols>
  <sheetData>
    <row r="1" spans="1:5" ht="21.6" thickBot="1" x14ac:dyDescent="0.35">
      <c r="A1" s="10" t="s">
        <v>22</v>
      </c>
      <c r="B1" s="20">
        <v>44470</v>
      </c>
      <c r="C1" s="21"/>
      <c r="D1" s="21"/>
      <c r="E1" s="22"/>
    </row>
    <row r="2" spans="1:5" ht="19.5" thickBot="1" x14ac:dyDescent="0.3">
      <c r="B2" s="6" t="s">
        <v>24</v>
      </c>
      <c r="C2" s="6" t="s">
        <v>0</v>
      </c>
      <c r="D2" s="6" t="s">
        <v>25</v>
      </c>
      <c r="E2" s="6" t="s">
        <v>26</v>
      </c>
    </row>
    <row r="3" spans="1:5" ht="14.4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 €],SMALL(IF(Tableau1[[Référent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]],$A$1),INDEX(Tableau1[PRIME],SMALL(IF(Tableau1[[Référent chantier ]]=$A$1,ROW(INDIRECT("1:"&amp;ROWS(Tableau1[[Référent chantier ]])))),ROWS($1:1))),"")</f>
        <v/>
      </c>
    </row>
    <row r="4" spans="1:5" ht="14.4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 €],SMALL(IF(Tableau1[[Référent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ht="14.4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 €],SMALL(IF(Tableau1[[Référent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]],$A$1),INDEX(Tableau1[PRIME],SMALL(IF(Tableau1[[Référent chantier ]]=$A$1,ROW(INDIRECT("1:"&amp;ROWS(Tableau1[[Référent chantier ]])))),ROWS($1:3))),"")</f>
        <v/>
      </c>
    </row>
    <row r="6" spans="1:5" ht="14.4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 €],SMALL(IF(Tableau1[[Référent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]],$A$1),INDEX(Tableau1[PRIME],SMALL(IF(Tableau1[[Référent chantier ]]=$A$1,ROW(INDIRECT("1:"&amp;ROWS(Tableau1[[Référent chantier ]])))),ROWS($1:4))),"")</f>
        <v/>
      </c>
    </row>
    <row r="7" spans="1:5" ht="14.4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 €],SMALL(IF(Tableau1[[Référent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]],$A$1),INDEX(Tableau1[PRIME],SMALL(IF(Tableau1[[Référent chantier ]]=$A$1,ROW(INDIRECT("1:"&amp;ROWS(Tableau1[[Référent chantier ]])))),ROWS($1:5))),"")</f>
        <v/>
      </c>
    </row>
    <row r="8" spans="1:5" ht="14.4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 €],SMALL(IF(Tableau1[[Référent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]],$A$1),INDEX(Tableau1[PRIME],SMALL(IF(Tableau1[[Référent chantier ]]=$A$1,ROW(INDIRECT("1:"&amp;ROWS(Tableau1[[Référent chantier ]])))),ROWS($1:6))),"")</f>
        <v/>
      </c>
    </row>
    <row r="9" spans="1:5" ht="14.4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 €],SMALL(IF(Tableau1[[Référent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]],$A$1),INDEX(Tableau1[PRIME],SMALL(IF(Tableau1[[Référent chantier ]]=$A$1,ROW(INDIRECT("1:"&amp;ROWS(Tableau1[[Référent chantier ]])))),ROWS($1:7))),"")</f>
        <v/>
      </c>
    </row>
    <row r="10" spans="1:5" ht="14.4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 €],SMALL(IF(Tableau1[[Référent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]],$A$1),INDEX(Tableau1[PRIME],SMALL(IF(Tableau1[[Référent chantier ]]=$A$1,ROW(INDIRECT("1:"&amp;ROWS(Tableau1[[Référent chantier ]])))),ROWS($1:8))),"")</f>
        <v/>
      </c>
    </row>
    <row r="11" spans="1:5" ht="14.4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 €],SMALL(IF(Tableau1[[Référent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]],$A$1),INDEX(Tableau1[PRIME],SMALL(IF(Tableau1[[Référent chantier ]]=$A$1,ROW(INDIRECT("1:"&amp;ROWS(Tableau1[[Référent chantier ]])))),ROWS($1:9))),"")</f>
        <v/>
      </c>
    </row>
    <row r="12" spans="1:5" ht="14.4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 €],SMALL(IF(Tableau1[[Référent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]],$A$1),INDEX(Tableau1[PRIME],SMALL(IF(Tableau1[[Référent chantier ]]=$A$1,ROW(INDIRECT("1:"&amp;ROWS(Tableau1[[Référent chantier ]])))),ROWS($1:10))),"")</f>
        <v/>
      </c>
    </row>
    <row r="13" spans="1:5" ht="14.4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 €],SMALL(IF(Tableau1[[Référent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]],$A$1),INDEX(Tableau1[PRIME],SMALL(IF(Tableau1[[Référent chantier ]]=$A$1,ROW(INDIRECT("1:"&amp;ROWS(Tableau1[[Référent chantier ]])))),ROWS($1:11))),"")</f>
        <v/>
      </c>
    </row>
    <row r="14" spans="1:5" ht="14.45" x14ac:dyDescent="0.3">
      <c r="B14" s="11" t="str">
        <f t="array" aca="1" ref="B14" ca="1">IF(ROWS($1:12)&lt;=COUNTIF(Prime!$A$2:$A$6,$A$1),INDEX(Prime!$B$2:$B$6,SMALL(IF(Prime!$A$2:$A$6=$A$1,ROW(INDIRECT("1:"&amp;ROWS(Prime!$A$2:$A$6)))),ROWS($1:12))),"")</f>
        <v/>
      </c>
      <c r="C14" s="15" t="str">
        <f t="array" aca="1" ref="C14" ca="1">IF(ROWS($1:12)&lt;=COUNTIF(Prime!$A$2:$A$6,$A$1),INDEX(Prime!$C$2:$C$6,SMALL(IF(Prime!$A$2:$A$6=$A$1,ROW(INDIRECT("1:"&amp;ROWS(Prime!$A$2:$A$6)))),ROWS($1:12))),"")</f>
        <v/>
      </c>
      <c r="D14" s="16" t="str">
        <f t="array" aca="1" ref="D14" ca="1">IF(ROWS($1:12)&lt;=COUNTIF(Prime!$A$2:$A$6,$A$1),INDEX(Prime!$G$2:$G$6,SMALL(IF(Prime!$A$2:$A$6=$A$1,ROW(INDIRECT("1:"&amp;ROWS(Prime!$A$2:$A$6)))),ROWS($1:12))),"")</f>
        <v/>
      </c>
      <c r="E14" s="11" t="str">
        <f t="array" aca="1" ref="E14" ca="1">IF(ROWS($1:12)&lt;=COUNTIF(Prime!$A$2:$A$6,$A$1),INDEX(Prime!$I$2:$I$6,SMALL(IF(Prime!$A$2:$A$6=$A$1,ROW(INDIRECT("1:"&amp;ROWS(Prime!$A$2:$A$6)))),ROWS($1:12))),"")</f>
        <v/>
      </c>
    </row>
    <row r="15" spans="1:5" ht="14.45" x14ac:dyDescent="0.3">
      <c r="B15" s="11" t="str">
        <f t="array" aca="1" ref="B15" ca="1">IF(ROWS($1:13)&lt;=COUNTIF(Prime!$A$2:$A$6,$A$1),INDEX(Prime!$B$2:$B$6,SMALL(IF(Prime!$A$2:$A$6=$A$1,ROW(INDIRECT("1:"&amp;ROWS(Prime!$A$2:$A$6)))),ROWS($1:13))),"")</f>
        <v/>
      </c>
      <c r="C15" s="15" t="str">
        <f t="array" aca="1" ref="C15" ca="1">IF(ROWS($1:13)&lt;=COUNTIF(Prime!$A$2:$A$6,$A$1),INDEX(Prime!$C$2:$C$6,SMALL(IF(Prime!$A$2:$A$6=$A$1,ROW(INDIRECT("1:"&amp;ROWS(Prime!$A$2:$A$6)))),ROWS($1:13))),"")</f>
        <v/>
      </c>
      <c r="D15" s="16" t="str">
        <f t="array" aca="1" ref="D15" ca="1">IF(ROWS($1:13)&lt;=COUNTIF(Prime!$A$2:$A$6,$A$1),INDEX(Prime!$G$2:$G$6,SMALL(IF(Prime!$A$2:$A$6=$A$1,ROW(INDIRECT("1:"&amp;ROWS(Prime!$A$2:$A$6)))),ROWS($1:13))),"")</f>
        <v/>
      </c>
      <c r="E15" s="11" t="str">
        <f t="array" aca="1" ref="E15" ca="1">IF(ROWS($1:13)&lt;=COUNTIF(Prime!$A$2:$A$6,$A$1),INDEX(Prime!$I$2:$I$6,SMALL(IF(Prime!$A$2:$A$6=$A$1,ROW(INDIRECT("1:"&amp;ROWS(Prime!$A$2:$A$6)))),ROWS($1:13))),"")</f>
        <v/>
      </c>
    </row>
    <row r="16" spans="1:5" thickBot="1" x14ac:dyDescent="0.35">
      <c r="B16" s="11" t="str">
        <f t="array" aca="1" ref="B16" ca="1">IF(ROWS($1:14)&lt;=COUNTIF(Prime!$A$2:$A$6,$A$1),INDEX(Prime!$B$2:$B$6,SMALL(IF(Prime!$A$2:$A$6=$A$1,ROW(INDIRECT("1:"&amp;ROWS(Prime!$A$2:$A$6)))),ROWS($1:14))),"")</f>
        <v/>
      </c>
      <c r="C16" s="15" t="str">
        <f t="array" aca="1" ref="C16" ca="1">IF(ROWS($1:14)&lt;=COUNTIF(Prime!$A$2:$A$6,$A$1),INDEX(Prime!$C$2:$C$6,SMALL(IF(Prime!$A$2:$A$6=$A$1,ROW(INDIRECT("1:"&amp;ROWS(Prime!$A$2:$A$6)))),ROWS($1:14))),"")</f>
        <v/>
      </c>
      <c r="D16" s="16" t="str">
        <f t="array" aca="1" ref="D16" ca="1">IF(ROWS($1:14)&lt;=COUNTIF(Prime!$A$2:$A$6,$A$1),INDEX(Prime!$G$2:$G$6,SMALL(IF(Prime!$A$2:$A$6=$A$1,ROW(INDIRECT("1:"&amp;ROWS(Prime!$A$2:$A$6)))),ROWS($1:14))),"")</f>
        <v/>
      </c>
      <c r="E16" s="11" t="str">
        <f t="array" aca="1" ref="E16" ca="1">IF(ROWS($1:14)&lt;=COUNTIF(Prime!$A$2:$A$6,$A$1),INDEX(Prime!$I$2:$I$6,SMALL(IF(Prime!$A$2:$A$6=$A$1,ROW(INDIRECT("1:"&amp;ROWS(Prime!$A$2:$A$6)))),ROWS($1:14))),"")</f>
        <v/>
      </c>
    </row>
    <row r="17" spans="1: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Données</vt:lpstr>
      <vt:lpstr>Prime</vt:lpstr>
      <vt:lpstr>Hakim</vt:lpstr>
      <vt:lpstr>Roland</vt:lpstr>
      <vt:lpstr>Hatem</vt:lpstr>
      <vt:lpstr>Mark</vt:lpstr>
      <vt:lpstr>Nasser</vt:lpstr>
      <vt:lpstr>Mathieu</vt:lpstr>
      <vt:lpstr>Michele</vt:lpstr>
      <vt:lpstr>Antonio</vt:lpstr>
      <vt:lpstr>Aurélien</vt:lpstr>
      <vt:lpstr>Karim</vt:lpstr>
      <vt:lpstr>CDT</vt:lpstr>
      <vt:lpstr>POSEURS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maison</cp:lastModifiedBy>
  <dcterms:created xsi:type="dcterms:W3CDTF">2021-12-21T08:26:21Z</dcterms:created>
  <dcterms:modified xsi:type="dcterms:W3CDTF">2021-12-21T18:48:48Z</dcterms:modified>
</cp:coreProperties>
</file>