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8680" yWindow="-120" windowWidth="20730" windowHeight="11760" tabRatio="838"/>
  </bookViews>
  <sheets>
    <sheet name="Prime" sheetId="1" r:id="rId1"/>
    <sheet name="Hakim" sheetId="11" r:id="rId2"/>
    <sheet name="Roland" sheetId="4" r:id="rId3"/>
    <sheet name="Hatem" sheetId="6" r:id="rId4"/>
    <sheet name="Mark" sheetId="12" r:id="rId5"/>
    <sheet name="Nasser" sheetId="9" r:id="rId6"/>
    <sheet name="Mathieu" sheetId="13" r:id="rId7"/>
    <sheet name="Michele" sheetId="3" r:id="rId8"/>
    <sheet name="Antonio" sheetId="14" r:id="rId9"/>
    <sheet name="Aurélien" sheetId="5" r:id="rId10"/>
    <sheet name="Karim" sheetId="10" r:id="rId11"/>
    <sheet name="Données" sheetId="2" r:id="rId12"/>
  </sheets>
  <definedNames>
    <definedName name="_xlnm._FilterDatabase" localSheetId="11" hidden="1">Données!$B$1:$B$10</definedName>
    <definedName name="CDT">Données!$A$1:$A$6</definedName>
    <definedName name="POSEURS">Données!$B$1:$B$10</definedName>
    <definedName name="Statut">Données!$C$1:$C$2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12" l="1" a="1"/>
  <c r="E4" i="12" s="1"/>
  <c r="E5" i="12" a="1"/>
  <c r="E5" i="12" s="1"/>
  <c r="E6" i="12" a="1"/>
  <c r="E6" i="12" s="1"/>
  <c r="E7" i="12" a="1"/>
  <c r="E7" i="12" s="1"/>
  <c r="E8" i="12" a="1"/>
  <c r="E8" i="12" s="1"/>
  <c r="E9" i="12" a="1"/>
  <c r="E9" i="12" s="1"/>
  <c r="E10" i="12" a="1"/>
  <c r="E10" i="12" s="1"/>
  <c r="E11" i="12" a="1"/>
  <c r="E11" i="12" s="1"/>
  <c r="E12" i="12" a="1"/>
  <c r="E12" i="12" s="1"/>
  <c r="E13" i="12" a="1"/>
  <c r="E13" i="12" s="1"/>
  <c r="E14" i="12" a="1"/>
  <c r="E14" i="12" s="1"/>
  <c r="E15" i="12" a="1"/>
  <c r="E15" i="12" s="1"/>
  <c r="E16" i="12" a="1"/>
  <c r="E16" i="12" s="1"/>
  <c r="D4" i="12" a="1"/>
  <c r="D4" i="12" s="1"/>
  <c r="D5" i="12" a="1"/>
  <c r="D5" i="12" s="1"/>
  <c r="D6" i="12" a="1"/>
  <c r="D6" i="12" s="1"/>
  <c r="D7" i="12" a="1"/>
  <c r="D7" i="12" s="1"/>
  <c r="D8" i="12" a="1"/>
  <c r="D8" i="12" s="1"/>
  <c r="D9" i="12" a="1"/>
  <c r="D9" i="12" s="1"/>
  <c r="D10" i="12" a="1"/>
  <c r="D10" i="12" s="1"/>
  <c r="D11" i="12" a="1"/>
  <c r="D11" i="12" s="1"/>
  <c r="D12" i="12" a="1"/>
  <c r="D12" i="12" s="1"/>
  <c r="D13" i="12" a="1"/>
  <c r="D13" i="12" s="1"/>
  <c r="D14" i="12" a="1"/>
  <c r="D14" i="12" s="1"/>
  <c r="D15" i="12" a="1"/>
  <c r="D15" i="12" s="1"/>
  <c r="D16" i="12" a="1"/>
  <c r="D16" i="12" s="1"/>
  <c r="B4" i="12" a="1"/>
  <c r="B4" i="12" s="1"/>
  <c r="B5" i="12" a="1"/>
  <c r="B5" i="12" s="1"/>
  <c r="B6" i="12" a="1"/>
  <c r="B6" i="12" s="1"/>
  <c r="B7" i="12" a="1"/>
  <c r="B7" i="12" s="1"/>
  <c r="B8" i="12" a="1"/>
  <c r="B8" i="12" s="1"/>
  <c r="B9" i="12" a="1"/>
  <c r="B9" i="12" s="1"/>
  <c r="B10" i="12" a="1"/>
  <c r="B10" i="12" s="1"/>
  <c r="B11" i="12" a="1"/>
  <c r="B11" i="12" s="1"/>
  <c r="B12" i="12" a="1"/>
  <c r="B12" i="12" s="1"/>
  <c r="B13" i="12" a="1"/>
  <c r="B13" i="12" s="1"/>
  <c r="B14" i="12" a="1"/>
  <c r="B14" i="12" s="1"/>
  <c r="B15" i="12" a="1"/>
  <c r="B15" i="12" s="1"/>
  <c r="B16" i="12" a="1"/>
  <c r="B16" i="12" s="1"/>
  <c r="C4" i="12" a="1"/>
  <c r="C4" i="12" s="1"/>
  <c r="C5" i="12" a="1"/>
  <c r="C5" i="12" s="1"/>
  <c r="C6" i="12" a="1"/>
  <c r="C6" i="12" s="1"/>
  <c r="C7" i="12" a="1"/>
  <c r="C7" i="12" s="1"/>
  <c r="C8" i="12" a="1"/>
  <c r="C8" i="12" s="1"/>
  <c r="C9" i="12" a="1"/>
  <c r="C9" i="12" s="1"/>
  <c r="C10" i="12" a="1"/>
  <c r="C10" i="12" s="1"/>
  <c r="C11" i="12" a="1"/>
  <c r="C11" i="12" s="1"/>
  <c r="C12" i="12" a="1"/>
  <c r="C12" i="12" s="1"/>
  <c r="C13" i="12" a="1"/>
  <c r="C13" i="12" s="1"/>
  <c r="C14" i="12" a="1"/>
  <c r="C14" i="12" s="1"/>
  <c r="C15" i="12" a="1"/>
  <c r="C15" i="12" s="1"/>
  <c r="C16" i="12" a="1"/>
  <c r="C16" i="12" s="1"/>
  <c r="E5" i="4" a="1"/>
  <c r="E5" i="4" s="1"/>
  <c r="E6" i="4" a="1"/>
  <c r="E6" i="4" s="1"/>
  <c r="E7" i="4" a="1"/>
  <c r="E7" i="4" s="1"/>
  <c r="E8" i="4" a="1"/>
  <c r="E8" i="4" s="1"/>
  <c r="E9" i="4" a="1"/>
  <c r="E9" i="4" s="1"/>
  <c r="E10" i="4" a="1"/>
  <c r="E10" i="4" s="1"/>
  <c r="E11" i="4" a="1"/>
  <c r="E11" i="4" s="1"/>
  <c r="E12" i="4" a="1"/>
  <c r="E12" i="4" s="1"/>
  <c r="E13" i="4" a="1"/>
  <c r="E13" i="4" s="1"/>
  <c r="E4" i="6" a="1"/>
  <c r="E4" i="6" s="1"/>
  <c r="E5" i="6" a="1"/>
  <c r="E5" i="6" s="1"/>
  <c r="E6" i="6" a="1"/>
  <c r="E6" i="6" s="1"/>
  <c r="E7" i="6" a="1"/>
  <c r="E7" i="6" s="1"/>
  <c r="E8" i="6" a="1"/>
  <c r="E8" i="6" s="1"/>
  <c r="E9" i="6" a="1"/>
  <c r="E9" i="6" s="1"/>
  <c r="E10" i="6" a="1"/>
  <c r="E10" i="6" s="1"/>
  <c r="E11" i="6" a="1"/>
  <c r="E11" i="6" s="1"/>
  <c r="E12" i="6" a="1"/>
  <c r="E12" i="6" s="1"/>
  <c r="E13" i="6" a="1"/>
  <c r="E13" i="6" s="1"/>
  <c r="E4" i="9" a="1"/>
  <c r="E4" i="9" s="1"/>
  <c r="E5" i="9" a="1"/>
  <c r="E5" i="9" s="1"/>
  <c r="E6" i="9" a="1"/>
  <c r="E6" i="9" s="1"/>
  <c r="E7" i="9" a="1"/>
  <c r="E7" i="9" s="1"/>
  <c r="E8" i="9" a="1"/>
  <c r="E8" i="9" s="1"/>
  <c r="E9" i="9" a="1"/>
  <c r="E9" i="9" s="1"/>
  <c r="E10" i="9" a="1"/>
  <c r="E10" i="9" s="1"/>
  <c r="E11" i="9" a="1"/>
  <c r="E11" i="9" s="1"/>
  <c r="E12" i="9" a="1"/>
  <c r="E12" i="9" s="1"/>
  <c r="E13" i="9" a="1"/>
  <c r="E13" i="9" s="1"/>
  <c r="E4" i="13" a="1"/>
  <c r="E4" i="13" s="1"/>
  <c r="E5" i="13" a="1"/>
  <c r="E5" i="13" s="1"/>
  <c r="E6" i="13" a="1"/>
  <c r="E6" i="13" s="1"/>
  <c r="E7" i="13" a="1"/>
  <c r="E7" i="13" s="1"/>
  <c r="E8" i="13" a="1"/>
  <c r="E8" i="13" s="1"/>
  <c r="E9" i="13" a="1"/>
  <c r="E9" i="13" s="1"/>
  <c r="E10" i="13" a="1"/>
  <c r="E10" i="13" s="1"/>
  <c r="E11" i="13" a="1"/>
  <c r="E11" i="13" s="1"/>
  <c r="E12" i="13" a="1"/>
  <c r="E12" i="13" s="1"/>
  <c r="E13" i="13" a="1"/>
  <c r="E13" i="13" s="1"/>
  <c r="E4" i="3" a="1"/>
  <c r="E4" i="3" s="1"/>
  <c r="E5" i="3" a="1"/>
  <c r="E5" i="3" s="1"/>
  <c r="E6" i="3" a="1"/>
  <c r="E6" i="3" s="1"/>
  <c r="E7" i="3" a="1"/>
  <c r="E7" i="3" s="1"/>
  <c r="E8" i="3" a="1"/>
  <c r="E8" i="3" s="1"/>
  <c r="E9" i="3" a="1"/>
  <c r="E9" i="3" s="1"/>
  <c r="E10" i="3" a="1"/>
  <c r="E10" i="3" s="1"/>
  <c r="E11" i="3" a="1"/>
  <c r="E11" i="3" s="1"/>
  <c r="E12" i="3" a="1"/>
  <c r="E12" i="3" s="1"/>
  <c r="E13" i="3" a="1"/>
  <c r="E13" i="3" s="1"/>
  <c r="E6" i="14" a="1"/>
  <c r="E6" i="14" s="1"/>
  <c r="E7" i="14" a="1"/>
  <c r="E7" i="14" s="1"/>
  <c r="E8" i="14" a="1"/>
  <c r="E8" i="14" s="1"/>
  <c r="E9" i="14" a="1"/>
  <c r="E9" i="14" s="1"/>
  <c r="E10" i="14" a="1"/>
  <c r="E10" i="14" s="1"/>
  <c r="E11" i="14" a="1"/>
  <c r="E11" i="14" s="1"/>
  <c r="E12" i="14" a="1"/>
  <c r="E12" i="14" s="1"/>
  <c r="E13" i="14" a="1"/>
  <c r="E13" i="14" s="1"/>
  <c r="E4" i="5" a="1"/>
  <c r="E4" i="5" s="1"/>
  <c r="E5" i="5" a="1"/>
  <c r="E5" i="5" s="1"/>
  <c r="E6" i="5" a="1"/>
  <c r="E6" i="5" s="1"/>
  <c r="E7" i="5" a="1"/>
  <c r="E7" i="5" s="1"/>
  <c r="E8" i="5" a="1"/>
  <c r="E8" i="5" s="1"/>
  <c r="E9" i="5" a="1"/>
  <c r="E9" i="5" s="1"/>
  <c r="E10" i="5" a="1"/>
  <c r="E10" i="5" s="1"/>
  <c r="E11" i="5" a="1"/>
  <c r="E11" i="5" s="1"/>
  <c r="E12" i="5" a="1"/>
  <c r="E12" i="5" s="1"/>
  <c r="E13" i="5" a="1"/>
  <c r="E13" i="5" s="1"/>
  <c r="E4" i="10" a="1"/>
  <c r="E4" i="10" s="1"/>
  <c r="E5" i="10" a="1"/>
  <c r="E5" i="10" s="1"/>
  <c r="E6" i="10" a="1"/>
  <c r="E6" i="10" s="1"/>
  <c r="E7" i="10" a="1"/>
  <c r="E7" i="10" s="1"/>
  <c r="E8" i="10" a="1"/>
  <c r="E8" i="10" s="1"/>
  <c r="E9" i="10" a="1"/>
  <c r="E9" i="10" s="1"/>
  <c r="E10" i="10" a="1"/>
  <c r="E10" i="10" s="1"/>
  <c r="E11" i="10" a="1"/>
  <c r="E11" i="10" s="1"/>
  <c r="E12" i="10" a="1"/>
  <c r="E12" i="10" s="1"/>
  <c r="E13" i="10" a="1"/>
  <c r="E13" i="10" s="1"/>
  <c r="E4" i="11" a="1"/>
  <c r="E4" i="11" s="1"/>
  <c r="E5" i="11" a="1"/>
  <c r="E5" i="11" s="1"/>
  <c r="E6" i="11" a="1"/>
  <c r="E6" i="11" s="1"/>
  <c r="E7" i="11" a="1"/>
  <c r="E7" i="11" s="1"/>
  <c r="E8" i="11" a="1"/>
  <c r="E8" i="11" s="1"/>
  <c r="E9" i="11" a="1"/>
  <c r="E9" i="11" s="1"/>
  <c r="E10" i="11" a="1"/>
  <c r="E10" i="11" s="1"/>
  <c r="E11" i="11" a="1"/>
  <c r="E11" i="11" s="1"/>
  <c r="E12" i="11" a="1"/>
  <c r="E12" i="11" s="1"/>
  <c r="E13" i="11" a="1"/>
  <c r="E13" i="11" s="1"/>
  <c r="D5" i="4" a="1"/>
  <c r="D5" i="4" s="1"/>
  <c r="D6" i="4" a="1"/>
  <c r="D6" i="4" s="1"/>
  <c r="D7" i="4" a="1"/>
  <c r="D7" i="4" s="1"/>
  <c r="D8" i="4" a="1"/>
  <c r="D8" i="4" s="1"/>
  <c r="D9" i="4" a="1"/>
  <c r="D9" i="4" s="1"/>
  <c r="D10" i="4" a="1"/>
  <c r="D10" i="4" s="1"/>
  <c r="D11" i="4" a="1"/>
  <c r="D11" i="4" s="1"/>
  <c r="D12" i="4" a="1"/>
  <c r="D12" i="4" s="1"/>
  <c r="D13" i="4" a="1"/>
  <c r="D13" i="4" s="1"/>
  <c r="D4" i="6" a="1"/>
  <c r="D4" i="6" s="1"/>
  <c r="D5" i="6" a="1"/>
  <c r="D5" i="6" s="1"/>
  <c r="D6" i="6" a="1"/>
  <c r="D6" i="6" s="1"/>
  <c r="D7" i="6" a="1"/>
  <c r="D7" i="6" s="1"/>
  <c r="D8" i="6" a="1"/>
  <c r="D8" i="6" s="1"/>
  <c r="D9" i="6" a="1"/>
  <c r="D9" i="6" s="1"/>
  <c r="D10" i="6" a="1"/>
  <c r="D10" i="6" s="1"/>
  <c r="D11" i="6" a="1"/>
  <c r="D11" i="6" s="1"/>
  <c r="D12" i="6" a="1"/>
  <c r="D12" i="6" s="1"/>
  <c r="D13" i="6" a="1"/>
  <c r="D13" i="6" s="1"/>
  <c r="D4" i="9" a="1"/>
  <c r="D4" i="9" s="1"/>
  <c r="D5" i="9" a="1"/>
  <c r="D5" i="9" s="1"/>
  <c r="D6" i="9" a="1"/>
  <c r="D6" i="9" s="1"/>
  <c r="D7" i="9" a="1"/>
  <c r="D7" i="9" s="1"/>
  <c r="D8" i="9" a="1"/>
  <c r="D8" i="9" s="1"/>
  <c r="D9" i="9" a="1"/>
  <c r="D9" i="9" s="1"/>
  <c r="D10" i="9" a="1"/>
  <c r="D10" i="9" s="1"/>
  <c r="D11" i="9" a="1"/>
  <c r="D11" i="9" s="1"/>
  <c r="D12" i="9" a="1"/>
  <c r="D12" i="9" s="1"/>
  <c r="D13" i="9" a="1"/>
  <c r="D13" i="9" s="1"/>
  <c r="D4" i="13" a="1"/>
  <c r="D4" i="13" s="1"/>
  <c r="D5" i="13" a="1"/>
  <c r="D5" i="13" s="1"/>
  <c r="D6" i="13" a="1"/>
  <c r="D6" i="13" s="1"/>
  <c r="D7" i="13" a="1"/>
  <c r="D7" i="13" s="1"/>
  <c r="D8" i="13" a="1"/>
  <c r="D8" i="13" s="1"/>
  <c r="D9" i="13" a="1"/>
  <c r="D9" i="13" s="1"/>
  <c r="D10" i="13" a="1"/>
  <c r="D10" i="13" s="1"/>
  <c r="D11" i="13" a="1"/>
  <c r="D11" i="13" s="1"/>
  <c r="D12" i="13" a="1"/>
  <c r="D12" i="13" s="1"/>
  <c r="D13" i="13" a="1"/>
  <c r="D13" i="13" s="1"/>
  <c r="D4" i="3" a="1"/>
  <c r="D4" i="3" s="1"/>
  <c r="D5" i="3" a="1"/>
  <c r="D5" i="3" s="1"/>
  <c r="D6" i="3" a="1"/>
  <c r="D6" i="3" s="1"/>
  <c r="D7" i="3" a="1"/>
  <c r="D7" i="3" s="1"/>
  <c r="D8" i="3" a="1"/>
  <c r="D8" i="3" s="1"/>
  <c r="D9" i="3" a="1"/>
  <c r="D9" i="3" s="1"/>
  <c r="D10" i="3" a="1"/>
  <c r="D10" i="3" s="1"/>
  <c r="D11" i="3" a="1"/>
  <c r="D11" i="3" s="1"/>
  <c r="D12" i="3" a="1"/>
  <c r="D12" i="3" s="1"/>
  <c r="D13" i="3" a="1"/>
  <c r="D13" i="3" s="1"/>
  <c r="D6" i="14" a="1"/>
  <c r="D6" i="14" s="1"/>
  <c r="D7" i="14" a="1"/>
  <c r="D7" i="14" s="1"/>
  <c r="D8" i="14" a="1"/>
  <c r="D8" i="14" s="1"/>
  <c r="D9" i="14" a="1"/>
  <c r="D9" i="14" s="1"/>
  <c r="D10" i="14" a="1"/>
  <c r="D10" i="14" s="1"/>
  <c r="D11" i="14" a="1"/>
  <c r="D11" i="14" s="1"/>
  <c r="D12" i="14" a="1"/>
  <c r="D12" i="14" s="1"/>
  <c r="D13" i="14" a="1"/>
  <c r="D13" i="14" s="1"/>
  <c r="D4" i="5" a="1"/>
  <c r="D4" i="5" s="1"/>
  <c r="D5" i="5" a="1"/>
  <c r="D5" i="5" s="1"/>
  <c r="D6" i="5" a="1"/>
  <c r="D6" i="5" s="1"/>
  <c r="D7" i="5" a="1"/>
  <c r="D7" i="5" s="1"/>
  <c r="D8" i="5" a="1"/>
  <c r="D8" i="5" s="1"/>
  <c r="D9" i="5" a="1"/>
  <c r="D9" i="5" s="1"/>
  <c r="D10" i="5" a="1"/>
  <c r="D10" i="5" s="1"/>
  <c r="D11" i="5" a="1"/>
  <c r="D11" i="5" s="1"/>
  <c r="D12" i="5" a="1"/>
  <c r="D12" i="5" s="1"/>
  <c r="D13" i="5" a="1"/>
  <c r="D13" i="5" s="1"/>
  <c r="D4" i="10" a="1"/>
  <c r="D4" i="10" s="1"/>
  <c r="D5" i="10" a="1"/>
  <c r="D5" i="10" s="1"/>
  <c r="D6" i="10" a="1"/>
  <c r="D6" i="10" s="1"/>
  <c r="D7" i="10" a="1"/>
  <c r="D7" i="10" s="1"/>
  <c r="D8" i="10" a="1"/>
  <c r="D8" i="10" s="1"/>
  <c r="D9" i="10" a="1"/>
  <c r="D9" i="10" s="1"/>
  <c r="D10" i="10" a="1"/>
  <c r="D10" i="10" s="1"/>
  <c r="D11" i="10" a="1"/>
  <c r="D11" i="10" s="1"/>
  <c r="D12" i="10" a="1"/>
  <c r="D12" i="10" s="1"/>
  <c r="D13" i="10" a="1"/>
  <c r="D13" i="10" s="1"/>
  <c r="D4" i="11" a="1"/>
  <c r="D4" i="11" s="1"/>
  <c r="D5" i="11" a="1"/>
  <c r="D5" i="11" s="1"/>
  <c r="D6" i="11" a="1"/>
  <c r="D6" i="11" s="1"/>
  <c r="D7" i="11" a="1"/>
  <c r="D7" i="11" s="1"/>
  <c r="D8" i="11" a="1"/>
  <c r="D8" i="11" s="1"/>
  <c r="D9" i="11" a="1"/>
  <c r="D9" i="11" s="1"/>
  <c r="D10" i="11" a="1"/>
  <c r="D10" i="11" s="1"/>
  <c r="D11" i="11" a="1"/>
  <c r="D11" i="11" s="1"/>
  <c r="D12" i="11" a="1"/>
  <c r="D12" i="11" s="1"/>
  <c r="D13" i="11" a="1"/>
  <c r="D13" i="11" s="1"/>
  <c r="C5" i="4" a="1"/>
  <c r="C5" i="4" s="1"/>
  <c r="C6" i="4" a="1"/>
  <c r="C6" i="4" s="1"/>
  <c r="C7" i="4" a="1"/>
  <c r="C7" i="4" s="1"/>
  <c r="C8" i="4" a="1"/>
  <c r="C8" i="4" s="1"/>
  <c r="C9" i="4" a="1"/>
  <c r="C9" i="4" s="1"/>
  <c r="C10" i="4" a="1"/>
  <c r="C10" i="4" s="1"/>
  <c r="C11" i="4" a="1"/>
  <c r="C11" i="4" s="1"/>
  <c r="C12" i="4" a="1"/>
  <c r="C12" i="4" s="1"/>
  <c r="C13" i="4" a="1"/>
  <c r="C13" i="4" s="1"/>
  <c r="C4" i="6" a="1"/>
  <c r="C4" i="6" s="1"/>
  <c r="C5" i="6" a="1"/>
  <c r="C5" i="6" s="1"/>
  <c r="C6" i="6" a="1"/>
  <c r="C6" i="6" s="1"/>
  <c r="C7" i="6" a="1"/>
  <c r="C7" i="6" s="1"/>
  <c r="C8" i="6" a="1"/>
  <c r="C8" i="6" s="1"/>
  <c r="C9" i="6" a="1"/>
  <c r="C9" i="6" s="1"/>
  <c r="C10" i="6" a="1"/>
  <c r="C10" i="6" s="1"/>
  <c r="C11" i="6" a="1"/>
  <c r="C11" i="6" s="1"/>
  <c r="C12" i="6" a="1"/>
  <c r="C12" i="6" s="1"/>
  <c r="C13" i="6" a="1"/>
  <c r="C13" i="6" s="1"/>
  <c r="C4" i="9" a="1"/>
  <c r="C4" i="9" s="1"/>
  <c r="C5" i="9" a="1"/>
  <c r="C5" i="9" s="1"/>
  <c r="C6" i="9" a="1"/>
  <c r="C6" i="9" s="1"/>
  <c r="C7" i="9" a="1"/>
  <c r="C7" i="9" s="1"/>
  <c r="C8" i="9" a="1"/>
  <c r="C8" i="9" s="1"/>
  <c r="C9" i="9" a="1"/>
  <c r="C9" i="9" s="1"/>
  <c r="C10" i="9" a="1"/>
  <c r="C10" i="9" s="1"/>
  <c r="C11" i="9" a="1"/>
  <c r="C11" i="9" s="1"/>
  <c r="C12" i="9" a="1"/>
  <c r="C12" i="9" s="1"/>
  <c r="C13" i="9" a="1"/>
  <c r="C13" i="9" s="1"/>
  <c r="C4" i="13" a="1"/>
  <c r="C4" i="13" s="1"/>
  <c r="C5" i="13" a="1"/>
  <c r="C5" i="13" s="1"/>
  <c r="C6" i="13" a="1"/>
  <c r="C6" i="13" s="1"/>
  <c r="C7" i="13" a="1"/>
  <c r="C7" i="13" s="1"/>
  <c r="C8" i="13" a="1"/>
  <c r="C8" i="13" s="1"/>
  <c r="C9" i="13" a="1"/>
  <c r="C9" i="13" s="1"/>
  <c r="C10" i="13" a="1"/>
  <c r="C10" i="13" s="1"/>
  <c r="C11" i="13" a="1"/>
  <c r="C11" i="13" s="1"/>
  <c r="C12" i="13" a="1"/>
  <c r="C12" i="13" s="1"/>
  <c r="C13" i="13" a="1"/>
  <c r="C13" i="13" s="1"/>
  <c r="C4" i="3" a="1"/>
  <c r="C4" i="3" s="1"/>
  <c r="C5" i="3" a="1"/>
  <c r="C5" i="3" s="1"/>
  <c r="C6" i="3" a="1"/>
  <c r="C6" i="3" s="1"/>
  <c r="C7" i="3" a="1"/>
  <c r="C7" i="3" s="1"/>
  <c r="C8" i="3" a="1"/>
  <c r="C8" i="3" s="1"/>
  <c r="C9" i="3" a="1"/>
  <c r="C9" i="3" s="1"/>
  <c r="C10" i="3" a="1"/>
  <c r="C10" i="3" s="1"/>
  <c r="C11" i="3" a="1"/>
  <c r="C11" i="3" s="1"/>
  <c r="C12" i="3" a="1"/>
  <c r="C12" i="3" s="1"/>
  <c r="C13" i="3" a="1"/>
  <c r="C13" i="3" s="1"/>
  <c r="C6" i="14" a="1"/>
  <c r="C6" i="14" s="1"/>
  <c r="C7" i="14" a="1"/>
  <c r="C7" i="14" s="1"/>
  <c r="C8" i="14" a="1"/>
  <c r="C8" i="14" s="1"/>
  <c r="C9" i="14" a="1"/>
  <c r="C9" i="14" s="1"/>
  <c r="C10" i="14" a="1"/>
  <c r="C10" i="14" s="1"/>
  <c r="C11" i="14" a="1"/>
  <c r="C11" i="14" s="1"/>
  <c r="C12" i="14" a="1"/>
  <c r="C12" i="14" s="1"/>
  <c r="C13" i="14" a="1"/>
  <c r="C13" i="14" s="1"/>
  <c r="C4" i="5" a="1"/>
  <c r="C4" i="5" s="1"/>
  <c r="C5" i="5" a="1"/>
  <c r="C5" i="5" s="1"/>
  <c r="C6" i="5" a="1"/>
  <c r="C6" i="5" s="1"/>
  <c r="C7" i="5" a="1"/>
  <c r="C7" i="5" s="1"/>
  <c r="C8" i="5" a="1"/>
  <c r="C8" i="5" s="1"/>
  <c r="C9" i="5" a="1"/>
  <c r="C9" i="5" s="1"/>
  <c r="C10" i="5" a="1"/>
  <c r="C10" i="5" s="1"/>
  <c r="C11" i="5" a="1"/>
  <c r="C11" i="5" s="1"/>
  <c r="C12" i="5" a="1"/>
  <c r="C12" i="5" s="1"/>
  <c r="C13" i="5" a="1"/>
  <c r="C13" i="5" s="1"/>
  <c r="C4" i="10" a="1"/>
  <c r="C4" i="10" s="1"/>
  <c r="C5" i="10" a="1"/>
  <c r="C5" i="10" s="1"/>
  <c r="C6" i="10" a="1"/>
  <c r="C6" i="10" s="1"/>
  <c r="C7" i="10" a="1"/>
  <c r="C7" i="10" s="1"/>
  <c r="C8" i="10" a="1"/>
  <c r="C8" i="10" s="1"/>
  <c r="C9" i="10" a="1"/>
  <c r="C9" i="10" s="1"/>
  <c r="C10" i="10" a="1"/>
  <c r="C10" i="10" s="1"/>
  <c r="C11" i="10" a="1"/>
  <c r="C11" i="10" s="1"/>
  <c r="C12" i="10" a="1"/>
  <c r="C12" i="10" s="1"/>
  <c r="C13" i="10" a="1"/>
  <c r="C13" i="10" s="1"/>
  <c r="C4" i="11" a="1"/>
  <c r="C4" i="11" s="1"/>
  <c r="C5" i="11" a="1"/>
  <c r="C5" i="11" s="1"/>
  <c r="C6" i="11" a="1"/>
  <c r="C6" i="11" s="1"/>
  <c r="C7" i="11" a="1"/>
  <c r="C7" i="11" s="1"/>
  <c r="C8" i="11" a="1"/>
  <c r="C8" i="11" s="1"/>
  <c r="C9" i="11" a="1"/>
  <c r="C9" i="11" s="1"/>
  <c r="C10" i="11" a="1"/>
  <c r="C10" i="11" s="1"/>
  <c r="C11" i="11" a="1"/>
  <c r="C11" i="11" s="1"/>
  <c r="C12" i="11" a="1"/>
  <c r="C12" i="11" s="1"/>
  <c r="C13" i="11" a="1"/>
  <c r="C13" i="11" s="1"/>
  <c r="B5" i="4" a="1"/>
  <c r="B5" i="4" s="1"/>
  <c r="B6" i="4" a="1"/>
  <c r="B6" i="4" s="1"/>
  <c r="B7" i="4" a="1"/>
  <c r="B7" i="4" s="1"/>
  <c r="B8" i="4" a="1"/>
  <c r="B8" i="4" s="1"/>
  <c r="B9" i="4" a="1"/>
  <c r="B9" i="4" s="1"/>
  <c r="B10" i="4" a="1"/>
  <c r="B10" i="4" s="1"/>
  <c r="B11" i="4" a="1"/>
  <c r="B11" i="4" s="1"/>
  <c r="B12" i="4" a="1"/>
  <c r="B12" i="4" s="1"/>
  <c r="B13" i="4" a="1"/>
  <c r="B13" i="4" s="1"/>
  <c r="B4" i="6" a="1"/>
  <c r="B4" i="6" s="1"/>
  <c r="B5" i="6" a="1"/>
  <c r="B5" i="6" s="1"/>
  <c r="B6" i="6" a="1"/>
  <c r="B6" i="6" s="1"/>
  <c r="B7" i="6" a="1"/>
  <c r="B7" i="6" s="1"/>
  <c r="B8" i="6" a="1"/>
  <c r="B8" i="6" s="1"/>
  <c r="B9" i="6" a="1"/>
  <c r="B9" i="6" s="1"/>
  <c r="B10" i="6" a="1"/>
  <c r="B10" i="6" s="1"/>
  <c r="B11" i="6" a="1"/>
  <c r="B11" i="6" s="1"/>
  <c r="B12" i="6" a="1"/>
  <c r="B12" i="6" s="1"/>
  <c r="B13" i="6" a="1"/>
  <c r="B13" i="6" s="1"/>
  <c r="B4" i="9" a="1"/>
  <c r="B4" i="9" s="1"/>
  <c r="B5" i="9" a="1"/>
  <c r="B5" i="9" s="1"/>
  <c r="B6" i="9" a="1"/>
  <c r="B6" i="9" s="1"/>
  <c r="B7" i="9" a="1"/>
  <c r="B7" i="9" s="1"/>
  <c r="B8" i="9" a="1"/>
  <c r="B8" i="9" s="1"/>
  <c r="B9" i="9" a="1"/>
  <c r="B9" i="9" s="1"/>
  <c r="B10" i="9" a="1"/>
  <c r="B10" i="9" s="1"/>
  <c r="B11" i="9" a="1"/>
  <c r="B11" i="9" s="1"/>
  <c r="B12" i="9" a="1"/>
  <c r="B12" i="9" s="1"/>
  <c r="B13" i="9" a="1"/>
  <c r="B13" i="9" s="1"/>
  <c r="B4" i="13" a="1"/>
  <c r="B4" i="13" s="1"/>
  <c r="B5" i="13" a="1"/>
  <c r="B5" i="13" s="1"/>
  <c r="B6" i="13" a="1"/>
  <c r="B6" i="13" s="1"/>
  <c r="B7" i="13" a="1"/>
  <c r="B7" i="13" s="1"/>
  <c r="B8" i="13" a="1"/>
  <c r="B8" i="13" s="1"/>
  <c r="B9" i="13" a="1"/>
  <c r="B9" i="13" s="1"/>
  <c r="B10" i="13" a="1"/>
  <c r="B10" i="13" s="1"/>
  <c r="B11" i="13" a="1"/>
  <c r="B11" i="13" s="1"/>
  <c r="B12" i="13" a="1"/>
  <c r="B12" i="13" s="1"/>
  <c r="B13" i="13" a="1"/>
  <c r="B13" i="13" s="1"/>
  <c r="B4" i="3" a="1"/>
  <c r="B4" i="3" s="1"/>
  <c r="B5" i="3" a="1"/>
  <c r="B5" i="3" s="1"/>
  <c r="B6" i="3" a="1"/>
  <c r="B6" i="3" s="1"/>
  <c r="B7" i="3" a="1"/>
  <c r="B7" i="3" s="1"/>
  <c r="B8" i="3" a="1"/>
  <c r="B8" i="3" s="1"/>
  <c r="B9" i="3" a="1"/>
  <c r="B9" i="3" s="1"/>
  <c r="B10" i="3" a="1"/>
  <c r="B10" i="3" s="1"/>
  <c r="B11" i="3" a="1"/>
  <c r="B11" i="3" s="1"/>
  <c r="B12" i="3" a="1"/>
  <c r="B12" i="3" s="1"/>
  <c r="B13" i="3" a="1"/>
  <c r="B13" i="3" s="1"/>
  <c r="B6" i="14" a="1"/>
  <c r="B6" i="14" s="1"/>
  <c r="B7" i="14" a="1"/>
  <c r="B7" i="14" s="1"/>
  <c r="B8" i="14" a="1"/>
  <c r="B8" i="14" s="1"/>
  <c r="B9" i="14" a="1"/>
  <c r="B9" i="14" s="1"/>
  <c r="B10" i="14" a="1"/>
  <c r="B10" i="14" s="1"/>
  <c r="B11" i="14" a="1"/>
  <c r="B11" i="14" s="1"/>
  <c r="B12" i="14" a="1"/>
  <c r="B12" i="14" s="1"/>
  <c r="B13" i="14" a="1"/>
  <c r="B13" i="14" s="1"/>
  <c r="B4" i="5" a="1"/>
  <c r="B4" i="5" s="1"/>
  <c r="B5" i="5" a="1"/>
  <c r="B5" i="5" s="1"/>
  <c r="B6" i="5" a="1"/>
  <c r="B6" i="5" s="1"/>
  <c r="B7" i="5" a="1"/>
  <c r="B7" i="5" s="1"/>
  <c r="B8" i="5" a="1"/>
  <c r="B8" i="5" s="1"/>
  <c r="B9" i="5" a="1"/>
  <c r="B9" i="5" s="1"/>
  <c r="B10" i="5" a="1"/>
  <c r="B10" i="5" s="1"/>
  <c r="B11" i="5" a="1"/>
  <c r="B11" i="5" s="1"/>
  <c r="B12" i="5" a="1"/>
  <c r="B12" i="5" s="1"/>
  <c r="B13" i="5" a="1"/>
  <c r="B13" i="5" s="1"/>
  <c r="B4" i="10" a="1"/>
  <c r="B4" i="10" s="1"/>
  <c r="B5" i="10" a="1"/>
  <c r="B5" i="10" s="1"/>
  <c r="B6" i="10" a="1"/>
  <c r="B6" i="10" s="1"/>
  <c r="B7" i="10" a="1"/>
  <c r="B7" i="10" s="1"/>
  <c r="B8" i="10" a="1"/>
  <c r="B8" i="10" s="1"/>
  <c r="B9" i="10" a="1"/>
  <c r="B9" i="10" s="1"/>
  <c r="B10" i="10" a="1"/>
  <c r="B10" i="10" s="1"/>
  <c r="B11" i="10" a="1"/>
  <c r="B11" i="10" s="1"/>
  <c r="B12" i="10" a="1"/>
  <c r="B12" i="10" s="1"/>
  <c r="B13" i="10" a="1"/>
  <c r="B13" i="10" s="1"/>
  <c r="B4" i="11" a="1"/>
  <c r="B4" i="11" s="1"/>
  <c r="B5" i="11" a="1"/>
  <c r="B5" i="11" s="1"/>
  <c r="B6" i="11" a="1"/>
  <c r="B6" i="11" s="1"/>
  <c r="B7" i="11" a="1"/>
  <c r="B7" i="11" s="1"/>
  <c r="B8" i="11" a="1"/>
  <c r="B8" i="11" s="1"/>
  <c r="B9" i="11" a="1"/>
  <c r="B9" i="11" s="1"/>
  <c r="B10" i="11" a="1"/>
  <c r="B10" i="11" s="1"/>
  <c r="B11" i="11" a="1"/>
  <c r="B11" i="11" s="1"/>
  <c r="B12" i="11" a="1"/>
  <c r="B12" i="11" s="1"/>
  <c r="B13" i="11" a="1"/>
  <c r="B13" i="11" s="1"/>
  <c r="E14" i="10" a="1"/>
  <c r="E14" i="10" s="1"/>
  <c r="E15" i="10" a="1"/>
  <c r="E15" i="10" s="1"/>
  <c r="E16" i="10" a="1"/>
  <c r="E16" i="10" s="1"/>
  <c r="E14" i="5" a="1"/>
  <c r="E14" i="5" s="1"/>
  <c r="E15" i="5" a="1"/>
  <c r="E15" i="5" s="1"/>
  <c r="E16" i="5" a="1"/>
  <c r="E16" i="5" s="1"/>
  <c r="E14" i="3" a="1"/>
  <c r="E14" i="3" s="1"/>
  <c r="E15" i="3" a="1"/>
  <c r="E15" i="3" s="1"/>
  <c r="E16" i="3" a="1"/>
  <c r="E16" i="3" s="1"/>
  <c r="E14" i="13" a="1"/>
  <c r="E14" i="13" s="1"/>
  <c r="E15" i="13" a="1"/>
  <c r="E15" i="13" s="1"/>
  <c r="E16" i="13" a="1"/>
  <c r="E16" i="13" s="1"/>
  <c r="E14" i="9" a="1"/>
  <c r="E14" i="9" s="1"/>
  <c r="E15" i="9" a="1"/>
  <c r="E15" i="9" s="1"/>
  <c r="E16" i="9" a="1"/>
  <c r="E16" i="9" s="1"/>
  <c r="E14" i="6" a="1"/>
  <c r="E14" i="6" s="1"/>
  <c r="E15" i="6" a="1"/>
  <c r="E15" i="6" s="1"/>
  <c r="E16" i="6" a="1"/>
  <c r="E16" i="6" s="1"/>
  <c r="D14" i="10" a="1"/>
  <c r="D14" i="10" s="1"/>
  <c r="D15" i="10" a="1"/>
  <c r="D15" i="10" s="1"/>
  <c r="D16" i="10" a="1"/>
  <c r="D16" i="10" s="1"/>
  <c r="D14" i="5" a="1"/>
  <c r="D14" i="5" s="1"/>
  <c r="D15" i="5" a="1"/>
  <c r="D15" i="5" s="1"/>
  <c r="D16" i="5" a="1"/>
  <c r="D16" i="5" s="1"/>
  <c r="D14" i="3" a="1"/>
  <c r="D14" i="3" s="1"/>
  <c r="D15" i="3" a="1"/>
  <c r="D15" i="3" s="1"/>
  <c r="D16" i="3" a="1"/>
  <c r="D16" i="3" s="1"/>
  <c r="D14" i="13" a="1"/>
  <c r="D14" i="13" s="1"/>
  <c r="D15" i="13" a="1"/>
  <c r="D15" i="13" s="1"/>
  <c r="D16" i="13" a="1"/>
  <c r="D16" i="13" s="1"/>
  <c r="D14" i="9" a="1"/>
  <c r="D14" i="9" s="1"/>
  <c r="D15" i="9" a="1"/>
  <c r="D15" i="9" s="1"/>
  <c r="D16" i="9" a="1"/>
  <c r="D16" i="9" s="1"/>
  <c r="D14" i="6" a="1"/>
  <c r="D14" i="6" s="1"/>
  <c r="D15" i="6" a="1"/>
  <c r="D15" i="6" s="1"/>
  <c r="D16" i="6" a="1"/>
  <c r="D16" i="6" s="1"/>
  <c r="C14" i="10" a="1"/>
  <c r="C14" i="10" s="1"/>
  <c r="C15" i="10" a="1"/>
  <c r="C15" i="10" s="1"/>
  <c r="C16" i="10" a="1"/>
  <c r="C16" i="10" s="1"/>
  <c r="C14" i="5" a="1"/>
  <c r="C14" i="5" s="1"/>
  <c r="C15" i="5" a="1"/>
  <c r="C15" i="5" s="1"/>
  <c r="C16" i="5" a="1"/>
  <c r="C16" i="5" s="1"/>
  <c r="C14" i="3" a="1"/>
  <c r="C14" i="3" s="1"/>
  <c r="C15" i="3" a="1"/>
  <c r="C15" i="3" s="1"/>
  <c r="C16" i="3" a="1"/>
  <c r="C16" i="3" s="1"/>
  <c r="C14" i="13" a="1"/>
  <c r="C14" i="13" s="1"/>
  <c r="C15" i="13" a="1"/>
  <c r="C15" i="13" s="1"/>
  <c r="C16" i="13" a="1"/>
  <c r="C16" i="13" s="1"/>
  <c r="C14" i="6" a="1"/>
  <c r="C14" i="6" s="1"/>
  <c r="C15" i="6" a="1"/>
  <c r="C15" i="6" s="1"/>
  <c r="C16" i="6" a="1"/>
  <c r="C16" i="6" s="1"/>
  <c r="B14" i="10" a="1"/>
  <c r="B14" i="10" s="1"/>
  <c r="B15" i="10" a="1"/>
  <c r="B15" i="10" s="1"/>
  <c r="B16" i="10" a="1"/>
  <c r="B16" i="10" s="1"/>
  <c r="B14" i="5" a="1"/>
  <c r="B14" i="5" s="1"/>
  <c r="B15" i="5" a="1"/>
  <c r="B15" i="5" s="1"/>
  <c r="B16" i="5" a="1"/>
  <c r="B16" i="5" s="1"/>
  <c r="B14" i="3" a="1"/>
  <c r="B14" i="3" s="1"/>
  <c r="B15" i="3" a="1"/>
  <c r="B15" i="3" s="1"/>
  <c r="B16" i="3" a="1"/>
  <c r="B16" i="3" s="1"/>
  <c r="B14" i="13" a="1"/>
  <c r="B14" i="13" s="1"/>
  <c r="B15" i="13" a="1"/>
  <c r="B15" i="13" s="1"/>
  <c r="B16" i="13" a="1"/>
  <c r="B16" i="13" s="1"/>
  <c r="B14" i="9" a="1"/>
  <c r="B14" i="9" s="1"/>
  <c r="B15" i="9" a="1"/>
  <c r="B15" i="9" s="1"/>
  <c r="B16" i="9" a="1"/>
  <c r="B16" i="9" s="1"/>
  <c r="B14" i="6" a="1"/>
  <c r="B14" i="6" s="1"/>
  <c r="B15" i="6" a="1"/>
  <c r="B15" i="6" s="1"/>
  <c r="B16" i="6" a="1"/>
  <c r="B16" i="6" s="1"/>
  <c r="D14" i="4" a="1"/>
  <c r="D14" i="4" s="1"/>
  <c r="E14" i="4" a="1"/>
  <c r="E14" i="4" s="1"/>
  <c r="D15" i="4" a="1"/>
  <c r="D15" i="4" s="1"/>
  <c r="E15" i="4" a="1"/>
  <c r="E15" i="4" s="1"/>
  <c r="D16" i="4" a="1"/>
  <c r="D16" i="4" s="1"/>
  <c r="E16" i="4" a="1"/>
  <c r="E16" i="4" s="1"/>
  <c r="C14" i="4" a="1"/>
  <c r="C14" i="4" s="1"/>
  <c r="C15" i="4" a="1"/>
  <c r="C15" i="4" s="1"/>
  <c r="C16" i="4" a="1"/>
  <c r="C16" i="4" s="1"/>
  <c r="B14" i="4" a="1"/>
  <c r="B14" i="4" s="1"/>
  <c r="B15" i="4" a="1"/>
  <c r="B15" i="4" s="1"/>
  <c r="B16" i="4" a="1"/>
  <c r="B16" i="4" s="1"/>
  <c r="E3" i="12" a="1"/>
  <c r="E3" i="9" a="1"/>
  <c r="D3" i="12" a="1"/>
  <c r="D3" i="9" a="1"/>
  <c r="C3" i="12" a="1"/>
  <c r="C3" i="11" a="1"/>
  <c r="C3" i="9" a="1"/>
  <c r="B3" i="12" a="1"/>
  <c r="B3" i="9" a="1"/>
  <c r="E4" i="4" a="1"/>
  <c r="E4" i="14" a="1"/>
  <c r="E5" i="14" a="1"/>
  <c r="E3" i="4" a="1"/>
  <c r="E3" i="13" a="1"/>
  <c r="E3" i="14" a="1"/>
  <c r="E3" i="10" a="1"/>
  <c r="E3" i="6" a="1"/>
  <c r="E3" i="3" a="1"/>
  <c r="E3" i="5" a="1"/>
  <c r="E3" i="11" a="1"/>
  <c r="D4" i="4" a="1"/>
  <c r="D4" i="14" a="1"/>
  <c r="D5" i="14" a="1"/>
  <c r="D3" i="4" a="1"/>
  <c r="D3" i="13" a="1"/>
  <c r="D3" i="14" a="1"/>
  <c r="D3" i="10" a="1"/>
  <c r="D3" i="6" a="1"/>
  <c r="D3" i="3" a="1"/>
  <c r="D3" i="5" a="1"/>
  <c r="D3" i="11" a="1"/>
  <c r="C4" i="4" a="1"/>
  <c r="C4" i="14" a="1"/>
  <c r="C5" i="14" a="1"/>
  <c r="C3" i="4" a="1"/>
  <c r="C3" i="13" a="1"/>
  <c r="C3" i="14" a="1"/>
  <c r="C3" i="10" a="1"/>
  <c r="C3" i="6" a="1"/>
  <c r="C3" i="3" a="1"/>
  <c r="C3" i="5" a="1"/>
  <c r="B4" i="4" a="1"/>
  <c r="B4" i="14" a="1"/>
  <c r="B5" i="14" a="1"/>
  <c r="B3" i="4" a="1"/>
  <c r="B3" i="13" a="1"/>
  <c r="B3" i="14" a="1"/>
  <c r="B3" i="10" a="1"/>
  <c r="B3" i="6" a="1"/>
  <c r="B3" i="3" a="1"/>
  <c r="B3" i="5" a="1"/>
  <c r="B3" i="11" a="1"/>
  <c r="E3" i="12" l="1"/>
  <c r="E3" i="9"/>
  <c r="D3" i="12"/>
  <c r="D3" i="9"/>
  <c r="C3" i="12"/>
  <c r="C3" i="11"/>
  <c r="C3" i="9"/>
  <c r="B3" i="12"/>
  <c r="B3" i="9"/>
  <c r="E5" i="14"/>
  <c r="E4" i="14"/>
  <c r="E4" i="4"/>
  <c r="E3" i="11"/>
  <c r="E3" i="5"/>
  <c r="E3" i="3"/>
  <c r="E3" i="6"/>
  <c r="E3" i="10"/>
  <c r="E3" i="14"/>
  <c r="E3" i="13"/>
  <c r="E3" i="4"/>
  <c r="D5" i="14"/>
  <c r="D4" i="14"/>
  <c r="D4" i="4"/>
  <c r="D3" i="11"/>
  <c r="D3" i="5"/>
  <c r="D3" i="3"/>
  <c r="D3" i="6"/>
  <c r="D3" i="10"/>
  <c r="D3" i="14"/>
  <c r="D3" i="13"/>
  <c r="D3" i="4"/>
  <c r="C5" i="14"/>
  <c r="C4" i="14"/>
  <c r="C4" i="4"/>
  <c r="C3" i="5"/>
  <c r="C3" i="3"/>
  <c r="C3" i="6"/>
  <c r="C3" i="10"/>
  <c r="C3" i="14"/>
  <c r="C3" i="13"/>
  <c r="C3" i="4"/>
  <c r="B5" i="14"/>
  <c r="B4" i="14"/>
  <c r="B4" i="4"/>
  <c r="B3" i="11"/>
  <c r="B3" i="5"/>
  <c r="B3" i="3"/>
  <c r="B3" i="6"/>
  <c r="B3" i="10"/>
  <c r="B3" i="14"/>
  <c r="B3" i="13"/>
  <c r="B3" i="4"/>
  <c r="G14" i="1" l="1"/>
  <c r="H14" i="1"/>
  <c r="I14" i="1"/>
  <c r="J14" i="1"/>
  <c r="G8" i="1"/>
  <c r="H8" i="1" s="1"/>
  <c r="G7" i="1"/>
  <c r="H7" i="1" s="1"/>
  <c r="G13" i="1"/>
  <c r="H13" i="1" s="1"/>
  <c r="G9" i="1"/>
  <c r="H9" i="1" s="1"/>
  <c r="I8" i="1" l="1"/>
  <c r="J8" i="1" s="1"/>
  <c r="E17" i="13" s="1"/>
  <c r="I7" i="1"/>
  <c r="J7" i="1" s="1"/>
  <c r="E17" i="9" s="1"/>
  <c r="I13" i="1"/>
  <c r="J13" i="1" s="1"/>
  <c r="E17" i="10" s="1"/>
  <c r="I9" i="1"/>
  <c r="J9" i="1" s="1"/>
  <c r="E17" i="3" s="1"/>
  <c r="E17" i="12"/>
  <c r="G2" i="1"/>
  <c r="G3" i="1"/>
  <c r="G12" i="1"/>
  <c r="G6" i="1"/>
  <c r="G10" i="1"/>
  <c r="G5" i="1"/>
  <c r="G11" i="1"/>
  <c r="G4" i="1"/>
  <c r="H11" i="1" l="1"/>
  <c r="I11" i="1"/>
  <c r="J11" i="1" s="1"/>
  <c r="H12" i="1"/>
  <c r="I12" i="1"/>
  <c r="J12" i="1" s="1"/>
  <c r="E17" i="5" s="1"/>
  <c r="H5" i="1"/>
  <c r="I5" i="1"/>
  <c r="J5" i="1" s="1"/>
  <c r="H3" i="1"/>
  <c r="I3" i="1"/>
  <c r="J3" i="1" s="1"/>
  <c r="E14" i="11" s="1"/>
  <c r="H10" i="1"/>
  <c r="I10" i="1"/>
  <c r="J10" i="1" s="1"/>
  <c r="H4" i="1"/>
  <c r="I4" i="1"/>
  <c r="J4" i="1" s="1"/>
  <c r="E17" i="4" s="1"/>
  <c r="H6" i="1"/>
  <c r="I6" i="1"/>
  <c r="J6" i="1" s="1"/>
  <c r="E17" i="6" s="1"/>
  <c r="H2" i="1"/>
  <c r="I2" i="1"/>
  <c r="J2" i="1" s="1"/>
</calcChain>
</file>

<file path=xl/sharedStrings.xml><?xml version="1.0" encoding="utf-8"?>
<sst xmlns="http://schemas.openxmlformats.org/spreadsheetml/2006/main" count="126" uniqueCount="45">
  <si>
    <t>N°Chantier</t>
  </si>
  <si>
    <t>Conducteur</t>
  </si>
  <si>
    <t>Temps  prévu</t>
  </si>
  <si>
    <t>Temps réalisé</t>
  </si>
  <si>
    <t>Marge</t>
  </si>
  <si>
    <t xml:space="preserve">Référent chantier </t>
  </si>
  <si>
    <t>POLE EMPLOI</t>
  </si>
  <si>
    <t>NOM DU CHANTIER</t>
  </si>
  <si>
    <t>Manon</t>
  </si>
  <si>
    <t>Fabrice</t>
  </si>
  <si>
    <t>Khady</t>
  </si>
  <si>
    <t>Antoine</t>
  </si>
  <si>
    <t>Virginie</t>
  </si>
  <si>
    <t>Thomas</t>
  </si>
  <si>
    <t xml:space="preserve">COMPLEXE AQUATIQUE </t>
  </si>
  <si>
    <t>ELEMENTAIRE PONT DU LAS</t>
  </si>
  <si>
    <t>BUREAU FACIL</t>
  </si>
  <si>
    <t>BELGROUI Hakim</t>
  </si>
  <si>
    <t>BESREST Roland</t>
  </si>
  <si>
    <t>CHATTI Hatem</t>
  </si>
  <si>
    <t>GJOKA Mark</t>
  </si>
  <si>
    <t>HMIDA Nasser</t>
  </si>
  <si>
    <t>JAOUEN Matthieu</t>
  </si>
  <si>
    <t>PIZZIMENTI Antonio</t>
  </si>
  <si>
    <t>ROCHE Aurélien</t>
  </si>
  <si>
    <t>TABAMER Karim</t>
  </si>
  <si>
    <t>KILOUTOU AIX</t>
  </si>
  <si>
    <t>HAAGENDAZS</t>
  </si>
  <si>
    <t>ELEMENTAIRE FILIPPI</t>
  </si>
  <si>
    <t>MISSION LOCALE</t>
  </si>
  <si>
    <t>PRIME</t>
  </si>
  <si>
    <t>Affaires</t>
  </si>
  <si>
    <t>Marge sur réalisé en heure</t>
  </si>
  <si>
    <t xml:space="preserve">Prime </t>
  </si>
  <si>
    <t>Prime TOTAL</t>
  </si>
  <si>
    <t>Référent</t>
  </si>
  <si>
    <t xml:space="preserve">Aide </t>
  </si>
  <si>
    <t>Marge €</t>
  </si>
  <si>
    <t>MANCA Michele</t>
  </si>
  <si>
    <t>NAVAL GROUP</t>
  </si>
  <si>
    <t xml:space="preserve">HOTEL DE VILLE </t>
  </si>
  <si>
    <t>CRECHE PITCHOUN</t>
  </si>
  <si>
    <t>CNMSS</t>
  </si>
  <si>
    <t>LAPOSTE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</si>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</sst>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0" fillId="0" borderId="2" xfId="0" applyBorder="1"/>
    <xf numFmtId="0" fontId="0" fillId="0" borderId="3" xfId="0" applyBorder="1"/>
    <xf numFmtId="0" fontId="4" fillId="0" borderId="5" xfId="0" applyFont="1" applyBorder="1" applyAlignment="1">
      <alignment horizontal="center"/>
    </xf>
    <xf numFmtId="0" fontId="2" fillId="3" borderId="6" xfId="0" applyFont="1" applyFill="1" applyBorder="1" applyAlignment="1">
      <alignment vertical="center"/>
    </xf>
    <xf numFmtId="0" fontId="14" fillId="5" borderId="1" xfId="0" applyFont="1" applyFill="1" applyBorder="1" applyAlignment="1">
      <alignment horizontal="center" vertical="center"/>
    </xf>
    <xf numFmtId="0" fontId="0" fillId="0" borderId="4" xfId="0" applyBorder="1"/>
    <xf numFmtId="49" fontId="0" fillId="2" borderId="5" xfId="0" applyNumberFormat="1" applyFill="1" applyBorder="1"/>
    <xf numFmtId="49" fontId="0" fillId="2" borderId="6" xfId="0" applyNumberFormat="1" applyFill="1" applyBorder="1"/>
    <xf numFmtId="0" fontId="13" fillId="6" borderId="1" xfId="0" applyFont="1" applyFill="1" applyBorder="1" applyAlignment="1">
      <alignment horizontal="center" vertical="center"/>
    </xf>
    <xf numFmtId="44" fontId="4" fillId="0" borderId="5" xfId="2" applyFont="1" applyBorder="1"/>
    <xf numFmtId="164" fontId="4" fillId="8" borderId="7" xfId="1" applyFont="1" applyFill="1" applyBorder="1" applyAlignment="1">
      <alignment horizontal="center"/>
    </xf>
    <xf numFmtId="164" fontId="4" fillId="8" borderId="1" xfId="1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 vertical="center"/>
    </xf>
    <xf numFmtId="0" fontId="4" fillId="0" borderId="5" xfId="2" applyNumberFormat="1" applyFont="1" applyBorder="1"/>
    <xf numFmtId="2" fontId="4" fillId="0" borderId="5" xfId="2" applyNumberFormat="1" applyFont="1" applyBorder="1"/>
    <xf numFmtId="17" fontId="13" fillId="7" borderId="9" xfId="0" applyNumberFormat="1" applyFont="1" applyFill="1" applyBorder="1" applyAlignment="1">
      <alignment horizontal="center" vertical="center"/>
    </xf>
    <xf numFmtId="17" fontId="13" fillId="7" borderId="7" xfId="0" applyNumberFormat="1" applyFont="1" applyFill="1" applyBorder="1" applyAlignment="1">
      <alignment horizontal="center" vertical="center"/>
    </xf>
    <xf numFmtId="17" fontId="13" fillId="7" borderId="8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6" fillId="3" borderId="0" xfId="0" applyNumberFormat="1" applyFont="1" applyFill="1" applyBorder="1" applyAlignment="1">
      <alignment horizontal="center"/>
    </xf>
    <xf numFmtId="0" fontId="6" fillId="3" borderId="0" xfId="0" applyFont="1" applyFill="1" applyBorder="1"/>
    <xf numFmtId="0" fontId="11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164" fontId="10" fillId="3" borderId="0" xfId="1" applyFont="1" applyFill="1" applyBorder="1" applyAlignment="1">
      <alignment horizontal="center"/>
    </xf>
    <xf numFmtId="164" fontId="9" fillId="3" borderId="0" xfId="1" applyFont="1" applyFill="1" applyBorder="1" applyAlignment="1">
      <alignment horizontal="center"/>
    </xf>
    <xf numFmtId="0" fontId="8" fillId="3" borderId="0" xfId="0" applyNumberFormat="1" applyFont="1" applyFill="1" applyBorder="1" applyAlignment="1">
      <alignment horizontal="center"/>
    </xf>
    <xf numFmtId="9" fontId="8" fillId="3" borderId="0" xfId="3" applyFont="1" applyFill="1" applyBorder="1" applyAlignment="1">
      <alignment horizontal="center"/>
    </xf>
    <xf numFmtId="44" fontId="8" fillId="3" borderId="0" xfId="2" applyFont="1" applyFill="1" applyBorder="1" applyAlignment="1">
      <alignment horizontal="center"/>
    </xf>
    <xf numFmtId="0" fontId="6" fillId="3" borderId="0" xfId="0" applyFont="1" applyFill="1" applyBorder="1" applyAlignment="1">
      <alignment horizontal="center"/>
    </xf>
    <xf numFmtId="10" fontId="8" fillId="3" borderId="0" xfId="3" applyNumberFormat="1" applyFont="1" applyFill="1" applyBorder="1" applyAlignment="1">
      <alignment horizontal="center"/>
    </xf>
    <xf numFmtId="0" fontId="14" fillId="5" borderId="1" xfId="0" applyNumberFormat="1" applyFont="1" applyFill="1" applyBorder="1" applyAlignment="1">
      <alignment horizontal="center" vertical="center"/>
    </xf>
    <xf numFmtId="0" fontId="2" fillId="3" borderId="6" xfId="0" applyNumberFormat="1" applyFont="1" applyFill="1" applyBorder="1" applyAlignment="1">
      <alignment vertical="center"/>
    </xf>
    <xf numFmtId="0" fontId="0" fillId="0" borderId="0" xfId="0" applyNumberFormat="1"/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8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5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J18" totalsRowShown="0">
  <tableColumns count="10">
    <tableColumn id="1" name="Référent chantier " dataDxfId="17"/>
    <tableColumn id="2" name="NOM DU CHANTIER" dataDxfId="16"/>
    <tableColumn id="3" name="N°Chantier" dataDxfId="15"/>
    <tableColumn id="4" name="Conducteur" dataDxfId="14"/>
    <tableColumn id="5" name="Temps  prévu" dataDxfId="13" dataCellStyle="Milliers"/>
    <tableColumn id="6" name="Temps réalisé" dataDxfId="12" dataCellStyle="Milliers"/>
    <tableColumn id="7" name="Marge" dataDxfId="11"/>
    <tableColumn id="8" name="Colonne1" dataDxfId="10" dataCellStyle="Pourcentage"/>
    <tableColumn id="9" name="Marge €" dataDxfId="9" dataCellStyle="Monétaire"/>
    <tableColumn id="10" name="PRIME" dataDxfId="8" dataCellStyle="Monétair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8"/>
  <sheetViews>
    <sheetView tabSelected="1" workbookViewId="0">
      <selection activeCell="A2" sqref="A2"/>
    </sheetView>
  </sheetViews>
  <sheetFormatPr baseColWidth="10" defaultRowHeight="15" x14ac:dyDescent="0.25"/>
  <cols>
    <col min="1" max="1" width="31.140625" customWidth="1"/>
    <col min="2" max="2" width="27" bestFit="1" customWidth="1"/>
    <col min="3" max="3" width="13.7109375" customWidth="1"/>
    <col min="4" max="4" width="17.140625" bestFit="1" customWidth="1"/>
    <col min="5" max="5" width="16.28515625" bestFit="1" customWidth="1"/>
    <col min="6" max="6" width="16.28515625" customWidth="1"/>
    <col min="7" max="8" width="14.28515625" customWidth="1"/>
    <col min="9" max="10" width="19.5703125" bestFit="1" customWidth="1"/>
  </cols>
  <sheetData>
    <row r="1" spans="1:10" ht="15.75" x14ac:dyDescent="0.25">
      <c r="A1" s="21" t="s">
        <v>5</v>
      </c>
      <c r="B1" s="22" t="s">
        <v>7</v>
      </c>
      <c r="C1" s="23" t="s">
        <v>0</v>
      </c>
      <c r="D1" s="24" t="s">
        <v>1</v>
      </c>
      <c r="E1" s="25" t="s">
        <v>2</v>
      </c>
      <c r="F1" s="26" t="s">
        <v>3</v>
      </c>
      <c r="G1" s="20" t="s">
        <v>4</v>
      </c>
      <c r="H1" s="20" t="s">
        <v>44</v>
      </c>
      <c r="I1" s="20" t="s">
        <v>37</v>
      </c>
      <c r="J1" s="20" t="s">
        <v>30</v>
      </c>
    </row>
    <row r="2" spans="1:10" ht="15.75" x14ac:dyDescent="0.25">
      <c r="A2" s="27" t="s">
        <v>20</v>
      </c>
      <c r="B2" s="28" t="s">
        <v>6</v>
      </c>
      <c r="C2" s="29">
        <v>7826</v>
      </c>
      <c r="D2" s="30" t="s">
        <v>10</v>
      </c>
      <c r="E2" s="31">
        <v>151.94999999999999</v>
      </c>
      <c r="F2" s="32">
        <v>74.5</v>
      </c>
      <c r="G2" s="33">
        <f t="shared" ref="G2:G14" si="0">E2-F2</f>
        <v>77.449999999999989</v>
      </c>
      <c r="H2" s="34">
        <f t="shared" ref="H2:H14" si="1">G2/E2</f>
        <v>0.50970714050674559</v>
      </c>
      <c r="I2" s="35">
        <f t="shared" ref="I2:I14" si="2">G2*14</f>
        <v>1084.2999999999997</v>
      </c>
      <c r="J2" s="35">
        <f t="shared" ref="J2:J14" si="3">I2*0.33</f>
        <v>357.8189999999999</v>
      </c>
    </row>
    <row r="3" spans="1:10" ht="15.75" x14ac:dyDescent="0.25">
      <c r="A3" s="36" t="s">
        <v>17</v>
      </c>
      <c r="B3" s="28" t="s">
        <v>15</v>
      </c>
      <c r="C3" s="29">
        <v>7806</v>
      </c>
      <c r="D3" s="30" t="s">
        <v>12</v>
      </c>
      <c r="E3" s="31">
        <v>18.72</v>
      </c>
      <c r="F3" s="32">
        <v>28</v>
      </c>
      <c r="G3" s="33">
        <f t="shared" si="0"/>
        <v>-9.2800000000000011</v>
      </c>
      <c r="H3" s="34">
        <f t="shared" si="1"/>
        <v>-0.4957264957264958</v>
      </c>
      <c r="I3" s="35">
        <f t="shared" si="2"/>
        <v>-129.92000000000002</v>
      </c>
      <c r="J3" s="35">
        <f t="shared" si="3"/>
        <v>-42.87360000000001</v>
      </c>
    </row>
    <row r="4" spans="1:10" ht="15.75" x14ac:dyDescent="0.25">
      <c r="A4" s="36" t="s">
        <v>18</v>
      </c>
      <c r="B4" s="28" t="s">
        <v>14</v>
      </c>
      <c r="C4" s="29">
        <v>7788</v>
      </c>
      <c r="D4" s="30" t="s">
        <v>8</v>
      </c>
      <c r="E4" s="31">
        <v>75.78</v>
      </c>
      <c r="F4" s="32">
        <v>49</v>
      </c>
      <c r="G4" s="33">
        <f t="shared" si="0"/>
        <v>26.78</v>
      </c>
      <c r="H4" s="37">
        <f t="shared" si="1"/>
        <v>0.35339139614674059</v>
      </c>
      <c r="I4" s="35">
        <f t="shared" si="2"/>
        <v>374.92</v>
      </c>
      <c r="J4" s="35">
        <f t="shared" si="3"/>
        <v>123.7236</v>
      </c>
    </row>
    <row r="5" spans="1:10" ht="15.75" x14ac:dyDescent="0.25">
      <c r="A5" s="36" t="s">
        <v>18</v>
      </c>
      <c r="B5" s="28" t="s">
        <v>26</v>
      </c>
      <c r="C5" s="29">
        <v>7579</v>
      </c>
      <c r="D5" s="30" t="s">
        <v>11</v>
      </c>
      <c r="E5" s="31">
        <v>481.65</v>
      </c>
      <c r="F5" s="32">
        <v>309</v>
      </c>
      <c r="G5" s="33">
        <f t="shared" si="0"/>
        <v>172.64999999999998</v>
      </c>
      <c r="H5" s="34">
        <f t="shared" si="1"/>
        <v>0.35845530987231389</v>
      </c>
      <c r="I5" s="35">
        <f t="shared" si="2"/>
        <v>2417.0999999999995</v>
      </c>
      <c r="J5" s="35">
        <f t="shared" si="3"/>
        <v>797.6429999999998</v>
      </c>
    </row>
    <row r="6" spans="1:10" ht="15.75" x14ac:dyDescent="0.25">
      <c r="A6" s="36" t="s">
        <v>19</v>
      </c>
      <c r="B6" s="28" t="s">
        <v>16</v>
      </c>
      <c r="C6" s="29">
        <v>7690</v>
      </c>
      <c r="D6" s="30" t="s">
        <v>12</v>
      </c>
      <c r="E6" s="31">
        <v>193.51</v>
      </c>
      <c r="F6" s="32">
        <v>410.25</v>
      </c>
      <c r="G6" s="33">
        <f t="shared" si="0"/>
        <v>-216.74</v>
      </c>
      <c r="H6" s="34">
        <f t="shared" si="1"/>
        <v>-1.1200454756860112</v>
      </c>
      <c r="I6" s="35">
        <f t="shared" si="2"/>
        <v>-3034.36</v>
      </c>
      <c r="J6" s="35">
        <f t="shared" si="3"/>
        <v>-1001.3388000000001</v>
      </c>
    </row>
    <row r="7" spans="1:10" ht="15.75" x14ac:dyDescent="0.25">
      <c r="A7" s="36" t="s">
        <v>21</v>
      </c>
      <c r="B7" s="28" t="s">
        <v>41</v>
      </c>
      <c r="C7" s="29">
        <v>7898</v>
      </c>
      <c r="D7" s="30" t="s">
        <v>13</v>
      </c>
      <c r="E7" s="31">
        <v>87</v>
      </c>
      <c r="F7" s="32">
        <v>95</v>
      </c>
      <c r="G7" s="33">
        <f t="shared" si="0"/>
        <v>-8</v>
      </c>
      <c r="H7" s="34">
        <f t="shared" si="1"/>
        <v>-9.1954022988505746E-2</v>
      </c>
      <c r="I7" s="35">
        <f t="shared" si="2"/>
        <v>-112</v>
      </c>
      <c r="J7" s="35">
        <f t="shared" si="3"/>
        <v>-36.96</v>
      </c>
    </row>
    <row r="8" spans="1:10" ht="15.75" x14ac:dyDescent="0.25">
      <c r="A8" s="36" t="s">
        <v>22</v>
      </c>
      <c r="B8" s="28" t="s">
        <v>42</v>
      </c>
      <c r="C8" s="29">
        <v>7417</v>
      </c>
      <c r="D8" s="30" t="s">
        <v>9</v>
      </c>
      <c r="E8" s="31">
        <v>600</v>
      </c>
      <c r="F8" s="32">
        <v>456</v>
      </c>
      <c r="G8" s="33">
        <f t="shared" si="0"/>
        <v>144</v>
      </c>
      <c r="H8" s="34">
        <f t="shared" si="1"/>
        <v>0.24</v>
      </c>
      <c r="I8" s="35">
        <f t="shared" si="2"/>
        <v>2016</v>
      </c>
      <c r="J8" s="35">
        <f t="shared" si="3"/>
        <v>665.28000000000009</v>
      </c>
    </row>
    <row r="9" spans="1:10" ht="15.75" x14ac:dyDescent="0.25">
      <c r="A9" s="36" t="s">
        <v>38</v>
      </c>
      <c r="B9" s="28" t="s">
        <v>39</v>
      </c>
      <c r="C9" s="29">
        <v>7878</v>
      </c>
      <c r="D9" s="30" t="s">
        <v>8</v>
      </c>
      <c r="E9" s="31">
        <v>280</v>
      </c>
      <c r="F9" s="32">
        <v>160</v>
      </c>
      <c r="G9" s="33">
        <f t="shared" si="0"/>
        <v>120</v>
      </c>
      <c r="H9" s="34">
        <f t="shared" si="1"/>
        <v>0.42857142857142855</v>
      </c>
      <c r="I9" s="35">
        <f t="shared" si="2"/>
        <v>1680</v>
      </c>
      <c r="J9" s="35">
        <f t="shared" si="3"/>
        <v>554.4</v>
      </c>
    </row>
    <row r="10" spans="1:10" ht="15.75" x14ac:dyDescent="0.25">
      <c r="A10" s="36" t="s">
        <v>23</v>
      </c>
      <c r="B10" s="28" t="s">
        <v>28</v>
      </c>
      <c r="C10" s="29">
        <v>7746</v>
      </c>
      <c r="D10" s="30" t="s">
        <v>12</v>
      </c>
      <c r="E10" s="31">
        <v>89.49</v>
      </c>
      <c r="F10" s="32">
        <v>56.75</v>
      </c>
      <c r="G10" s="33">
        <f t="shared" si="0"/>
        <v>32.739999999999995</v>
      </c>
      <c r="H10" s="34">
        <f t="shared" si="1"/>
        <v>0.36585093306514693</v>
      </c>
      <c r="I10" s="35">
        <f t="shared" si="2"/>
        <v>458.3599999999999</v>
      </c>
      <c r="J10" s="35">
        <f t="shared" si="3"/>
        <v>151.25879999999998</v>
      </c>
    </row>
    <row r="11" spans="1:10" ht="15.75" x14ac:dyDescent="0.25">
      <c r="A11" s="36" t="s">
        <v>23</v>
      </c>
      <c r="B11" s="28" t="s">
        <v>29</v>
      </c>
      <c r="C11" s="29">
        <v>7844</v>
      </c>
      <c r="D11" s="30" t="s">
        <v>12</v>
      </c>
      <c r="E11" s="31">
        <v>25.69</v>
      </c>
      <c r="F11" s="32">
        <v>7.5</v>
      </c>
      <c r="G11" s="33">
        <f t="shared" si="0"/>
        <v>18.190000000000001</v>
      </c>
      <c r="H11" s="34">
        <f t="shared" si="1"/>
        <v>0.70805760996496692</v>
      </c>
      <c r="I11" s="35">
        <f t="shared" si="2"/>
        <v>254.66000000000003</v>
      </c>
      <c r="J11" s="35">
        <f t="shared" si="3"/>
        <v>84.037800000000018</v>
      </c>
    </row>
    <row r="12" spans="1:10" ht="15.75" x14ac:dyDescent="0.25">
      <c r="A12" s="36" t="s">
        <v>24</v>
      </c>
      <c r="B12" s="28" t="s">
        <v>27</v>
      </c>
      <c r="C12" s="29">
        <v>7575</v>
      </c>
      <c r="D12" s="30" t="s">
        <v>8</v>
      </c>
      <c r="E12" s="31">
        <v>206.7</v>
      </c>
      <c r="F12" s="32">
        <v>197.25</v>
      </c>
      <c r="G12" s="33">
        <f t="shared" si="0"/>
        <v>9.4499999999999886</v>
      </c>
      <c r="H12" s="34">
        <f t="shared" si="1"/>
        <v>4.5718432510885289E-2</v>
      </c>
      <c r="I12" s="35">
        <f t="shared" si="2"/>
        <v>132.29999999999984</v>
      </c>
      <c r="J12" s="35">
        <f t="shared" si="3"/>
        <v>43.658999999999949</v>
      </c>
    </row>
    <row r="13" spans="1:10" ht="15.75" x14ac:dyDescent="0.25">
      <c r="A13" s="36" t="s">
        <v>25</v>
      </c>
      <c r="B13" s="28" t="s">
        <v>40</v>
      </c>
      <c r="C13" s="29">
        <v>7846</v>
      </c>
      <c r="D13" s="30" t="s">
        <v>12</v>
      </c>
      <c r="E13" s="31">
        <v>180</v>
      </c>
      <c r="F13" s="32">
        <v>95</v>
      </c>
      <c r="G13" s="33">
        <f t="shared" si="0"/>
        <v>85</v>
      </c>
      <c r="H13" s="34">
        <f t="shared" si="1"/>
        <v>0.47222222222222221</v>
      </c>
      <c r="I13" s="35">
        <f t="shared" si="2"/>
        <v>1190</v>
      </c>
      <c r="J13" s="35">
        <f t="shared" si="3"/>
        <v>392.70000000000005</v>
      </c>
    </row>
    <row r="14" spans="1:10" ht="15.75" x14ac:dyDescent="0.25">
      <c r="A14" s="36" t="s">
        <v>23</v>
      </c>
      <c r="B14" s="28" t="s">
        <v>43</v>
      </c>
      <c r="C14" s="29">
        <v>7548</v>
      </c>
      <c r="D14" s="30" t="s">
        <v>10</v>
      </c>
      <c r="E14" s="31">
        <v>562</v>
      </c>
      <c r="F14" s="32">
        <v>458</v>
      </c>
      <c r="G14" s="33">
        <f t="shared" si="0"/>
        <v>104</v>
      </c>
      <c r="H14" s="34">
        <f t="shared" si="1"/>
        <v>0.18505338078291814</v>
      </c>
      <c r="I14" s="35">
        <f t="shared" si="2"/>
        <v>1456</v>
      </c>
      <c r="J14" s="35">
        <f t="shared" si="3"/>
        <v>480.48</v>
      </c>
    </row>
    <row r="15" spans="1:10" ht="15.75" x14ac:dyDescent="0.25">
      <c r="A15" s="36"/>
      <c r="B15" s="28"/>
      <c r="C15" s="29"/>
      <c r="D15" s="30"/>
      <c r="E15" s="31"/>
      <c r="F15" s="32"/>
      <c r="G15" s="33"/>
      <c r="H15" s="34"/>
      <c r="I15" s="35"/>
      <c r="J15" s="35"/>
    </row>
    <row r="16" spans="1:10" ht="15.75" x14ac:dyDescent="0.25">
      <c r="A16" s="36"/>
      <c r="B16" s="28"/>
      <c r="C16" s="29"/>
      <c r="D16" s="30"/>
      <c r="E16" s="31"/>
      <c r="F16" s="32"/>
      <c r="G16" s="33"/>
      <c r="H16" s="34"/>
      <c r="I16" s="35"/>
      <c r="J16" s="35"/>
    </row>
    <row r="17" spans="1:10" ht="15.75" x14ac:dyDescent="0.25">
      <c r="A17" s="36"/>
      <c r="B17" s="28"/>
      <c r="C17" s="29"/>
      <c r="D17" s="30"/>
      <c r="E17" s="31"/>
      <c r="F17" s="32"/>
      <c r="G17" s="33"/>
      <c r="H17" s="34"/>
      <c r="I17" s="35"/>
      <c r="J17" s="35"/>
    </row>
    <row r="18" spans="1:10" ht="15.75" x14ac:dyDescent="0.25">
      <c r="A18" s="36"/>
      <c r="B18" s="28"/>
      <c r="C18" s="29"/>
      <c r="D18" s="30"/>
      <c r="E18" s="31"/>
      <c r="F18" s="32"/>
      <c r="G18" s="33"/>
      <c r="H18" s="34"/>
      <c r="I18" s="35"/>
      <c r="J18" s="35"/>
    </row>
  </sheetData>
  <sortState ref="A1:J13">
    <sortCondition ref="A1:A13"/>
  </sortState>
  <conditionalFormatting sqref="H2:J18">
    <cfRule type="cellIs" dxfId="3" priority="1" operator="lessThan">
      <formula>0.29</formula>
    </cfRule>
    <cfRule type="cellIs" dxfId="2" priority="2" operator="greaterThan">
      <formula>0.3</formula>
    </cfRule>
    <cfRule type="cellIs" dxfId="1" priority="4" operator="lessThan">
      <formula>0.24</formula>
    </cfRule>
    <cfRule type="cellIs" dxfId="0" priority="7" operator="greaterThan">
      <formula>0.3</formula>
    </cfRule>
  </conditionalFormatting>
  <dataValidations count="1">
    <dataValidation type="list" allowBlank="1" showInputMessage="1" showErrorMessage="1" sqref="D2:D18">
      <formula1>CDT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Données!$B$1:$B$10</xm:f>
          </x14:formula1>
          <xm:sqref>A2:A18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workbookViewId="0">
      <selection activeCell="C3" sqref="C3"/>
    </sheetView>
  </sheetViews>
  <sheetFormatPr baseColWidth="10" defaultRowHeight="15" x14ac:dyDescent="0.25"/>
  <cols>
    <col min="1" max="1" width="22.7109375" bestFit="1" customWidth="1"/>
    <col min="2" max="2" width="26.28515625" bestFit="1" customWidth="1"/>
    <col min="3" max="3" width="13.42578125" bestFit="1" customWidth="1"/>
    <col min="4" max="4" width="31.5703125" bestFit="1" customWidth="1"/>
    <col min="5" max="5" width="9.28515625" bestFit="1" customWidth="1"/>
  </cols>
  <sheetData>
    <row r="1" spans="1:5" ht="21.6" thickBot="1" x14ac:dyDescent="0.35">
      <c r="A1" s="10" t="s">
        <v>17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6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>ELEMENTAIRE PONT DU LAS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7806</v>
      </c>
      <c r="D3" s="16">
        <f t="array" aca="1" ref="D3" ca="1">IF(ROWS($1:1)&lt;=COUNTIF(Tableau1[[Référent chantier ]],$A$1),INDEX(Tableau1[Marge],SMALL(IF(Tableau1[[Référent chantier ]]=$A$1,ROW(INDIRECT("1:"&amp;ROWS(Tableau1[[Référent chantier ]])))),ROWS($1:1))),"")</f>
        <v>-9.2800000000000011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-129.92000000000002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/>
      </c>
      <c r="C4" s="15" t="str">
        <f t="array" aca="1" ref="C4" ca="1">IF(ROWS($1:2)&lt;=COUNTIF(Tableau1[[Référent chantier ]],$A$1),INDEX(Tableau1[N°Chantier],SMALL(IF(Tableau1[[Référent chantier ]]=$A$1,ROW(INDIRECT("1:"&amp;ROWS(Tableau1[[Référent chantier ]])))),ROWS($1:2))),"")</f>
        <v/>
      </c>
      <c r="D4" s="16" t="str">
        <f t="array" aca="1" ref="D4" ca="1">IF(ROWS($1:2)&lt;=COUNTIF(Tableau1[[Référent chantier ]],$A$1),INDEX(Tableau1[Marge],SMALL(IF(Tableau1[[Référent chantier ]]=$A$1,ROW(INDIRECT("1:"&amp;ROWS(Tableau1[[Référent chantier ]])))),ROWS($1:2))),"")</f>
        <v/>
      </c>
      <c r="E4" s="11" t="str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/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/>
      </c>
      <c r="C5" s="15" t="str">
        <f t="array" aca="1" ref="C5" ca="1">IF(ROWS($1:3)&lt;=COUNTIF(Tableau1[[Référent chantier ]],$A$1),INDEX(Tableau1[N°Chantier],SMALL(IF(Tableau1[[Référent chantier ]]=$A$1,ROW(INDIRECT("1:"&amp;ROWS(Tableau1[[Référent chantier ]])))),ROWS($1:3))),"")</f>
        <v/>
      </c>
      <c r="D5" s="16" t="str">
        <f t="array" aca="1" ref="D5" ca="1">IF(ROWS($1:3)&lt;=COUNTIF(Tableau1[[Référent chantier ]],$A$1),INDEX(Tableau1[Marge],SMALL(IF(Tableau1[[Référent chantier ]]=$A$1,ROW(INDIRECT("1:"&amp;ROWS(Tableau1[[Référent chantier ]])))),ROWS($1:3))),"")</f>
        <v/>
      </c>
      <c r="E5" s="11" t="str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/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IF(ROWS($1:4)&lt;=COUNTIF(Tableau1[[Référent chantier ]],$A$1),INDEX(Tableau1[N°Chantier],SMALL(IF(Tableau1[[Référent chantier ]]=$A$1,ROW(INDIRECT("1:"&amp;ROWS(Tableau1[[Référent chantier ]])))),ROWS($1:4))),"")</f>
        <v/>
      </c>
      <c r="D6" s="16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IF(ROWS($1:5)&lt;=COUNTIF(Tableau1[[Référent chantier ]],$A$1),INDEX(Tableau1[N°Chantier],SMALL(IF(Tableau1[[Référent chantier ]]=$A$1,ROW(INDIRECT("1:"&amp;ROWS(Tableau1[[Référent chantier ]])))),ROWS($1:5))),"")</f>
        <v/>
      </c>
      <c r="D7" s="16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IF(ROWS($1:6)&lt;=COUNTIF(Tableau1[[Référent chantier ]],$A$1),INDEX(Tableau1[N°Chantier],SMALL(IF(Tableau1[[Référent chantier ]]=$A$1,ROW(INDIRECT("1:"&amp;ROWS(Tableau1[[Référent chantier ]])))),ROWS($1:6))),"")</f>
        <v/>
      </c>
      <c r="D8" s="16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IF(ROWS($1:7)&lt;=COUNTIF(Tableau1[[Référent chantier ]],$A$1),INDEX(Tableau1[N°Chantier],SMALL(IF(Tableau1[[Référent chantier ]]=$A$1,ROW(INDIRECT("1:"&amp;ROWS(Tableau1[[Référent chantier ]])))),ROWS($1:7))),"")</f>
        <v/>
      </c>
      <c r="D9" s="16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IF(ROWS($1:8)&lt;=COUNTIF(Tableau1[[Référent chantier ]],$A$1),INDEX(Tableau1[N°Chantier],SMALL(IF(Tableau1[[Référent chantier ]]=$A$1,ROW(INDIRECT("1:"&amp;ROWS(Tableau1[[Référent chantier ]])))),ROWS($1:8))),"")</f>
        <v/>
      </c>
      <c r="D10" s="16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IF(ROWS($1:9)&lt;=COUNTIF(Tableau1[[Référent chantier ]],$A$1),INDEX(Tableau1[N°Chantier],SMALL(IF(Tableau1[[Référent chantier ]]=$A$1,ROW(INDIRECT("1:"&amp;ROWS(Tableau1[[Référent chantier ]])))),ROWS($1:9))),"")</f>
        <v/>
      </c>
      <c r="D11" s="16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IF(ROWS($1:10)&lt;=COUNTIF(Tableau1[[Référent chantier ]],$A$1),INDEX(Tableau1[N°Chantier],SMALL(IF(Tableau1[[Référent chantier ]]=$A$1,ROW(INDIRECT("1:"&amp;ROWS(Tableau1[[Référent chantier ]])))),ROWS($1:10))),"")</f>
        <v/>
      </c>
      <c r="D12" s="16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ht="15.75" thickBot="1" x14ac:dyDescent="0.3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IF(ROWS($1:11)&lt;=COUNTIF(Tableau1[[Référent chantier ]],$A$1),INDEX(Tableau1[N°Chantier],SMALL(IF(Tableau1[[Référent chantier ]]=$A$1,ROW(INDIRECT("1:"&amp;ROWS(Tableau1[[Référent chantier ]])))),ROWS($1:11))),"")</f>
        <v/>
      </c>
      <c r="D13" s="16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  <row r="14" spans="1:5" ht="15.75" thickBot="1" x14ac:dyDescent="0.3">
      <c r="A14" s="1"/>
      <c r="B14" s="14"/>
      <c r="C14" s="5"/>
      <c r="D14" s="12" t="s">
        <v>34</v>
      </c>
      <c r="E14" s="13">
        <f ca="1">SUM(E3:E13)</f>
        <v>-129.92000000000002</v>
      </c>
    </row>
  </sheetData>
  <mergeCells count="1"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7"/>
  <sheetViews>
    <sheetView workbookViewId="0">
      <selection activeCell="B10" sqref="B10"/>
    </sheetView>
  </sheetViews>
  <sheetFormatPr baseColWidth="10" defaultRowHeight="15" x14ac:dyDescent="0.25"/>
  <cols>
    <col min="1" max="1" width="22.7109375" bestFit="1" customWidth="1"/>
    <col min="2" max="2" width="26.28515625" bestFit="1" customWidth="1"/>
    <col min="3" max="3" width="13.42578125" bestFit="1" customWidth="1"/>
    <col min="4" max="4" width="31.5703125" bestFit="1" customWidth="1"/>
    <col min="5" max="5" width="10.85546875" bestFit="1" customWidth="1"/>
  </cols>
  <sheetData>
    <row r="1" spans="1:5" ht="21.6" thickBot="1" x14ac:dyDescent="0.35">
      <c r="A1" s="10" t="s">
        <v>18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6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 xml:space="preserve">COMPLEXE AQUATIQUE 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7788</v>
      </c>
      <c r="D3" s="16">
        <f t="array" aca="1" ref="D3" ca="1">IF(ROWS($1:1)&lt;=COUNTIF(Tableau1[[Référent chantier ]],$A$1),INDEX(Tableau1[Marge],SMALL(IF(Tableau1[[Référent chantier ]]=$A$1,ROW(INDIRECT("1:"&amp;ROWS(Tableau1[[Référent chantier ]])))),ROWS($1:1))),"")</f>
        <v>26.78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374.92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>KILOUTOU AIX</v>
      </c>
      <c r="C4" s="15">
        <f t="array" aca="1" ref="C4" ca="1">IF(ROWS($1:2)&lt;=COUNTIF(Tableau1[[Référent chantier ]],$A$1),INDEX(Tableau1[N°Chantier],SMALL(IF(Tableau1[[Référent chantier ]]=$A$1,ROW(INDIRECT("1:"&amp;ROWS(Tableau1[[Référent chantier ]])))),ROWS($1:2))),"")</f>
        <v>7579</v>
      </c>
      <c r="D4" s="16">
        <f t="array" aca="1" ref="D4" ca="1">IF(ROWS($1:2)&lt;=COUNTIF(Tableau1[[Référent chantier ]],$A$1),INDEX(Tableau1[Marge],SMALL(IF(Tableau1[[Référent chantier ]]=$A$1,ROW(INDIRECT("1:"&amp;ROWS(Tableau1[[Référent chantier ]])))),ROWS($1:2))),"")</f>
        <v>172.64999999999998</v>
      </c>
      <c r="E4" s="11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>2417.0999999999995</v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/>
      </c>
      <c r="C5" s="15" t="str">
        <f t="array" aca="1" ref="C5" ca="1">IF(ROWS($1:3)&lt;=COUNTIF(Tableau1[[Référent chantier ]],$A$1),INDEX(Tableau1[N°Chantier],SMALL(IF(Tableau1[[Référent chantier ]]=$A$1,ROW(INDIRECT("1:"&amp;ROWS(Tableau1[[Référent chantier ]])))),ROWS($1:3))),"")</f>
        <v/>
      </c>
      <c r="D5" s="16" t="str">
        <f t="array" aca="1" ref="D5" ca="1">IF(ROWS($1:3)&lt;=COUNTIF(Tableau1[[Référent chantier ]],$A$1),INDEX(Tableau1[Marge],SMALL(IF(Tableau1[[Référent chantier ]]=$A$1,ROW(INDIRECT("1:"&amp;ROWS(Tableau1[[Référent chantier ]])))),ROWS($1:3))),"")</f>
        <v/>
      </c>
      <c r="E5" s="11" t="str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/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IF(ROWS($1:4)&lt;=COUNTIF(Tableau1[[Référent chantier ]],$A$1),INDEX(Tableau1[N°Chantier],SMALL(IF(Tableau1[[Référent chantier ]]=$A$1,ROW(INDIRECT("1:"&amp;ROWS(Tableau1[[Référent chantier ]])))),ROWS($1:4))),"")</f>
        <v/>
      </c>
      <c r="D6" s="16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IF(ROWS($1:5)&lt;=COUNTIF(Tableau1[[Référent chantier ]],$A$1),INDEX(Tableau1[N°Chantier],SMALL(IF(Tableau1[[Référent chantier ]]=$A$1,ROW(INDIRECT("1:"&amp;ROWS(Tableau1[[Référent chantier ]])))),ROWS($1:5))),"")</f>
        <v/>
      </c>
      <c r="D7" s="16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IF(ROWS($1:6)&lt;=COUNTIF(Tableau1[[Référent chantier ]],$A$1),INDEX(Tableau1[N°Chantier],SMALL(IF(Tableau1[[Référent chantier ]]=$A$1,ROW(INDIRECT("1:"&amp;ROWS(Tableau1[[Référent chantier ]])))),ROWS($1:6))),"")</f>
        <v/>
      </c>
      <c r="D8" s="16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IF(ROWS($1:7)&lt;=COUNTIF(Tableau1[[Référent chantier ]],$A$1),INDEX(Tableau1[N°Chantier],SMALL(IF(Tableau1[[Référent chantier ]]=$A$1,ROW(INDIRECT("1:"&amp;ROWS(Tableau1[[Référent chantier ]])))),ROWS($1:7))),"")</f>
        <v/>
      </c>
      <c r="D9" s="16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IF(ROWS($1:8)&lt;=COUNTIF(Tableau1[[Référent chantier ]],$A$1),INDEX(Tableau1[N°Chantier],SMALL(IF(Tableau1[[Référent chantier ]]=$A$1,ROW(INDIRECT("1:"&amp;ROWS(Tableau1[[Référent chantier ]])))),ROWS($1:8))),"")</f>
        <v/>
      </c>
      <c r="D10" s="16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IF(ROWS($1:9)&lt;=COUNTIF(Tableau1[[Référent chantier ]],$A$1),INDEX(Tableau1[N°Chantier],SMALL(IF(Tableau1[[Référent chantier ]]=$A$1,ROW(INDIRECT("1:"&amp;ROWS(Tableau1[[Référent chantier ]])))),ROWS($1:9))),"")</f>
        <v/>
      </c>
      <c r="D11" s="16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IF(ROWS($1:10)&lt;=COUNTIF(Tableau1[[Référent chantier ]],$A$1),INDEX(Tableau1[N°Chantier],SMALL(IF(Tableau1[[Référent chantier ]]=$A$1,ROW(INDIRECT("1:"&amp;ROWS(Tableau1[[Référent chantier ]])))),ROWS($1:10))),"")</f>
        <v/>
      </c>
      <c r="D12" s="16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x14ac:dyDescent="0.25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IF(ROWS($1:11)&lt;=COUNTIF(Tableau1[[Référent chantier ]],$A$1),INDEX(Tableau1[N°Chantier],SMALL(IF(Tableau1[[Référent chantier ]]=$A$1,ROW(INDIRECT("1:"&amp;ROWS(Tableau1[[Référent chantier ]])))),ROWS($1:11))),"")</f>
        <v/>
      </c>
      <c r="D13" s="16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  <row r="14" spans="1:5" x14ac:dyDescent="0.25">
      <c r="B14" s="11" t="str">
        <f t="array" aca="1" ref="B14" ca="1">IF(ROWS($1:12)&lt;=COUNTIF(Prime!$A$2:$A$18,$A$1),INDEX(Prime!$B$2:$B$18,SMALL(IF(Prime!$A$2:$A$18=$A$1,ROW(INDIRECT("1:"&amp;ROWS(Prime!$A$2:$A$18)))),ROWS($1:12))),"")</f>
        <v/>
      </c>
      <c r="C14" s="15" t="str">
        <f t="array" aca="1" ref="C14" ca="1">IF(ROWS($1:12)&lt;=COUNTIF(Prime!$A$2:$A$18,$A$1),INDEX(Prime!$C$2:$C$18,SMALL(IF(Prime!$A$2:$A$18=$A$1,ROW(INDIRECT("1:"&amp;ROWS(Prime!$A$2:$A$18)))),ROWS($1:12))),"")</f>
        <v/>
      </c>
      <c r="D14" s="16" t="str">
        <f t="array" aca="1" ref="D14" ca="1">IF(ROWS($1:12)&lt;=COUNTIF(Prime!$A$2:$A$18,$A$1),INDEX(Prime!$G$2:$G$18,SMALL(IF(Prime!$A$2:$A$18=$A$1,ROW(INDIRECT("1:"&amp;ROWS(Prime!$A$2:$A$18)))),ROWS($1:12))),"")</f>
        <v/>
      </c>
      <c r="E14" s="11" t="str">
        <f t="array" aca="1" ref="E14" ca="1">IF(ROWS($1:12)&lt;=COUNTIF(Prime!$A$2:$A$18,$A$1),INDEX(Prime!$I$2:$I$18,SMALL(IF(Prime!$A$2:$A$18=$A$1,ROW(INDIRECT("1:"&amp;ROWS(Prime!$A$2:$A$18)))),ROWS($1:12))),"")</f>
        <v/>
      </c>
    </row>
    <row r="15" spans="1:5" x14ac:dyDescent="0.25">
      <c r="B15" s="11" t="str">
        <f t="array" aca="1" ref="B15" ca="1">IF(ROWS($1:13)&lt;=COUNTIF(Prime!$A$2:$A$18,$A$1),INDEX(Prime!$B$2:$B$18,SMALL(IF(Prime!$A$2:$A$18=$A$1,ROW(INDIRECT("1:"&amp;ROWS(Prime!$A$2:$A$18)))),ROWS($1:13))),"")</f>
        <v/>
      </c>
      <c r="C15" s="15" t="str">
        <f t="array" aca="1" ref="C15" ca="1">IF(ROWS($1:13)&lt;=COUNTIF(Prime!$A$2:$A$18,$A$1),INDEX(Prime!$C$2:$C$18,SMALL(IF(Prime!$A$2:$A$18=$A$1,ROW(INDIRECT("1:"&amp;ROWS(Prime!$A$2:$A$18)))),ROWS($1:13))),"")</f>
        <v/>
      </c>
      <c r="D15" s="16" t="str">
        <f t="array" aca="1" ref="D15" ca="1">IF(ROWS($1:13)&lt;=COUNTIF(Prime!$A$2:$A$18,$A$1),INDEX(Prime!$G$2:$G$18,SMALL(IF(Prime!$A$2:$A$18=$A$1,ROW(INDIRECT("1:"&amp;ROWS(Prime!$A$2:$A$18)))),ROWS($1:13))),"")</f>
        <v/>
      </c>
      <c r="E15" s="11" t="str">
        <f t="array" aca="1" ref="E15" ca="1">IF(ROWS($1:13)&lt;=COUNTIF(Prime!$A$2:$A$18,$A$1),INDEX(Prime!$I$2:$I$18,SMALL(IF(Prime!$A$2:$A$18=$A$1,ROW(INDIRECT("1:"&amp;ROWS(Prime!$A$2:$A$18)))),ROWS($1:13))),"")</f>
        <v/>
      </c>
    </row>
    <row r="16" spans="1:5" ht="15.75" thickBot="1" x14ac:dyDescent="0.3">
      <c r="B16" s="11" t="str">
        <f t="array" aca="1" ref="B16" ca="1">IF(ROWS($1:14)&lt;=COUNTIF(Prime!$A$2:$A$18,$A$1),INDEX(Prime!$B$2:$B$18,SMALL(IF(Prime!$A$2:$A$18=$A$1,ROW(INDIRECT("1:"&amp;ROWS(Prime!$A$2:$A$18)))),ROWS($1:14))),"")</f>
        <v/>
      </c>
      <c r="C16" s="15" t="str">
        <f t="array" aca="1" ref="C16" ca="1">IF(ROWS($1:14)&lt;=COUNTIF(Prime!$A$2:$A$18,$A$1),INDEX(Prime!$C$2:$C$18,SMALL(IF(Prime!$A$2:$A$18=$A$1,ROW(INDIRECT("1:"&amp;ROWS(Prime!$A$2:$A$18)))),ROWS($1:14))),"")</f>
        <v/>
      </c>
      <c r="D16" s="16" t="str">
        <f t="array" aca="1" ref="D16" ca="1">IF(ROWS($1:14)&lt;=COUNTIF(Prime!$A$2:$A$18,$A$1),INDEX(Prime!$G$2:$G$18,SMALL(IF(Prime!$A$2:$A$18=$A$1,ROW(INDIRECT("1:"&amp;ROWS(Prime!$A$2:$A$18)))),ROWS($1:14))),"")</f>
        <v/>
      </c>
      <c r="E16" s="11" t="str">
        <f t="array" aca="1" ref="E16" ca="1">IF(ROWS($1:14)&lt;=COUNTIF(Prime!$A$2:$A$18,$A$1),INDEX(Prime!$I$2:$I$18,SMALL(IF(Prime!$A$2:$A$18=$A$1,ROW(INDIRECT("1:"&amp;ROWS(Prime!$A$2:$A$18)))),ROWS($1:14))),"")</f>
        <v/>
      </c>
    </row>
    <row r="17" spans="1:5" ht="15.75" thickBot="1" x14ac:dyDescent="0.3">
      <c r="A17" s="1"/>
      <c r="B17" s="14"/>
      <c r="C17" s="5"/>
      <c r="D17" s="12" t="s">
        <v>34</v>
      </c>
      <c r="E17" s="13">
        <f ca="1">SUM(E3:E16)</f>
        <v>2792.0199999999995</v>
      </c>
    </row>
  </sheetData>
  <mergeCells count="1">
    <mergeCell ref="B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7"/>
  <sheetViews>
    <sheetView workbookViewId="0">
      <selection activeCell="C3" sqref="C3"/>
    </sheetView>
  </sheetViews>
  <sheetFormatPr baseColWidth="10" defaultRowHeight="15" x14ac:dyDescent="0.25"/>
  <cols>
    <col min="1" max="1" width="22.7109375" bestFit="1" customWidth="1"/>
    <col min="2" max="2" width="26.28515625" bestFit="1" customWidth="1"/>
    <col min="3" max="3" width="13.42578125" bestFit="1" customWidth="1"/>
    <col min="4" max="4" width="31.5703125" bestFit="1" customWidth="1"/>
    <col min="5" max="5" width="14" customWidth="1"/>
  </cols>
  <sheetData>
    <row r="1" spans="1:5" ht="21.6" thickBot="1" x14ac:dyDescent="0.35">
      <c r="A1" s="10" t="s">
        <v>19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6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>BUREAU FACIL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7690</v>
      </c>
      <c r="D3" s="16">
        <f t="array" aca="1" ref="D3" ca="1">IF(ROWS($1:1)&lt;=COUNTIF(Tableau1[[Référent chantier ]],$A$1),INDEX(Tableau1[Marge],SMALL(IF(Tableau1[[Référent chantier ]]=$A$1,ROW(INDIRECT("1:"&amp;ROWS(Tableau1[[Référent chantier ]])))),ROWS($1:1))),"")</f>
        <v>-216.74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-3034.36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/>
      </c>
      <c r="C4" s="15" t="str">
        <f t="array" aca="1" ref="C4" ca="1">IF(ROWS($1:2)&lt;=COUNTIF(Tableau1[[Référent chantier ]],$A$1),INDEX(Tableau1[N°Chantier],SMALL(IF(Tableau1[[Référent chantier ]]=$A$1,ROW(INDIRECT("1:"&amp;ROWS(Tableau1[[Référent chantier ]])))),ROWS($1:2))),"")</f>
        <v/>
      </c>
      <c r="D4" s="16" t="str">
        <f t="array" aca="1" ref="D4" ca="1">IF(ROWS($1:2)&lt;=COUNTIF(Tableau1[[Référent chantier ]],$A$1),INDEX(Tableau1[Marge],SMALL(IF(Tableau1[[Référent chantier ]]=$A$1,ROW(INDIRECT("1:"&amp;ROWS(Tableau1[[Référent chantier ]])))),ROWS($1:2))),"")</f>
        <v/>
      </c>
      <c r="E4" s="11" t="str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/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/>
      </c>
      <c r="C5" s="15" t="str">
        <f t="array" aca="1" ref="C5" ca="1">IF(ROWS($1:3)&lt;=COUNTIF(Tableau1[[Référent chantier ]],$A$1),INDEX(Tableau1[N°Chantier],SMALL(IF(Tableau1[[Référent chantier ]]=$A$1,ROW(INDIRECT("1:"&amp;ROWS(Tableau1[[Référent chantier ]])))),ROWS($1:3))),"")</f>
        <v/>
      </c>
      <c r="D5" s="16" t="str">
        <f t="array" aca="1" ref="D5" ca="1">IF(ROWS($1:3)&lt;=COUNTIF(Tableau1[[Référent chantier ]],$A$1),INDEX(Tableau1[Marge],SMALL(IF(Tableau1[[Référent chantier ]]=$A$1,ROW(INDIRECT("1:"&amp;ROWS(Tableau1[[Référent chantier ]])))),ROWS($1:3))),"")</f>
        <v/>
      </c>
      <c r="E5" s="11" t="str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/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IF(ROWS($1:4)&lt;=COUNTIF(Tableau1[[Référent chantier ]],$A$1),INDEX(Tableau1[N°Chantier],SMALL(IF(Tableau1[[Référent chantier ]]=$A$1,ROW(INDIRECT("1:"&amp;ROWS(Tableau1[[Référent chantier ]])))),ROWS($1:4))),"")</f>
        <v/>
      </c>
      <c r="D6" s="16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IF(ROWS($1:5)&lt;=COUNTIF(Tableau1[[Référent chantier ]],$A$1),INDEX(Tableau1[N°Chantier],SMALL(IF(Tableau1[[Référent chantier ]]=$A$1,ROW(INDIRECT("1:"&amp;ROWS(Tableau1[[Référent chantier ]])))),ROWS($1:5))),"")</f>
        <v/>
      </c>
      <c r="D7" s="16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IF(ROWS($1:6)&lt;=COUNTIF(Tableau1[[Référent chantier ]],$A$1),INDEX(Tableau1[N°Chantier],SMALL(IF(Tableau1[[Référent chantier ]]=$A$1,ROW(INDIRECT("1:"&amp;ROWS(Tableau1[[Référent chantier ]])))),ROWS($1:6))),"")</f>
        <v/>
      </c>
      <c r="D8" s="16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IF(ROWS($1:7)&lt;=COUNTIF(Tableau1[[Référent chantier ]],$A$1),INDEX(Tableau1[N°Chantier],SMALL(IF(Tableau1[[Référent chantier ]]=$A$1,ROW(INDIRECT("1:"&amp;ROWS(Tableau1[[Référent chantier ]])))),ROWS($1:7))),"")</f>
        <v/>
      </c>
      <c r="D9" s="16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IF(ROWS($1:8)&lt;=COUNTIF(Tableau1[[Référent chantier ]],$A$1),INDEX(Tableau1[N°Chantier],SMALL(IF(Tableau1[[Référent chantier ]]=$A$1,ROW(INDIRECT("1:"&amp;ROWS(Tableau1[[Référent chantier ]])))),ROWS($1:8))),"")</f>
        <v/>
      </c>
      <c r="D10" s="16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IF(ROWS($1:9)&lt;=COUNTIF(Tableau1[[Référent chantier ]],$A$1),INDEX(Tableau1[N°Chantier],SMALL(IF(Tableau1[[Référent chantier ]]=$A$1,ROW(INDIRECT("1:"&amp;ROWS(Tableau1[[Référent chantier ]])))),ROWS($1:9))),"")</f>
        <v/>
      </c>
      <c r="D11" s="16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IF(ROWS($1:10)&lt;=COUNTIF(Tableau1[[Référent chantier ]],$A$1),INDEX(Tableau1[N°Chantier],SMALL(IF(Tableau1[[Référent chantier ]]=$A$1,ROW(INDIRECT("1:"&amp;ROWS(Tableau1[[Référent chantier ]])))),ROWS($1:10))),"")</f>
        <v/>
      </c>
      <c r="D12" s="16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x14ac:dyDescent="0.25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IF(ROWS($1:11)&lt;=COUNTIF(Tableau1[[Référent chantier ]],$A$1),INDEX(Tableau1[N°Chantier],SMALL(IF(Tableau1[[Référent chantier ]]=$A$1,ROW(INDIRECT("1:"&amp;ROWS(Tableau1[[Référent chantier ]])))),ROWS($1:11))),"")</f>
        <v/>
      </c>
      <c r="D13" s="16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  <row r="14" spans="1:5" x14ac:dyDescent="0.25">
      <c r="B14" s="11" t="str">
        <f t="array" aca="1" ref="B14" ca="1">IF(ROWS($1:12)&lt;=COUNTIF(Prime!$A$2:$A$18,$A$1),INDEX(Prime!$B$2:$B$18,SMALL(IF(Prime!$A$2:$A$18=$A$1,ROW(INDIRECT("1:"&amp;ROWS(Prime!$A$2:$A$18)))),ROWS($1:12))),"")</f>
        <v/>
      </c>
      <c r="C14" s="15" t="str">
        <f t="array" aca="1" ref="C14" ca="1">IF(ROWS($1:12)&lt;=COUNTIF(Prime!$A$2:$A$18,$A$1),INDEX(Prime!$C$2:$C$18,SMALL(IF(Prime!$A$2:$A$18=$A$1,ROW(INDIRECT("1:"&amp;ROWS(Prime!$A$2:$A$18)))),ROWS($1:12))),"")</f>
        <v/>
      </c>
      <c r="D14" s="16" t="str">
        <f t="array" aca="1" ref="D14" ca="1">IF(ROWS($1:12)&lt;=COUNTIF(Prime!$A$2:$A$18,$A$1),INDEX(Prime!$G$2:$G$18,SMALL(IF(Prime!$A$2:$A$18=$A$1,ROW(INDIRECT("1:"&amp;ROWS(Prime!$A$2:$A$18)))),ROWS($1:12))),"")</f>
        <v/>
      </c>
      <c r="E14" s="11" t="str">
        <f t="array" aca="1" ref="E14" ca="1">IF(ROWS($1:12)&lt;=COUNTIF(Prime!$A$2:$A$18,$A$1),INDEX(Prime!$I$2:$I$18,SMALL(IF(Prime!$A$2:$A$18=$A$1,ROW(INDIRECT("1:"&amp;ROWS(Prime!$A$2:$A$18)))),ROWS($1:12))),"")</f>
        <v/>
      </c>
    </row>
    <row r="15" spans="1:5" x14ac:dyDescent="0.25">
      <c r="B15" s="11" t="str">
        <f t="array" aca="1" ref="B15" ca="1">IF(ROWS($1:13)&lt;=COUNTIF(Prime!$A$2:$A$18,$A$1),INDEX(Prime!$B$2:$B$18,SMALL(IF(Prime!$A$2:$A$18=$A$1,ROW(INDIRECT("1:"&amp;ROWS(Prime!$A$2:$A$18)))),ROWS($1:13))),"")</f>
        <v/>
      </c>
      <c r="C15" s="15" t="str">
        <f t="array" aca="1" ref="C15" ca="1">IF(ROWS($1:13)&lt;=COUNTIF(Prime!$A$2:$A$18,$A$1),INDEX(Prime!$C$2:$C$18,SMALL(IF(Prime!$A$2:$A$18=$A$1,ROW(INDIRECT("1:"&amp;ROWS(Prime!$A$2:$A$18)))),ROWS($1:13))),"")</f>
        <v/>
      </c>
      <c r="D15" s="16" t="str">
        <f t="array" aca="1" ref="D15" ca="1">IF(ROWS($1:13)&lt;=COUNTIF(Prime!$A$2:$A$18,$A$1),INDEX(Prime!$G$2:$G$18,SMALL(IF(Prime!$A$2:$A$18=$A$1,ROW(INDIRECT("1:"&amp;ROWS(Prime!$A$2:$A$18)))),ROWS($1:13))),"")</f>
        <v/>
      </c>
      <c r="E15" s="11" t="str">
        <f t="array" aca="1" ref="E15" ca="1">IF(ROWS($1:13)&lt;=COUNTIF(Prime!$A$2:$A$18,$A$1),INDEX(Prime!$I$2:$I$18,SMALL(IF(Prime!$A$2:$A$18=$A$1,ROW(INDIRECT("1:"&amp;ROWS(Prime!$A$2:$A$18)))),ROWS($1:13))),"")</f>
        <v/>
      </c>
    </row>
    <row r="16" spans="1:5" ht="15.75" thickBot="1" x14ac:dyDescent="0.3">
      <c r="B16" s="11" t="str">
        <f t="array" aca="1" ref="B16" ca="1">IF(ROWS($1:14)&lt;=COUNTIF(Prime!$A$2:$A$18,$A$1),INDEX(Prime!$B$2:$B$18,SMALL(IF(Prime!$A$2:$A$18=$A$1,ROW(INDIRECT("1:"&amp;ROWS(Prime!$A$2:$A$18)))),ROWS($1:14))),"")</f>
        <v/>
      </c>
      <c r="C16" s="15" t="str">
        <f t="array" aca="1" ref="C16" ca="1">IF(ROWS($1:14)&lt;=COUNTIF(Prime!$A$2:$A$18,$A$1),INDEX(Prime!$C$2:$C$18,SMALL(IF(Prime!$A$2:$A$18=$A$1,ROW(INDIRECT("1:"&amp;ROWS(Prime!$A$2:$A$18)))),ROWS($1:14))),"")</f>
        <v/>
      </c>
      <c r="D16" s="16" t="str">
        <f t="array" aca="1" ref="D16" ca="1">IF(ROWS($1:14)&lt;=COUNTIF(Prime!$A$2:$A$18,$A$1),INDEX(Prime!$G$2:$G$18,SMALL(IF(Prime!$A$2:$A$18=$A$1,ROW(INDIRECT("1:"&amp;ROWS(Prime!$A$2:$A$18)))),ROWS($1:14))),"")</f>
        <v/>
      </c>
      <c r="E16" s="11" t="str">
        <f t="array" aca="1" ref="E16" ca="1">IF(ROWS($1:14)&lt;=COUNTIF(Prime!$A$2:$A$18,$A$1),INDEX(Prime!$I$2:$I$18,SMALL(IF(Prime!$A$2:$A$18=$A$1,ROW(INDIRECT("1:"&amp;ROWS(Prime!$A$2:$A$18)))),ROWS($1:14))),"")</f>
        <v/>
      </c>
    </row>
    <row r="17" spans="1:5" ht="15.75" thickBot="1" x14ac:dyDescent="0.3">
      <c r="A17" s="1"/>
      <c r="B17" s="14"/>
      <c r="C17" s="5"/>
      <c r="D17" s="12" t="s">
        <v>34</v>
      </c>
      <c r="E17" s="13">
        <f ca="1">SUM(E3:E16)</f>
        <v>-3034.36</v>
      </c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7"/>
  <sheetViews>
    <sheetView workbookViewId="0">
      <selection activeCell="A8" sqref="A8"/>
    </sheetView>
  </sheetViews>
  <sheetFormatPr baseColWidth="10" defaultRowHeight="15" x14ac:dyDescent="0.25"/>
  <cols>
    <col min="1" max="1" width="34.140625" customWidth="1"/>
    <col min="2" max="2" width="31.5703125" bestFit="1" customWidth="1"/>
    <col min="3" max="3" width="21.140625" style="40" bestFit="1" customWidth="1"/>
    <col min="4" max="4" width="31.5703125" bestFit="1" customWidth="1"/>
    <col min="5" max="5" width="21.140625" bestFit="1" customWidth="1"/>
  </cols>
  <sheetData>
    <row r="1" spans="1:5" ht="21.75" thickBot="1" x14ac:dyDescent="0.3">
      <c r="A1" s="10" t="s">
        <v>20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38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>POLE EMPLOI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7826</v>
      </c>
      <c r="D3" s="11">
        <f t="array" aca="1" ref="D3" ca="1">IF(ROWS($1:1)&lt;=COUNTIF(Tableau1[[Référent chantier ]],$A$1),INDEX(Tableau1[Marge],SMALL(IF(Tableau1[[Référent chantier ]]=$A$1,ROW(INDIRECT("1:"&amp;ROWS(Tableau1[[Référent chantier ]])))),ROWS($1:1))),"")</f>
        <v>77.449999999999989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1084.2999999999997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/>
      </c>
      <c r="C4" s="15" t="str">
        <f t="array" aca="1" ref="C4" ca="1">IF(ROWS($1:1)&lt;=COUNTIF(Tableau1[[Référent chantier ]],#REF!),INDEX(Tableau1[N°Chantier],SMALL(IF(Tableau1[[Référent chantier ]]=#REF!,ROW(INDIRECT("1:"&amp;ROWS(Tableau1[[Référent chantier ]])))),ROWS($1:1))),"")</f>
        <v/>
      </c>
      <c r="D4" s="11" t="str">
        <f t="array" aca="1" ref="D4" ca="1">IF(ROWS($1:2)&lt;=COUNTIF(Tableau1[[Référent chantier ]],$A$1),INDEX(Tableau1[Marge],SMALL(IF(Tableau1[[Référent chantier ]]=$A$1,ROW(INDIRECT("1:"&amp;ROWS(Tableau1[[Référent chantier ]])))),ROWS($1:2))),"")</f>
        <v/>
      </c>
      <c r="E4" s="11" t="str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/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/>
      </c>
      <c r="C5" s="15" t="str">
        <f t="array" aca="1" ref="C5" ca="1">IF(ROWS($1:2)&lt;=COUNTIF(Tableau1[[Référent chantier ]],#REF!),INDEX(Tableau1[N°Chantier],SMALL(IF(Tableau1[[Référent chantier ]]=#REF!,ROW(INDIRECT("1:"&amp;ROWS(Tableau1[[Référent chantier ]])))),ROWS($1:2))),"")</f>
        <v/>
      </c>
      <c r="D5" s="11" t="str">
        <f t="array" aca="1" ref="D5" ca="1">IF(ROWS($1:3)&lt;=COUNTIF(Tableau1[[Référent chantier ]],$A$1),INDEX(Tableau1[Marge],SMALL(IF(Tableau1[[Référent chantier ]]=$A$1,ROW(INDIRECT("1:"&amp;ROWS(Tableau1[[Référent chantier ]])))),ROWS($1:3))),"")</f>
        <v/>
      </c>
      <c r="E5" s="11" t="str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/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IF(ROWS($1:3)&lt;=COUNTIF(Tableau1[[Référent chantier ]],#REF!),INDEX(Tableau1[N°Chantier],SMALL(IF(Tableau1[[Référent chantier ]]=#REF!,ROW(INDIRECT("1:"&amp;ROWS(Tableau1[[Référent chantier ]])))),ROWS($1:3))),"")</f>
        <v/>
      </c>
      <c r="D6" s="11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IF(ROWS($1:4)&lt;=COUNTIF(Tableau1[[Référent chantier ]],#REF!),INDEX(Tableau1[N°Chantier],SMALL(IF(Tableau1[[Référent chantier ]]=#REF!,ROW(INDIRECT("1:"&amp;ROWS(Tableau1[[Référent chantier ]])))),ROWS($1:4))),"")</f>
        <v/>
      </c>
      <c r="D7" s="11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IF(ROWS($1:5)&lt;=COUNTIF(Tableau1[[Référent chantier ]],#REF!),INDEX(Tableau1[N°Chantier],SMALL(IF(Tableau1[[Référent chantier ]]=#REF!,ROW(INDIRECT("1:"&amp;ROWS(Tableau1[[Référent chantier ]])))),ROWS($1:5))),"")</f>
        <v/>
      </c>
      <c r="D8" s="11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IF(ROWS($1:6)&lt;=COUNTIF(Tableau1[[Référent chantier ]],#REF!),INDEX(Tableau1[N°Chantier],SMALL(IF(Tableau1[[Référent chantier ]]=#REF!,ROW(INDIRECT("1:"&amp;ROWS(Tableau1[[Référent chantier ]])))),ROWS($1:6))),"")</f>
        <v/>
      </c>
      <c r="D9" s="11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IF(ROWS($1:7)&lt;=COUNTIF(Tableau1[[Référent chantier ]],#REF!),INDEX(Tableau1[N°Chantier],SMALL(IF(Tableau1[[Référent chantier ]]=#REF!,ROW(INDIRECT("1:"&amp;ROWS(Tableau1[[Référent chantier ]])))),ROWS($1:7))),"")</f>
        <v/>
      </c>
      <c r="D10" s="11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IF(ROWS($1:8)&lt;=COUNTIF(Tableau1[[Référent chantier ]],#REF!),INDEX(Tableau1[N°Chantier],SMALL(IF(Tableau1[[Référent chantier ]]=#REF!,ROW(INDIRECT("1:"&amp;ROWS(Tableau1[[Référent chantier ]])))),ROWS($1:8))),"")</f>
        <v/>
      </c>
      <c r="D11" s="11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IF(ROWS($1:9)&lt;=COUNTIF(Tableau1[[Référent chantier ]],#REF!),INDEX(Tableau1[N°Chantier],SMALL(IF(Tableau1[[Référent chantier ]]=#REF!,ROW(INDIRECT("1:"&amp;ROWS(Tableau1[[Référent chantier ]])))),ROWS($1:9))),"")</f>
        <v/>
      </c>
      <c r="D12" s="11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x14ac:dyDescent="0.25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IF(ROWS($1:10)&lt;=COUNTIF(Tableau1[[Référent chantier ]],#REF!),INDEX(Tableau1[N°Chantier],SMALL(IF(Tableau1[[Référent chantier ]]=#REF!,ROW(INDIRECT("1:"&amp;ROWS(Tableau1[[Référent chantier ]])))),ROWS($1:10))),"")</f>
        <v/>
      </c>
      <c r="D13" s="11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  <row r="14" spans="1:5" x14ac:dyDescent="0.25">
      <c r="B14" s="11" t="str">
        <f t="array" aca="1" ref="B14" ca="1">IF(ROWS($1:12)&lt;=COUNTIF(Tableau1[[Référent chantier ]],$A$1),INDEX(Tableau1[NOM DU CHANTIER],SMALL(IF(Tableau1[[Référent chantier ]]=$A$1,ROW(INDIRECT("1:"&amp;ROWS(Tableau1[[Référent chantier ]])))),ROWS($1:12))),"")</f>
        <v/>
      </c>
      <c r="C14" s="15" t="str">
        <f t="array" aca="1" ref="C14" ca="1">IF(ROWS($1:11)&lt;=COUNTIF(Tableau1[[Référent chantier ]],#REF!),INDEX(Tableau1[N°Chantier],SMALL(IF(Tableau1[[Référent chantier ]]=#REF!,ROW(INDIRECT("1:"&amp;ROWS(Tableau1[[Référent chantier ]])))),ROWS($1:11))),"")</f>
        <v/>
      </c>
      <c r="D14" s="11" t="str">
        <f t="array" aca="1" ref="D14" ca="1">IF(ROWS($1:12)&lt;=COUNTIF(Tableau1[[Référent chantier ]],$A$1),INDEX(Tableau1[Marge],SMALL(IF(Tableau1[[Référent chantier ]]=$A$1,ROW(INDIRECT("1:"&amp;ROWS(Tableau1[[Référent chantier ]])))),ROWS($1:12))),"")</f>
        <v/>
      </c>
      <c r="E14" s="11" t="str">
        <f t="array" aca="1" ref="E14" ca="1">IF(ROWS($1:12)&lt;=COUNTIF(Tableau1[[Référent chantier ]],$A$1),INDEX(Tableau1[Marge €],SMALL(IF(Tableau1[[Référent chantier ]]=$A$1,ROW(INDIRECT("1:"&amp;ROWS(Tableau1[[Référent chantier ]])))),ROWS($1:12))),"")</f>
        <v/>
      </c>
    </row>
    <row r="15" spans="1:5" x14ac:dyDescent="0.25">
      <c r="B15" s="11" t="str">
        <f t="array" aca="1" ref="B15" ca="1">IF(ROWS($1:13)&lt;=COUNTIF(Tableau1[[Référent chantier ]],$A$1),INDEX(Tableau1[NOM DU CHANTIER],SMALL(IF(Tableau1[[Référent chantier ]]=$A$1,ROW(INDIRECT("1:"&amp;ROWS(Tableau1[[Référent chantier ]])))),ROWS($1:13))),"")</f>
        <v/>
      </c>
      <c r="C15" s="15" t="str">
        <f t="array" aca="1" ref="C15" ca="1">IF(ROWS($1:12)&lt;=COUNTIF(Tableau1[[Référent chantier ]],#REF!),INDEX(Tableau1[N°Chantier],SMALL(IF(Tableau1[[Référent chantier ]]=#REF!,ROW(INDIRECT("1:"&amp;ROWS(Tableau1[[Référent chantier ]])))),ROWS($1:12))),"")</f>
        <v/>
      </c>
      <c r="D15" s="11" t="str">
        <f t="array" aca="1" ref="D15" ca="1">IF(ROWS($1:13)&lt;=COUNTIF(Tableau1[[Référent chantier ]],$A$1),INDEX(Tableau1[Marge],SMALL(IF(Tableau1[[Référent chantier ]]=$A$1,ROW(INDIRECT("1:"&amp;ROWS(Tableau1[[Référent chantier ]])))),ROWS($1:13))),"")</f>
        <v/>
      </c>
      <c r="E15" s="11" t="str">
        <f t="array" aca="1" ref="E15" ca="1">IF(ROWS($1:13)&lt;=COUNTIF(Tableau1[[Référent chantier ]],$A$1),INDEX(Tableau1[Marge €],SMALL(IF(Tableau1[[Référent chantier ]]=$A$1,ROW(INDIRECT("1:"&amp;ROWS(Tableau1[[Référent chantier ]])))),ROWS($1:13))),"")</f>
        <v/>
      </c>
    </row>
    <row r="16" spans="1:5" ht="15.75" thickBot="1" x14ac:dyDescent="0.3">
      <c r="B16" s="11" t="str">
        <f t="array" aca="1" ref="B16" ca="1">IF(ROWS($1:14)&lt;=COUNTIF(Tableau1[[Référent chantier ]],$A$1),INDEX(Tableau1[NOM DU CHANTIER],SMALL(IF(Tableau1[[Référent chantier ]]=$A$1,ROW(INDIRECT("1:"&amp;ROWS(Tableau1[[Référent chantier ]])))),ROWS($1:14))),"")</f>
        <v/>
      </c>
      <c r="C16" s="15" t="str">
        <f t="array" aca="1" ref="C16" ca="1">IF(ROWS($1:13)&lt;=COUNTIF(Tableau1[[Référent chantier ]],#REF!),INDEX(Tableau1[N°Chantier],SMALL(IF(Tableau1[[Référent chantier ]]=#REF!,ROW(INDIRECT("1:"&amp;ROWS(Tableau1[[Référent chantier ]])))),ROWS($1:13))),"")</f>
        <v/>
      </c>
      <c r="D16" s="11" t="str">
        <f t="array" aca="1" ref="D16" ca="1">IF(ROWS($1:14)&lt;=COUNTIF(Tableau1[[Référent chantier ]],$A$1),INDEX(Tableau1[Marge],SMALL(IF(Tableau1[[Référent chantier ]]=$A$1,ROW(INDIRECT("1:"&amp;ROWS(Tableau1[[Référent chantier ]])))),ROWS($1:14))),"")</f>
        <v/>
      </c>
      <c r="E16" s="11" t="str">
        <f t="array" aca="1" ref="E16" ca="1">IF(ROWS($1:14)&lt;=COUNTIF(Tableau1[[Référent chantier ]],$A$1),INDEX(Tableau1[Marge €],SMALL(IF(Tableau1[[Référent chantier ]]=$A$1,ROW(INDIRECT("1:"&amp;ROWS(Tableau1[[Référent chantier ]])))),ROWS($1:14))),"")</f>
        <v/>
      </c>
    </row>
    <row r="17" spans="1:5" ht="15.75" thickBot="1" x14ac:dyDescent="0.3">
      <c r="A17" s="1"/>
      <c r="B17" s="11"/>
      <c r="C17" s="39"/>
      <c r="D17" s="12" t="s">
        <v>34</v>
      </c>
      <c r="E17" s="13">
        <f ca="1">SUM(E3:E16)</f>
        <v>1084.2999999999997</v>
      </c>
    </row>
  </sheetData>
  <mergeCells count="1">
    <mergeCell ref="B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7"/>
  <sheetViews>
    <sheetView workbookViewId="0">
      <selection activeCell="E3" sqref="E3"/>
    </sheetView>
  </sheetViews>
  <sheetFormatPr baseColWidth="10" defaultRowHeight="15" x14ac:dyDescent="0.25"/>
  <cols>
    <col min="1" max="1" width="22.7109375" bestFit="1" customWidth="1"/>
    <col min="2" max="2" width="26.28515625" bestFit="1" customWidth="1"/>
    <col min="3" max="3" width="13.42578125" bestFit="1" customWidth="1"/>
    <col min="4" max="4" width="31.5703125" bestFit="1" customWidth="1"/>
    <col min="5" max="5" width="9.42578125" bestFit="1" customWidth="1"/>
  </cols>
  <sheetData>
    <row r="1" spans="1:5" ht="21.6" thickBot="1" x14ac:dyDescent="0.35">
      <c r="A1" s="10" t="s">
        <v>21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6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>CRECHE PITCHOUN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7898</v>
      </c>
      <c r="D3" s="16">
        <f t="array" aca="1" ref="D3" ca="1">IF(ROWS($1:1)&lt;=COUNTIF(Tableau1[[Référent chantier ]],$A$1),INDEX(Tableau1[Marge],SMALL(IF(Tableau1[[Référent chantier ]]=$A$1,ROW(INDIRECT("1:"&amp;ROWS(Tableau1[[Référent chantier ]])))),ROWS($1:1))),"")</f>
        <v>-8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-112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/>
      </c>
      <c r="C4" s="15" t="str">
        <f t="array" aca="1" ref="C4" ca="1">IF(ROWS($1:2)&lt;=COUNTIF(Tableau1[[Référent chantier ]],$A$1),INDEX(Tableau1[N°Chantier],SMALL(IF(Tableau1[[Référent chantier ]]=$A$1,ROW(INDIRECT("1:"&amp;ROWS(Tableau1[[Référent chantier ]])))),ROWS($1:2))),"")</f>
        <v/>
      </c>
      <c r="D4" s="16" t="str">
        <f t="array" aca="1" ref="D4" ca="1">IF(ROWS($1:2)&lt;=COUNTIF(Tableau1[[Référent chantier ]],$A$1),INDEX(Tableau1[Marge],SMALL(IF(Tableau1[[Référent chantier ]]=$A$1,ROW(INDIRECT("1:"&amp;ROWS(Tableau1[[Référent chantier ]])))),ROWS($1:2))),"")</f>
        <v/>
      </c>
      <c r="E4" s="11" t="str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/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/>
      </c>
      <c r="C5" s="15" t="str">
        <f t="array" aca="1" ref="C5" ca="1">IF(ROWS($1:3)&lt;=COUNTIF(Tableau1[[Référent chantier ]],$A$1),INDEX(Tableau1[N°Chantier],SMALL(IF(Tableau1[[Référent chantier ]]=$A$1,ROW(INDIRECT("1:"&amp;ROWS(Tableau1[[Référent chantier ]])))),ROWS($1:3))),"")</f>
        <v/>
      </c>
      <c r="D5" s="16" t="str">
        <f t="array" aca="1" ref="D5" ca="1">IF(ROWS($1:3)&lt;=COUNTIF(Tableau1[[Référent chantier ]],$A$1),INDEX(Tableau1[Marge],SMALL(IF(Tableau1[[Référent chantier ]]=$A$1,ROW(INDIRECT("1:"&amp;ROWS(Tableau1[[Référent chantier ]])))),ROWS($1:3))),"")</f>
        <v/>
      </c>
      <c r="E5" s="11" t="str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/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IF(ROWS($1:4)&lt;=COUNTIF(Tableau1[[Référent chantier ]],$A$1),INDEX(Tableau1[N°Chantier],SMALL(IF(Tableau1[[Référent chantier ]]=$A$1,ROW(INDIRECT("1:"&amp;ROWS(Tableau1[[Référent chantier ]])))),ROWS($1:4))),"")</f>
        <v/>
      </c>
      <c r="D6" s="16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IF(ROWS($1:5)&lt;=COUNTIF(Tableau1[[Référent chantier ]],$A$1),INDEX(Tableau1[N°Chantier],SMALL(IF(Tableau1[[Référent chantier ]]=$A$1,ROW(INDIRECT("1:"&amp;ROWS(Tableau1[[Référent chantier ]])))),ROWS($1:5))),"")</f>
        <v/>
      </c>
      <c r="D7" s="16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IF(ROWS($1:6)&lt;=COUNTIF(Tableau1[[Référent chantier ]],$A$1),INDEX(Tableau1[N°Chantier],SMALL(IF(Tableau1[[Référent chantier ]]=$A$1,ROW(INDIRECT("1:"&amp;ROWS(Tableau1[[Référent chantier ]])))),ROWS($1:6))),"")</f>
        <v/>
      </c>
      <c r="D8" s="16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IF(ROWS($1:7)&lt;=COUNTIF(Tableau1[[Référent chantier ]],$A$1),INDEX(Tableau1[N°Chantier],SMALL(IF(Tableau1[[Référent chantier ]]=$A$1,ROW(INDIRECT("1:"&amp;ROWS(Tableau1[[Référent chantier ]])))),ROWS($1:7))),"")</f>
        <v/>
      </c>
      <c r="D9" s="16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IF(ROWS($1:8)&lt;=COUNTIF(Tableau1[[Référent chantier ]],$A$1),INDEX(Tableau1[N°Chantier],SMALL(IF(Tableau1[[Référent chantier ]]=$A$1,ROW(INDIRECT("1:"&amp;ROWS(Tableau1[[Référent chantier ]])))),ROWS($1:8))),"")</f>
        <v/>
      </c>
      <c r="D10" s="16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IF(ROWS($1:9)&lt;=COUNTIF(Tableau1[[Référent chantier ]],$A$1),INDEX(Tableau1[N°Chantier],SMALL(IF(Tableau1[[Référent chantier ]]=$A$1,ROW(INDIRECT("1:"&amp;ROWS(Tableau1[[Référent chantier ]])))),ROWS($1:9))),"")</f>
        <v/>
      </c>
      <c r="D11" s="16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IF(ROWS($1:10)&lt;=COUNTIF(Tableau1[[Référent chantier ]],$A$1),INDEX(Tableau1[N°Chantier],SMALL(IF(Tableau1[[Référent chantier ]]=$A$1,ROW(INDIRECT("1:"&amp;ROWS(Tableau1[[Référent chantier ]])))),ROWS($1:10))),"")</f>
        <v/>
      </c>
      <c r="D12" s="16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x14ac:dyDescent="0.25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IF(ROWS($1:11)&lt;=COUNTIF(Tableau1[[Référent chantier ]],$A$1),INDEX(Tableau1[N°Chantier],SMALL(IF(Tableau1[[Référent chantier ]]=$A$1,ROW(INDIRECT("1:"&amp;ROWS(Tableau1[[Référent chantier ]])))),ROWS($1:11))),"")</f>
        <v/>
      </c>
      <c r="D13" s="16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  <row r="14" spans="1:5" x14ac:dyDescent="0.25">
      <c r="B14" s="11" t="str">
        <f t="array" aca="1" ref="B14" ca="1">IF(ROWS($1:12)&lt;=COUNTIF(Prime!$A$2:$A$18,$A$1),INDEX(Prime!$B$2:$B$18,SMALL(IF(Prime!$A$2:$A$18=$A$1,ROW(INDIRECT("1:"&amp;ROWS(Prime!$A$2:$A$18)))),ROWS($1:12))),"")</f>
        <v/>
      </c>
      <c r="C14" s="4"/>
      <c r="D14" s="16" t="str">
        <f t="array" aca="1" ref="D14" ca="1">IF(ROWS($1:12)&lt;=COUNTIF(Prime!$A$2:$A$18,$A$1),INDEX(Prime!$G$2:$G$18,SMALL(IF(Prime!$A$2:$A$18=$A$1,ROW(INDIRECT("1:"&amp;ROWS(Prime!$A$2:$A$18)))),ROWS($1:12))),"")</f>
        <v/>
      </c>
      <c r="E14" s="11" t="str">
        <f t="array" aca="1" ref="E14" ca="1">IF(ROWS($1:12)&lt;=COUNTIF(Prime!$A$2:$A$18,$A$1),INDEX(Prime!$I$2:$I$18,SMALL(IF(Prime!$A$2:$A$18=$A$1,ROW(INDIRECT("1:"&amp;ROWS(Prime!$A$2:$A$18)))),ROWS($1:12))),"")</f>
        <v/>
      </c>
    </row>
    <row r="15" spans="1:5" x14ac:dyDescent="0.25">
      <c r="B15" s="11" t="str">
        <f t="array" aca="1" ref="B15" ca="1">IF(ROWS($1:13)&lt;=COUNTIF(Prime!$A$2:$A$18,$A$1),INDEX(Prime!$B$2:$B$18,SMALL(IF(Prime!$A$2:$A$18=$A$1,ROW(INDIRECT("1:"&amp;ROWS(Prime!$A$2:$A$18)))),ROWS($1:13))),"")</f>
        <v/>
      </c>
      <c r="C15" s="4"/>
      <c r="D15" s="16" t="str">
        <f t="array" aca="1" ref="D15" ca="1">IF(ROWS($1:13)&lt;=COUNTIF(Prime!$A$2:$A$18,$A$1),INDEX(Prime!$G$2:$G$18,SMALL(IF(Prime!$A$2:$A$18=$A$1,ROW(INDIRECT("1:"&amp;ROWS(Prime!$A$2:$A$18)))),ROWS($1:13))),"")</f>
        <v/>
      </c>
      <c r="E15" s="11" t="str">
        <f t="array" aca="1" ref="E15" ca="1">IF(ROWS($1:13)&lt;=COUNTIF(Prime!$A$2:$A$18,$A$1),INDEX(Prime!$I$2:$I$18,SMALL(IF(Prime!$A$2:$A$18=$A$1,ROW(INDIRECT("1:"&amp;ROWS(Prime!$A$2:$A$18)))),ROWS($1:13))),"")</f>
        <v/>
      </c>
    </row>
    <row r="16" spans="1:5" ht="15.75" thickBot="1" x14ac:dyDescent="0.3">
      <c r="B16" s="11" t="str">
        <f t="array" aca="1" ref="B16" ca="1">IF(ROWS($1:14)&lt;=COUNTIF(Prime!$A$2:$A$18,$A$1),INDEX(Prime!$B$2:$B$18,SMALL(IF(Prime!$A$2:$A$18=$A$1,ROW(INDIRECT("1:"&amp;ROWS(Prime!$A$2:$A$18)))),ROWS($1:14))),"")</f>
        <v/>
      </c>
      <c r="C16" s="4"/>
      <c r="D16" s="16" t="str">
        <f t="array" aca="1" ref="D16" ca="1">IF(ROWS($1:14)&lt;=COUNTIF(Prime!$A$2:$A$18,$A$1),INDEX(Prime!$G$2:$G$18,SMALL(IF(Prime!$A$2:$A$18=$A$1,ROW(INDIRECT("1:"&amp;ROWS(Prime!$A$2:$A$18)))),ROWS($1:14))),"")</f>
        <v/>
      </c>
      <c r="E16" s="11" t="str">
        <f t="array" aca="1" ref="E16" ca="1">IF(ROWS($1:14)&lt;=COUNTIF(Prime!$A$2:$A$18,$A$1),INDEX(Prime!$I$2:$I$18,SMALL(IF(Prime!$A$2:$A$18=$A$1,ROW(INDIRECT("1:"&amp;ROWS(Prime!$A$2:$A$18)))),ROWS($1:14))),"")</f>
        <v/>
      </c>
    </row>
    <row r="17" spans="1:5" ht="15.75" thickBot="1" x14ac:dyDescent="0.3">
      <c r="A17" s="1"/>
      <c r="B17" s="14"/>
      <c r="C17" s="5"/>
      <c r="D17" s="12" t="s">
        <v>34</v>
      </c>
      <c r="E17" s="13">
        <f ca="1">SUM(E3:E16)</f>
        <v>-112</v>
      </c>
    </row>
  </sheetData>
  <mergeCells count="1">
    <mergeCell ref="B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7"/>
  <sheetViews>
    <sheetView workbookViewId="0">
      <selection activeCell="E11" sqref="E11"/>
    </sheetView>
  </sheetViews>
  <sheetFormatPr baseColWidth="10" defaultColWidth="24.28515625" defaultRowHeight="15" x14ac:dyDescent="0.25"/>
  <sheetData>
    <row r="1" spans="1:5" ht="21.6" thickBot="1" x14ac:dyDescent="0.35">
      <c r="A1" s="10" t="s">
        <v>22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6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>CNMSS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7417</v>
      </c>
      <c r="D3" s="16">
        <f t="array" aca="1" ref="D3" ca="1">IF(ROWS($1:1)&lt;=COUNTIF(Tableau1[[Référent chantier ]],$A$1),INDEX(Tableau1[Marge],SMALL(IF(Tableau1[[Référent chantier ]]=$A$1,ROW(INDIRECT("1:"&amp;ROWS(Tableau1[[Référent chantier ]])))),ROWS($1:1))),"")</f>
        <v>144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2016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/>
      </c>
      <c r="C4" s="15" t="str">
        <f t="array" aca="1" ref="C4" ca="1">IF(ROWS($1:2)&lt;=COUNTIF(Tableau1[[Référent chantier ]],$A$1),INDEX(Tableau1[N°Chantier],SMALL(IF(Tableau1[[Référent chantier ]]=$A$1,ROW(INDIRECT("1:"&amp;ROWS(Tableau1[[Référent chantier ]])))),ROWS($1:2))),"")</f>
        <v/>
      </c>
      <c r="D4" s="16" t="str">
        <f t="array" aca="1" ref="D4" ca="1">IF(ROWS($1:2)&lt;=COUNTIF(Tableau1[[Référent chantier ]],$A$1),INDEX(Tableau1[Marge],SMALL(IF(Tableau1[[Référent chantier ]]=$A$1,ROW(INDIRECT("1:"&amp;ROWS(Tableau1[[Référent chantier ]])))),ROWS($1:2))),"")</f>
        <v/>
      </c>
      <c r="E4" s="11" t="str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/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/>
      </c>
      <c r="C5" s="15" t="str">
        <f t="array" aca="1" ref="C5" ca="1">IF(ROWS($1:3)&lt;=COUNTIF(Tableau1[[Référent chantier ]],$A$1),INDEX(Tableau1[N°Chantier],SMALL(IF(Tableau1[[Référent chantier ]]=$A$1,ROW(INDIRECT("1:"&amp;ROWS(Tableau1[[Référent chantier ]])))),ROWS($1:3))),"")</f>
        <v/>
      </c>
      <c r="D5" s="16" t="str">
        <f t="array" aca="1" ref="D5" ca="1">IF(ROWS($1:3)&lt;=COUNTIF(Tableau1[[Référent chantier ]],$A$1),INDEX(Tableau1[Marge],SMALL(IF(Tableau1[[Référent chantier ]]=$A$1,ROW(INDIRECT("1:"&amp;ROWS(Tableau1[[Référent chantier ]])))),ROWS($1:3))),"")</f>
        <v/>
      </c>
      <c r="E5" s="11" t="str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/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IF(ROWS($1:4)&lt;=COUNTIF(Tableau1[[Référent chantier ]],$A$1),INDEX(Tableau1[N°Chantier],SMALL(IF(Tableau1[[Référent chantier ]]=$A$1,ROW(INDIRECT("1:"&amp;ROWS(Tableau1[[Référent chantier ]])))),ROWS($1:4))),"")</f>
        <v/>
      </c>
      <c r="D6" s="16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IF(ROWS($1:5)&lt;=COUNTIF(Tableau1[[Référent chantier ]],$A$1),INDEX(Tableau1[N°Chantier],SMALL(IF(Tableau1[[Référent chantier ]]=$A$1,ROW(INDIRECT("1:"&amp;ROWS(Tableau1[[Référent chantier ]])))),ROWS($1:5))),"")</f>
        <v/>
      </c>
      <c r="D7" s="16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IF(ROWS($1:6)&lt;=COUNTIF(Tableau1[[Référent chantier ]],$A$1),INDEX(Tableau1[N°Chantier],SMALL(IF(Tableau1[[Référent chantier ]]=$A$1,ROW(INDIRECT("1:"&amp;ROWS(Tableau1[[Référent chantier ]])))),ROWS($1:6))),"")</f>
        <v/>
      </c>
      <c r="D8" s="16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IF(ROWS($1:7)&lt;=COUNTIF(Tableau1[[Référent chantier ]],$A$1),INDEX(Tableau1[N°Chantier],SMALL(IF(Tableau1[[Référent chantier ]]=$A$1,ROW(INDIRECT("1:"&amp;ROWS(Tableau1[[Référent chantier ]])))),ROWS($1:7))),"")</f>
        <v/>
      </c>
      <c r="D9" s="16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IF(ROWS($1:8)&lt;=COUNTIF(Tableau1[[Référent chantier ]],$A$1),INDEX(Tableau1[N°Chantier],SMALL(IF(Tableau1[[Référent chantier ]]=$A$1,ROW(INDIRECT("1:"&amp;ROWS(Tableau1[[Référent chantier ]])))),ROWS($1:8))),"")</f>
        <v/>
      </c>
      <c r="D10" s="16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IF(ROWS($1:9)&lt;=COUNTIF(Tableau1[[Référent chantier ]],$A$1),INDEX(Tableau1[N°Chantier],SMALL(IF(Tableau1[[Référent chantier ]]=$A$1,ROW(INDIRECT("1:"&amp;ROWS(Tableau1[[Référent chantier ]])))),ROWS($1:9))),"")</f>
        <v/>
      </c>
      <c r="D11" s="16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IF(ROWS($1:10)&lt;=COUNTIF(Tableau1[[Référent chantier ]],$A$1),INDEX(Tableau1[N°Chantier],SMALL(IF(Tableau1[[Référent chantier ]]=$A$1,ROW(INDIRECT("1:"&amp;ROWS(Tableau1[[Référent chantier ]])))),ROWS($1:10))),"")</f>
        <v/>
      </c>
      <c r="D12" s="16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x14ac:dyDescent="0.25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IF(ROWS($1:11)&lt;=COUNTIF(Tableau1[[Référent chantier ]],$A$1),INDEX(Tableau1[N°Chantier],SMALL(IF(Tableau1[[Référent chantier ]]=$A$1,ROW(INDIRECT("1:"&amp;ROWS(Tableau1[[Référent chantier ]])))),ROWS($1:11))),"")</f>
        <v/>
      </c>
      <c r="D13" s="16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  <row r="14" spans="1:5" x14ac:dyDescent="0.25">
      <c r="B14" s="11" t="str">
        <f t="array" aca="1" ref="B14" ca="1">IF(ROWS($1:12)&lt;=COUNTIF(Prime!$A$2:$A$18,$A$1),INDEX(Prime!$B$2:$B$18,SMALL(IF(Prime!$A$2:$A$18=$A$1,ROW(INDIRECT("1:"&amp;ROWS(Prime!$A$2:$A$18)))),ROWS($1:12))),"")</f>
        <v/>
      </c>
      <c r="C14" s="15" t="str">
        <f t="array" aca="1" ref="C14" ca="1">IF(ROWS($1:12)&lt;=COUNTIF(Prime!$A$2:$A$18,$A$1),INDEX(Prime!$C$2:$C$18,SMALL(IF(Prime!$A$2:$A$18=$A$1,ROW(INDIRECT("1:"&amp;ROWS(Prime!$A$2:$A$18)))),ROWS($1:12))),"")</f>
        <v/>
      </c>
      <c r="D14" s="16" t="str">
        <f t="array" aca="1" ref="D14" ca="1">IF(ROWS($1:12)&lt;=COUNTIF(Prime!$A$2:$A$18,$A$1),INDEX(Prime!$G$2:$G$18,SMALL(IF(Prime!$A$2:$A$18=$A$1,ROW(INDIRECT("1:"&amp;ROWS(Prime!$A$2:$A$18)))),ROWS($1:12))),"")</f>
        <v/>
      </c>
      <c r="E14" s="11" t="str">
        <f t="array" aca="1" ref="E14" ca="1">IF(ROWS($1:12)&lt;=COUNTIF(Prime!$A$2:$A$18,$A$1),INDEX(Prime!$I$2:$I$18,SMALL(IF(Prime!$A$2:$A$18=$A$1,ROW(INDIRECT("1:"&amp;ROWS(Prime!$A$2:$A$18)))),ROWS($1:12))),"")</f>
        <v/>
      </c>
    </row>
    <row r="15" spans="1:5" x14ac:dyDescent="0.25">
      <c r="B15" s="11" t="str">
        <f t="array" aca="1" ref="B15" ca="1">IF(ROWS($1:13)&lt;=COUNTIF(Prime!$A$2:$A$18,$A$1),INDEX(Prime!$B$2:$B$18,SMALL(IF(Prime!$A$2:$A$18=$A$1,ROW(INDIRECT("1:"&amp;ROWS(Prime!$A$2:$A$18)))),ROWS($1:13))),"")</f>
        <v/>
      </c>
      <c r="C15" s="15" t="str">
        <f t="array" aca="1" ref="C15" ca="1">IF(ROWS($1:13)&lt;=COUNTIF(Prime!$A$2:$A$18,$A$1),INDEX(Prime!$C$2:$C$18,SMALL(IF(Prime!$A$2:$A$18=$A$1,ROW(INDIRECT("1:"&amp;ROWS(Prime!$A$2:$A$18)))),ROWS($1:13))),"")</f>
        <v/>
      </c>
      <c r="D15" s="16" t="str">
        <f t="array" aca="1" ref="D15" ca="1">IF(ROWS($1:13)&lt;=COUNTIF(Prime!$A$2:$A$18,$A$1),INDEX(Prime!$G$2:$G$18,SMALL(IF(Prime!$A$2:$A$18=$A$1,ROW(INDIRECT("1:"&amp;ROWS(Prime!$A$2:$A$18)))),ROWS($1:13))),"")</f>
        <v/>
      </c>
      <c r="E15" s="11" t="str">
        <f t="array" aca="1" ref="E15" ca="1">IF(ROWS($1:13)&lt;=COUNTIF(Prime!$A$2:$A$18,$A$1),INDEX(Prime!$I$2:$I$18,SMALL(IF(Prime!$A$2:$A$18=$A$1,ROW(INDIRECT("1:"&amp;ROWS(Prime!$A$2:$A$18)))),ROWS($1:13))),"")</f>
        <v/>
      </c>
    </row>
    <row r="16" spans="1:5" ht="15.75" thickBot="1" x14ac:dyDescent="0.3">
      <c r="B16" s="11" t="str">
        <f t="array" aca="1" ref="B16" ca="1">IF(ROWS($1:14)&lt;=COUNTIF(Prime!$A$2:$A$18,$A$1),INDEX(Prime!$B$2:$B$18,SMALL(IF(Prime!$A$2:$A$18=$A$1,ROW(INDIRECT("1:"&amp;ROWS(Prime!$A$2:$A$18)))),ROWS($1:14))),"")</f>
        <v/>
      </c>
      <c r="C16" s="15" t="str">
        <f t="array" aca="1" ref="C16" ca="1">IF(ROWS($1:14)&lt;=COUNTIF(Prime!$A$2:$A$18,$A$1),INDEX(Prime!$C$2:$C$18,SMALL(IF(Prime!$A$2:$A$18=$A$1,ROW(INDIRECT("1:"&amp;ROWS(Prime!$A$2:$A$18)))),ROWS($1:14))),"")</f>
        <v/>
      </c>
      <c r="D16" s="16" t="str">
        <f t="array" aca="1" ref="D16" ca="1">IF(ROWS($1:14)&lt;=COUNTIF(Prime!$A$2:$A$18,$A$1),INDEX(Prime!$G$2:$G$18,SMALL(IF(Prime!$A$2:$A$18=$A$1,ROW(INDIRECT("1:"&amp;ROWS(Prime!$A$2:$A$18)))),ROWS($1:14))),"")</f>
        <v/>
      </c>
      <c r="E16" s="11" t="str">
        <f t="array" aca="1" ref="E16" ca="1">IF(ROWS($1:14)&lt;=COUNTIF(Prime!$A$2:$A$18,$A$1),INDEX(Prime!$I$2:$I$18,SMALL(IF(Prime!$A$2:$A$18=$A$1,ROW(INDIRECT("1:"&amp;ROWS(Prime!$A$2:$A$18)))),ROWS($1:14))),"")</f>
        <v/>
      </c>
    </row>
    <row r="17" spans="1:5" ht="15.75" thickBot="1" x14ac:dyDescent="0.3">
      <c r="A17" s="1"/>
      <c r="B17" s="14"/>
      <c r="C17" s="5"/>
      <c r="D17" s="12" t="s">
        <v>34</v>
      </c>
      <c r="E17" s="13">
        <f ca="1">SUM(E3:E16)</f>
        <v>2016</v>
      </c>
    </row>
  </sheetData>
  <mergeCells count="1">
    <mergeCell ref="B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7"/>
  <sheetViews>
    <sheetView workbookViewId="0">
      <selection activeCell="B5" sqref="B5"/>
    </sheetView>
  </sheetViews>
  <sheetFormatPr baseColWidth="10" defaultRowHeight="15" x14ac:dyDescent="0.25"/>
  <cols>
    <col min="1" max="1" width="22.7109375" bestFit="1" customWidth="1"/>
    <col min="2" max="2" width="26.28515625" bestFit="1" customWidth="1"/>
    <col min="3" max="3" width="13.42578125" bestFit="1" customWidth="1"/>
    <col min="4" max="4" width="31.5703125" bestFit="1" customWidth="1"/>
    <col min="5" max="5" width="10.85546875" bestFit="1" customWidth="1"/>
  </cols>
  <sheetData>
    <row r="1" spans="1:5" ht="21.6" thickBot="1" x14ac:dyDescent="0.35">
      <c r="A1" s="10" t="s">
        <v>38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6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>NAVAL GROUP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7878</v>
      </c>
      <c r="D3" s="16">
        <f t="array" aca="1" ref="D3" ca="1">IF(ROWS($1:1)&lt;=COUNTIF(Tableau1[[Référent chantier ]],$A$1),INDEX(Tableau1[Marge],SMALL(IF(Tableau1[[Référent chantier ]]=$A$1,ROW(INDIRECT("1:"&amp;ROWS(Tableau1[[Référent chantier ]])))),ROWS($1:1))),"")</f>
        <v>120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1680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/>
      </c>
      <c r="C4" s="15" t="str">
        <f t="array" aca="1" ref="C4" ca="1">IF(ROWS($1:2)&lt;=COUNTIF(Tableau1[[Référent chantier ]],$A$1),INDEX(Tableau1[N°Chantier],SMALL(IF(Tableau1[[Référent chantier ]]=$A$1,ROW(INDIRECT("1:"&amp;ROWS(Tableau1[[Référent chantier ]])))),ROWS($1:2))),"")</f>
        <v/>
      </c>
      <c r="D4" s="16" t="str">
        <f t="array" aca="1" ref="D4" ca="1">IF(ROWS($1:2)&lt;=COUNTIF(Tableau1[[Référent chantier ]],$A$1),INDEX(Tableau1[Marge],SMALL(IF(Tableau1[[Référent chantier ]]=$A$1,ROW(INDIRECT("1:"&amp;ROWS(Tableau1[[Référent chantier ]])))),ROWS($1:2))),"")</f>
        <v/>
      </c>
      <c r="E4" s="11" t="str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/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/>
      </c>
      <c r="C5" s="15" t="str">
        <f t="array" aca="1" ref="C5" ca="1">IF(ROWS($1:3)&lt;=COUNTIF(Tableau1[[Référent chantier ]],$A$1),INDEX(Tableau1[N°Chantier],SMALL(IF(Tableau1[[Référent chantier ]]=$A$1,ROW(INDIRECT("1:"&amp;ROWS(Tableau1[[Référent chantier ]])))),ROWS($1:3))),"")</f>
        <v/>
      </c>
      <c r="D5" s="16" t="str">
        <f t="array" aca="1" ref="D5" ca="1">IF(ROWS($1:3)&lt;=COUNTIF(Tableau1[[Référent chantier ]],$A$1),INDEX(Tableau1[Marge],SMALL(IF(Tableau1[[Référent chantier ]]=$A$1,ROW(INDIRECT("1:"&amp;ROWS(Tableau1[[Référent chantier ]])))),ROWS($1:3))),"")</f>
        <v/>
      </c>
      <c r="E5" s="11" t="str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/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IF(ROWS($1:4)&lt;=COUNTIF(Tableau1[[Référent chantier ]],$A$1),INDEX(Tableau1[N°Chantier],SMALL(IF(Tableau1[[Référent chantier ]]=$A$1,ROW(INDIRECT("1:"&amp;ROWS(Tableau1[[Référent chantier ]])))),ROWS($1:4))),"")</f>
        <v/>
      </c>
      <c r="D6" s="16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IF(ROWS($1:5)&lt;=COUNTIF(Tableau1[[Référent chantier ]],$A$1),INDEX(Tableau1[N°Chantier],SMALL(IF(Tableau1[[Référent chantier ]]=$A$1,ROW(INDIRECT("1:"&amp;ROWS(Tableau1[[Référent chantier ]])))),ROWS($1:5))),"")</f>
        <v/>
      </c>
      <c r="D7" s="16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IF(ROWS($1:6)&lt;=COUNTIF(Tableau1[[Référent chantier ]],$A$1),INDEX(Tableau1[N°Chantier],SMALL(IF(Tableau1[[Référent chantier ]]=$A$1,ROW(INDIRECT("1:"&amp;ROWS(Tableau1[[Référent chantier ]])))),ROWS($1:6))),"")</f>
        <v/>
      </c>
      <c r="D8" s="16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IF(ROWS($1:7)&lt;=COUNTIF(Tableau1[[Référent chantier ]],$A$1),INDEX(Tableau1[N°Chantier],SMALL(IF(Tableau1[[Référent chantier ]]=$A$1,ROW(INDIRECT("1:"&amp;ROWS(Tableau1[[Référent chantier ]])))),ROWS($1:7))),"")</f>
        <v/>
      </c>
      <c r="D9" s="16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IF(ROWS($1:8)&lt;=COUNTIF(Tableau1[[Référent chantier ]],$A$1),INDEX(Tableau1[N°Chantier],SMALL(IF(Tableau1[[Référent chantier ]]=$A$1,ROW(INDIRECT("1:"&amp;ROWS(Tableau1[[Référent chantier ]])))),ROWS($1:8))),"")</f>
        <v/>
      </c>
      <c r="D10" s="16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IF(ROWS($1:9)&lt;=COUNTIF(Tableau1[[Référent chantier ]],$A$1),INDEX(Tableau1[N°Chantier],SMALL(IF(Tableau1[[Référent chantier ]]=$A$1,ROW(INDIRECT("1:"&amp;ROWS(Tableau1[[Référent chantier ]])))),ROWS($1:9))),"")</f>
        <v/>
      </c>
      <c r="D11" s="16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IF(ROWS($1:10)&lt;=COUNTIF(Tableau1[[Référent chantier ]],$A$1),INDEX(Tableau1[N°Chantier],SMALL(IF(Tableau1[[Référent chantier ]]=$A$1,ROW(INDIRECT("1:"&amp;ROWS(Tableau1[[Référent chantier ]])))),ROWS($1:10))),"")</f>
        <v/>
      </c>
      <c r="D12" s="16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x14ac:dyDescent="0.25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IF(ROWS($1:11)&lt;=COUNTIF(Tableau1[[Référent chantier ]],$A$1),INDEX(Tableau1[N°Chantier],SMALL(IF(Tableau1[[Référent chantier ]]=$A$1,ROW(INDIRECT("1:"&amp;ROWS(Tableau1[[Référent chantier ]])))),ROWS($1:11))),"")</f>
        <v/>
      </c>
      <c r="D13" s="16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  <row r="14" spans="1:5" x14ac:dyDescent="0.25">
      <c r="B14" s="11" t="str">
        <f t="array" aca="1" ref="B14" ca="1">IF(ROWS($1:12)&lt;=COUNTIF(Prime!$A$2:$A$18,$A$1),INDEX(Prime!$B$2:$B$18,SMALL(IF(Prime!$A$2:$A$18=$A$1,ROW(INDIRECT("1:"&amp;ROWS(Prime!$A$2:$A$18)))),ROWS($1:12))),"")</f>
        <v/>
      </c>
      <c r="C14" s="15" t="str">
        <f t="array" aca="1" ref="C14" ca="1">IF(ROWS($1:12)&lt;=COUNTIF(Prime!$A$2:$A$18,$A$1),INDEX(Prime!$C$2:$C$18,SMALL(IF(Prime!$A$2:$A$18=$A$1,ROW(INDIRECT("1:"&amp;ROWS(Prime!$A$2:$A$18)))),ROWS($1:12))),"")</f>
        <v/>
      </c>
      <c r="D14" s="16" t="str">
        <f t="array" aca="1" ref="D14" ca="1">IF(ROWS($1:12)&lt;=COUNTIF(Prime!$A$2:$A$18,$A$1),INDEX(Prime!$G$2:$G$18,SMALL(IF(Prime!$A$2:$A$18=$A$1,ROW(INDIRECT("1:"&amp;ROWS(Prime!$A$2:$A$18)))),ROWS($1:12))),"")</f>
        <v/>
      </c>
      <c r="E14" s="11" t="str">
        <f t="array" aca="1" ref="E14" ca="1">IF(ROWS($1:12)&lt;=COUNTIF(Prime!$A$2:$A$18,$A$1),INDEX(Prime!$I$2:$I$18,SMALL(IF(Prime!$A$2:$A$18=$A$1,ROW(INDIRECT("1:"&amp;ROWS(Prime!$A$2:$A$18)))),ROWS($1:12))),"")</f>
        <v/>
      </c>
    </row>
    <row r="15" spans="1:5" x14ac:dyDescent="0.25">
      <c r="B15" s="11" t="str">
        <f t="array" aca="1" ref="B15" ca="1">IF(ROWS($1:13)&lt;=COUNTIF(Prime!$A$2:$A$18,$A$1),INDEX(Prime!$B$2:$B$18,SMALL(IF(Prime!$A$2:$A$18=$A$1,ROW(INDIRECT("1:"&amp;ROWS(Prime!$A$2:$A$18)))),ROWS($1:13))),"")</f>
        <v/>
      </c>
      <c r="C15" s="15" t="str">
        <f t="array" aca="1" ref="C15" ca="1">IF(ROWS($1:13)&lt;=COUNTIF(Prime!$A$2:$A$18,$A$1),INDEX(Prime!$C$2:$C$18,SMALL(IF(Prime!$A$2:$A$18=$A$1,ROW(INDIRECT("1:"&amp;ROWS(Prime!$A$2:$A$18)))),ROWS($1:13))),"")</f>
        <v/>
      </c>
      <c r="D15" s="16" t="str">
        <f t="array" aca="1" ref="D15" ca="1">IF(ROWS($1:13)&lt;=COUNTIF(Prime!$A$2:$A$18,$A$1),INDEX(Prime!$G$2:$G$18,SMALL(IF(Prime!$A$2:$A$18=$A$1,ROW(INDIRECT("1:"&amp;ROWS(Prime!$A$2:$A$18)))),ROWS($1:13))),"")</f>
        <v/>
      </c>
      <c r="E15" s="11" t="str">
        <f t="array" aca="1" ref="E15" ca="1">IF(ROWS($1:13)&lt;=COUNTIF(Prime!$A$2:$A$18,$A$1),INDEX(Prime!$I$2:$I$18,SMALL(IF(Prime!$A$2:$A$18=$A$1,ROW(INDIRECT("1:"&amp;ROWS(Prime!$A$2:$A$18)))),ROWS($1:13))),"")</f>
        <v/>
      </c>
    </row>
    <row r="16" spans="1:5" ht="15.75" thickBot="1" x14ac:dyDescent="0.3">
      <c r="B16" s="11" t="str">
        <f t="array" aca="1" ref="B16" ca="1">IF(ROWS($1:14)&lt;=COUNTIF(Prime!$A$2:$A$18,$A$1),INDEX(Prime!$B$2:$B$18,SMALL(IF(Prime!$A$2:$A$18=$A$1,ROW(INDIRECT("1:"&amp;ROWS(Prime!$A$2:$A$18)))),ROWS($1:14))),"")</f>
        <v/>
      </c>
      <c r="C16" s="15" t="str">
        <f t="array" aca="1" ref="C16" ca="1">IF(ROWS($1:14)&lt;=COUNTIF(Prime!$A$2:$A$18,$A$1),INDEX(Prime!$C$2:$C$18,SMALL(IF(Prime!$A$2:$A$18=$A$1,ROW(INDIRECT("1:"&amp;ROWS(Prime!$A$2:$A$18)))),ROWS($1:14))),"")</f>
        <v/>
      </c>
      <c r="D16" s="16" t="str">
        <f t="array" aca="1" ref="D16" ca="1">IF(ROWS($1:14)&lt;=COUNTIF(Prime!$A$2:$A$18,$A$1),INDEX(Prime!$G$2:$G$18,SMALL(IF(Prime!$A$2:$A$18=$A$1,ROW(INDIRECT("1:"&amp;ROWS(Prime!$A$2:$A$18)))),ROWS($1:14))),"")</f>
        <v/>
      </c>
      <c r="E16" s="11" t="str">
        <f t="array" aca="1" ref="E16" ca="1">IF(ROWS($1:14)&lt;=COUNTIF(Prime!$A$2:$A$18,$A$1),INDEX(Prime!$I$2:$I$18,SMALL(IF(Prime!$A$2:$A$18=$A$1,ROW(INDIRECT("1:"&amp;ROWS(Prime!$A$2:$A$18)))),ROWS($1:14))),"")</f>
        <v/>
      </c>
    </row>
    <row r="17" spans="1:5" ht="15.75" thickBot="1" x14ac:dyDescent="0.3">
      <c r="A17" s="1"/>
      <c r="B17" s="14"/>
      <c r="C17" s="5"/>
      <c r="D17" s="12" t="s">
        <v>34</v>
      </c>
      <c r="E17" s="13">
        <f ca="1">SUM(E3:E16)</f>
        <v>1680</v>
      </c>
    </row>
  </sheetData>
  <mergeCells count="1">
    <mergeCell ref="B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3"/>
  <sheetViews>
    <sheetView workbookViewId="0">
      <selection activeCell="C5" sqref="C5"/>
    </sheetView>
  </sheetViews>
  <sheetFormatPr baseColWidth="10" defaultRowHeight="15" x14ac:dyDescent="0.25"/>
  <cols>
    <col min="1" max="1" width="26.5703125" bestFit="1" customWidth="1"/>
    <col min="2" max="2" width="26.28515625" bestFit="1" customWidth="1"/>
    <col min="3" max="3" width="13.42578125" bestFit="1" customWidth="1"/>
    <col min="4" max="4" width="31.5703125" bestFit="1" customWidth="1"/>
    <col min="5" max="5" width="10.85546875" bestFit="1" customWidth="1"/>
  </cols>
  <sheetData>
    <row r="1" spans="1:5" ht="21.6" thickBot="1" x14ac:dyDescent="0.35">
      <c r="A1" s="10" t="s">
        <v>23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6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>ELEMENTAIRE FILIPPI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7746</v>
      </c>
      <c r="D3" s="16">
        <f t="array" aca="1" ref="D3" ca="1">IF(ROWS($1:1)&lt;=COUNTIF(Tableau1[[Référent chantier ]],$A$1),INDEX(Tableau1[Marge],SMALL(IF(Tableau1[[Référent chantier ]]=$A$1,ROW(INDIRECT("1:"&amp;ROWS(Tableau1[[Référent chantier ]])))),ROWS($1:1))),"")</f>
        <v>32.739999999999995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458.3599999999999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>MISSION LOCALE</v>
      </c>
      <c r="C4" s="15">
        <f t="array" aca="1" ref="C4" ca="1">IF(ROWS($1:2)&lt;=COUNTIF(Tableau1[[Référent chantier ]],$A$1),INDEX(Tableau1[N°Chantier],SMALL(IF(Tableau1[[Référent chantier ]]=$A$1,ROW(INDIRECT("1:"&amp;ROWS(Tableau1[[Référent chantier ]])))),ROWS($1:2))),"")</f>
        <v>7844</v>
      </c>
      <c r="D4" s="16">
        <f t="array" aca="1" ref="D4" ca="1">IF(ROWS($1:2)&lt;=COUNTIF(Tableau1[[Référent chantier ]],$A$1),INDEX(Tableau1[Marge],SMALL(IF(Tableau1[[Référent chantier ]]=$A$1,ROW(INDIRECT("1:"&amp;ROWS(Tableau1[[Référent chantier ]])))),ROWS($1:2))),"")</f>
        <v>18.190000000000001</v>
      </c>
      <c r="E4" s="11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>254.66000000000003</v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>LAPOSTE</v>
      </c>
      <c r="C5" s="15">
        <f t="array" aca="1" ref="C5" ca="1">IF(ROWS($1:3)&lt;=COUNTIF(Tableau1[[Référent chantier ]],$A$1),INDEX(Tableau1[N°Chantier],SMALL(IF(Tableau1[[Référent chantier ]]=$A$1,ROW(INDIRECT("1:"&amp;ROWS(Tableau1[[Référent chantier ]])))),ROWS($1:3))),"")</f>
        <v>7548</v>
      </c>
      <c r="D5" s="16">
        <f t="array" aca="1" ref="D5" ca="1">IF(ROWS($1:3)&lt;=COUNTIF(Tableau1[[Référent chantier ]],$A$1),INDEX(Tableau1[Marge],SMALL(IF(Tableau1[[Référent chantier ]]=$A$1,ROW(INDIRECT("1:"&amp;ROWS(Tableau1[[Référent chantier ]])))),ROWS($1:3))),"")</f>
        <v>104</v>
      </c>
      <c r="E5" s="11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>1456</v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IF(ROWS($1:4)&lt;=COUNTIF(Tableau1[[Référent chantier ]],$A$1),INDEX(Tableau1[N°Chantier],SMALL(IF(Tableau1[[Référent chantier ]]=$A$1,ROW(INDIRECT("1:"&amp;ROWS(Tableau1[[Référent chantier ]])))),ROWS($1:4))),"")</f>
        <v/>
      </c>
      <c r="D6" s="16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IF(ROWS($1:5)&lt;=COUNTIF(Tableau1[[Référent chantier ]],$A$1),INDEX(Tableau1[N°Chantier],SMALL(IF(Tableau1[[Référent chantier ]]=$A$1,ROW(INDIRECT("1:"&amp;ROWS(Tableau1[[Référent chantier ]])))),ROWS($1:5))),"")</f>
        <v/>
      </c>
      <c r="D7" s="16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IF(ROWS($1:6)&lt;=COUNTIF(Tableau1[[Référent chantier ]],$A$1),INDEX(Tableau1[N°Chantier],SMALL(IF(Tableau1[[Référent chantier ]]=$A$1,ROW(INDIRECT("1:"&amp;ROWS(Tableau1[[Référent chantier ]])))),ROWS($1:6))),"")</f>
        <v/>
      </c>
      <c r="D8" s="16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IF(ROWS($1:7)&lt;=COUNTIF(Tableau1[[Référent chantier ]],$A$1),INDEX(Tableau1[N°Chantier],SMALL(IF(Tableau1[[Référent chantier ]]=$A$1,ROW(INDIRECT("1:"&amp;ROWS(Tableau1[[Référent chantier ]])))),ROWS($1:7))),"")</f>
        <v/>
      </c>
      <c r="D9" s="16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IF(ROWS($1:8)&lt;=COUNTIF(Tableau1[[Référent chantier ]],$A$1),INDEX(Tableau1[N°Chantier],SMALL(IF(Tableau1[[Référent chantier ]]=$A$1,ROW(INDIRECT("1:"&amp;ROWS(Tableau1[[Référent chantier ]])))),ROWS($1:8))),"")</f>
        <v/>
      </c>
      <c r="D10" s="16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A11" s="1"/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IF(ROWS($1:9)&lt;=COUNTIF(Tableau1[[Référent chantier ]],$A$1),INDEX(Tableau1[N°Chantier],SMALL(IF(Tableau1[[Référent chantier ]]=$A$1,ROW(INDIRECT("1:"&amp;ROWS(Tableau1[[Référent chantier ]])))),ROWS($1:9))),"")</f>
        <v/>
      </c>
      <c r="D11" s="16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IF(ROWS($1:10)&lt;=COUNTIF(Tableau1[[Référent chantier ]],$A$1),INDEX(Tableau1[N°Chantier],SMALL(IF(Tableau1[[Référent chantier ]]=$A$1,ROW(INDIRECT("1:"&amp;ROWS(Tableau1[[Référent chantier ]])))),ROWS($1:10))),"")</f>
        <v/>
      </c>
      <c r="D12" s="16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x14ac:dyDescent="0.25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IF(ROWS($1:11)&lt;=COUNTIF(Tableau1[[Référent chantier ]],$A$1),INDEX(Tableau1[N°Chantier],SMALL(IF(Tableau1[[Référent chantier ]]=$A$1,ROW(INDIRECT("1:"&amp;ROWS(Tableau1[[Référent chantier ]])))),ROWS($1:11))),"")</f>
        <v/>
      </c>
      <c r="D13" s="16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</sheetData>
  <mergeCells count="1">
    <mergeCell ref="B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17"/>
  <sheetViews>
    <sheetView workbookViewId="0">
      <selection activeCell="B3" sqref="B3"/>
    </sheetView>
  </sheetViews>
  <sheetFormatPr baseColWidth="10" defaultRowHeight="15" x14ac:dyDescent="0.25"/>
  <cols>
    <col min="1" max="1" width="22.7109375" bestFit="1" customWidth="1"/>
    <col min="2" max="2" width="26.28515625" bestFit="1" customWidth="1"/>
    <col min="3" max="3" width="13.42578125" bestFit="1" customWidth="1"/>
    <col min="4" max="4" width="31.5703125" bestFit="1" customWidth="1"/>
    <col min="5" max="5" width="9.42578125" bestFit="1" customWidth="1"/>
  </cols>
  <sheetData>
    <row r="1" spans="1:5" ht="21.75" thickBot="1" x14ac:dyDescent="0.3">
      <c r="A1" s="10" t="s">
        <v>24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6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>HAAGENDAZS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7575</v>
      </c>
      <c r="D3" s="16">
        <f t="array" aca="1" ref="D3" ca="1">IF(ROWS($1:1)&lt;=COUNTIF(Tableau1[[Référent chantier ]],$A$1),INDEX(Tableau1[Marge],SMALL(IF(Tableau1[[Référent chantier ]]=$A$1,ROW(INDIRECT("1:"&amp;ROWS(Tableau1[[Référent chantier ]])))),ROWS($1:1))),"")</f>
        <v>9.4499999999999886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132.29999999999984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/>
      </c>
      <c r="C4" s="15" t="str">
        <f t="array" aca="1" ref="C4" ca="1">IF(ROWS($1:2)&lt;=COUNTIF(Tableau1[[Référent chantier ]],$A$1),INDEX(Tableau1[N°Chantier],SMALL(IF(Tableau1[[Référent chantier ]]=$A$1,ROW(INDIRECT("1:"&amp;ROWS(Tableau1[[Référent chantier ]])))),ROWS($1:2))),"")</f>
        <v/>
      </c>
      <c r="D4" s="16" t="str">
        <f t="array" aca="1" ref="D4" ca="1">IF(ROWS($1:2)&lt;=COUNTIF(Tableau1[[Référent chantier ]],$A$1),INDEX(Tableau1[Marge],SMALL(IF(Tableau1[[Référent chantier ]]=$A$1,ROW(INDIRECT("1:"&amp;ROWS(Tableau1[[Référent chantier ]])))),ROWS($1:2))),"")</f>
        <v/>
      </c>
      <c r="E4" s="11" t="str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/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/>
      </c>
      <c r="C5" s="15" t="str">
        <f t="array" aca="1" ref="C5" ca="1">IF(ROWS($1:3)&lt;=COUNTIF(Tableau1[[Référent chantier ]],$A$1),INDEX(Tableau1[N°Chantier],SMALL(IF(Tableau1[[Référent chantier ]]=$A$1,ROW(INDIRECT("1:"&amp;ROWS(Tableau1[[Référent chantier ]])))),ROWS($1:3))),"")</f>
        <v/>
      </c>
      <c r="D5" s="16" t="str">
        <f t="array" aca="1" ref="D5" ca="1">IF(ROWS($1:3)&lt;=COUNTIF(Tableau1[[Référent chantier ]],$A$1),INDEX(Tableau1[Marge],SMALL(IF(Tableau1[[Référent chantier ]]=$A$1,ROW(INDIRECT("1:"&amp;ROWS(Tableau1[[Référent chantier ]])))),ROWS($1:3))),"")</f>
        <v/>
      </c>
      <c r="E5" s="11" t="str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/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IF(ROWS($1:4)&lt;=COUNTIF(Tableau1[[Référent chantier ]],$A$1),INDEX(Tableau1[N°Chantier],SMALL(IF(Tableau1[[Référent chantier ]]=$A$1,ROW(INDIRECT("1:"&amp;ROWS(Tableau1[[Référent chantier ]])))),ROWS($1:4))),"")</f>
        <v/>
      </c>
      <c r="D6" s="16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IF(ROWS($1:5)&lt;=COUNTIF(Tableau1[[Référent chantier ]],$A$1),INDEX(Tableau1[N°Chantier],SMALL(IF(Tableau1[[Référent chantier ]]=$A$1,ROW(INDIRECT("1:"&amp;ROWS(Tableau1[[Référent chantier ]])))),ROWS($1:5))),"")</f>
        <v/>
      </c>
      <c r="D7" s="16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IF(ROWS($1:6)&lt;=COUNTIF(Tableau1[[Référent chantier ]],$A$1),INDEX(Tableau1[N°Chantier],SMALL(IF(Tableau1[[Référent chantier ]]=$A$1,ROW(INDIRECT("1:"&amp;ROWS(Tableau1[[Référent chantier ]])))),ROWS($1:6))),"")</f>
        <v/>
      </c>
      <c r="D8" s="16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IF(ROWS($1:7)&lt;=COUNTIF(Tableau1[[Référent chantier ]],$A$1),INDEX(Tableau1[N°Chantier],SMALL(IF(Tableau1[[Référent chantier ]]=$A$1,ROW(INDIRECT("1:"&amp;ROWS(Tableau1[[Référent chantier ]])))),ROWS($1:7))),"")</f>
        <v/>
      </c>
      <c r="D9" s="16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IF(ROWS($1:8)&lt;=COUNTIF(Tableau1[[Référent chantier ]],$A$1),INDEX(Tableau1[N°Chantier],SMALL(IF(Tableau1[[Référent chantier ]]=$A$1,ROW(INDIRECT("1:"&amp;ROWS(Tableau1[[Référent chantier ]])))),ROWS($1:8))),"")</f>
        <v/>
      </c>
      <c r="D10" s="16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IF(ROWS($1:9)&lt;=COUNTIF(Tableau1[[Référent chantier ]],$A$1),INDEX(Tableau1[N°Chantier],SMALL(IF(Tableau1[[Référent chantier ]]=$A$1,ROW(INDIRECT("1:"&amp;ROWS(Tableau1[[Référent chantier ]])))),ROWS($1:9))),"")</f>
        <v/>
      </c>
      <c r="D11" s="16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IF(ROWS($1:10)&lt;=COUNTIF(Tableau1[[Référent chantier ]],$A$1),INDEX(Tableau1[N°Chantier],SMALL(IF(Tableau1[[Référent chantier ]]=$A$1,ROW(INDIRECT("1:"&amp;ROWS(Tableau1[[Référent chantier ]])))),ROWS($1:10))),"")</f>
        <v/>
      </c>
      <c r="D12" s="16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x14ac:dyDescent="0.25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IF(ROWS($1:11)&lt;=COUNTIF(Tableau1[[Référent chantier ]],$A$1),INDEX(Tableau1[N°Chantier],SMALL(IF(Tableau1[[Référent chantier ]]=$A$1,ROW(INDIRECT("1:"&amp;ROWS(Tableau1[[Référent chantier ]])))),ROWS($1:11))),"")</f>
        <v/>
      </c>
      <c r="D13" s="16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  <row r="14" spans="1:5" x14ac:dyDescent="0.25">
      <c r="B14" s="11" t="str">
        <f t="array" aca="1" ref="B14" ca="1">IF(ROWS($1:12)&lt;=COUNTIF(Prime!$A$2:$A$18,$A$1),INDEX(Prime!$B$2:$B$18,SMALL(IF(Prime!$A$2:$A$18=$A$1,ROW(INDIRECT("1:"&amp;ROWS(Prime!$A$2:$A$18)))),ROWS($1:12))),"")</f>
        <v/>
      </c>
      <c r="C14" s="15" t="str">
        <f t="array" aca="1" ref="C14" ca="1">IF(ROWS($1:12)&lt;=COUNTIF(Prime!$A$2:$A$18,$A$1),INDEX(Prime!$C$2:$C$18,SMALL(IF(Prime!$A$2:$A$18=$A$1,ROW(INDIRECT("1:"&amp;ROWS(Prime!$A$2:$A$18)))),ROWS($1:12))),"")</f>
        <v/>
      </c>
      <c r="D14" s="16" t="str">
        <f t="array" aca="1" ref="D14" ca="1">IF(ROWS($1:12)&lt;=COUNTIF(Prime!$A$2:$A$18,$A$1),INDEX(Prime!$G$2:$G$18,SMALL(IF(Prime!$A$2:$A$18=$A$1,ROW(INDIRECT("1:"&amp;ROWS(Prime!$A$2:$A$18)))),ROWS($1:12))),"")</f>
        <v/>
      </c>
      <c r="E14" s="11" t="str">
        <f t="array" aca="1" ref="E14" ca="1">IF(ROWS($1:12)&lt;=COUNTIF(Prime!$A$2:$A$18,$A$1),INDEX(Prime!$I$2:$I$18,SMALL(IF(Prime!$A$2:$A$18=$A$1,ROW(INDIRECT("1:"&amp;ROWS(Prime!$A$2:$A$18)))),ROWS($1:12))),"")</f>
        <v/>
      </c>
    </row>
    <row r="15" spans="1:5" x14ac:dyDescent="0.25">
      <c r="B15" s="11" t="str">
        <f t="array" aca="1" ref="B15" ca="1">IF(ROWS($1:13)&lt;=COUNTIF(Prime!$A$2:$A$18,$A$1),INDEX(Prime!$B$2:$B$18,SMALL(IF(Prime!$A$2:$A$18=$A$1,ROW(INDIRECT("1:"&amp;ROWS(Prime!$A$2:$A$18)))),ROWS($1:13))),"")</f>
        <v/>
      </c>
      <c r="C15" s="15" t="str">
        <f t="array" aca="1" ref="C15" ca="1">IF(ROWS($1:13)&lt;=COUNTIF(Prime!$A$2:$A$18,$A$1),INDEX(Prime!$C$2:$C$18,SMALL(IF(Prime!$A$2:$A$18=$A$1,ROW(INDIRECT("1:"&amp;ROWS(Prime!$A$2:$A$18)))),ROWS($1:13))),"")</f>
        <v/>
      </c>
      <c r="D15" s="16" t="str">
        <f t="array" aca="1" ref="D15" ca="1">IF(ROWS($1:13)&lt;=COUNTIF(Prime!$A$2:$A$18,$A$1),INDEX(Prime!$G$2:$G$18,SMALL(IF(Prime!$A$2:$A$18=$A$1,ROW(INDIRECT("1:"&amp;ROWS(Prime!$A$2:$A$18)))),ROWS($1:13))),"")</f>
        <v/>
      </c>
      <c r="E15" s="11" t="str">
        <f t="array" aca="1" ref="E15" ca="1">IF(ROWS($1:13)&lt;=COUNTIF(Prime!$A$2:$A$18,$A$1),INDEX(Prime!$I$2:$I$18,SMALL(IF(Prime!$A$2:$A$18=$A$1,ROW(INDIRECT("1:"&amp;ROWS(Prime!$A$2:$A$18)))),ROWS($1:13))),"")</f>
        <v/>
      </c>
    </row>
    <row r="16" spans="1:5" ht="15.75" thickBot="1" x14ac:dyDescent="0.3">
      <c r="B16" s="11" t="str">
        <f t="array" aca="1" ref="B16" ca="1">IF(ROWS($1:14)&lt;=COUNTIF(Prime!$A$2:$A$18,$A$1),INDEX(Prime!$B$2:$B$18,SMALL(IF(Prime!$A$2:$A$18=$A$1,ROW(INDIRECT("1:"&amp;ROWS(Prime!$A$2:$A$18)))),ROWS($1:14))),"")</f>
        <v/>
      </c>
      <c r="C16" s="15" t="str">
        <f t="array" aca="1" ref="C16" ca="1">IF(ROWS($1:14)&lt;=COUNTIF(Prime!$A$2:$A$18,$A$1),INDEX(Prime!$C$2:$C$18,SMALL(IF(Prime!$A$2:$A$18=$A$1,ROW(INDIRECT("1:"&amp;ROWS(Prime!$A$2:$A$18)))),ROWS($1:14))),"")</f>
        <v/>
      </c>
      <c r="D16" s="16" t="str">
        <f t="array" aca="1" ref="D16" ca="1">IF(ROWS($1:14)&lt;=COUNTIF(Prime!$A$2:$A$18,$A$1),INDEX(Prime!$G$2:$G$18,SMALL(IF(Prime!$A$2:$A$18=$A$1,ROW(INDIRECT("1:"&amp;ROWS(Prime!$A$2:$A$18)))),ROWS($1:14))),"")</f>
        <v/>
      </c>
      <c r="E16" s="11" t="str">
        <f t="array" aca="1" ref="E16" ca="1">IF(ROWS($1:14)&lt;=COUNTIF(Prime!$A$2:$A$18,$A$1),INDEX(Prime!$I$2:$I$18,SMALL(IF(Prime!$A$2:$A$18=$A$1,ROW(INDIRECT("1:"&amp;ROWS(Prime!$A$2:$A$18)))),ROWS($1:14))),"")</f>
        <v/>
      </c>
    </row>
    <row r="17" spans="1:5" ht="15.75" thickBot="1" x14ac:dyDescent="0.3">
      <c r="A17" s="1"/>
      <c r="B17" s="14"/>
      <c r="C17" s="5"/>
      <c r="D17" s="12" t="s">
        <v>34</v>
      </c>
      <c r="E17" s="13">
        <f ca="1">SUM(E3:E16)</f>
        <v>132.29999999999984</v>
      </c>
    </row>
  </sheetData>
  <mergeCells count="1">
    <mergeCell ref="B1:E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17"/>
  <sheetViews>
    <sheetView workbookViewId="0">
      <selection activeCell="F17" sqref="F17"/>
    </sheetView>
  </sheetViews>
  <sheetFormatPr baseColWidth="10" defaultRowHeight="15" x14ac:dyDescent="0.25"/>
  <cols>
    <col min="1" max="1" width="22" bestFit="1" customWidth="1"/>
    <col min="2" max="2" width="15.85546875" bestFit="1" customWidth="1"/>
    <col min="3" max="3" width="13.42578125" bestFit="1" customWidth="1"/>
    <col min="4" max="4" width="31.5703125" bestFit="1" customWidth="1"/>
    <col min="5" max="5" width="10.85546875" bestFit="1" customWidth="1"/>
  </cols>
  <sheetData>
    <row r="1" spans="1:5" ht="21.6" thickBot="1" x14ac:dyDescent="0.35">
      <c r="A1" s="10" t="s">
        <v>25</v>
      </c>
      <c r="B1" s="17">
        <v>44470</v>
      </c>
      <c r="C1" s="18"/>
      <c r="D1" s="18"/>
      <c r="E1" s="19"/>
    </row>
    <row r="2" spans="1:5" ht="19.5" thickBot="1" x14ac:dyDescent="0.3">
      <c r="B2" s="6" t="s">
        <v>31</v>
      </c>
      <c r="C2" s="6" t="s">
        <v>0</v>
      </c>
      <c r="D2" s="6" t="s">
        <v>32</v>
      </c>
      <c r="E2" s="6" t="s">
        <v>33</v>
      </c>
    </row>
    <row r="3" spans="1:5" x14ac:dyDescent="0.25">
      <c r="B3" s="11" t="str">
        <f t="array" aca="1" ref="B3" ca="1">IF(ROWS($1:1)&lt;=COUNTIF(Tableau1[[Référent chantier ]],$A$1),INDEX(Tableau1[NOM DU CHANTIER],SMALL(IF(Tableau1[[Référent chantier ]]=$A$1,ROW(INDIRECT("1:"&amp;ROWS(Tableau1[[Référent chantier ]])))),ROWS($1:1))),"")</f>
        <v xml:space="preserve">HOTEL DE VILLE </v>
      </c>
      <c r="C3" s="15">
        <f t="array" aca="1" ref="C3" ca="1">IF(ROWS($1:1)&lt;=COUNTIF(Tableau1[[Référent chantier ]],$A$1),INDEX(Tableau1[N°Chantier],SMALL(IF(Tableau1[[Référent chantier ]]=$A$1,ROW(INDIRECT("1:"&amp;ROWS(Tableau1[[Référent chantier ]])))),ROWS($1:1))),"")</f>
        <v>7846</v>
      </c>
      <c r="D3" s="16">
        <f t="array" aca="1" ref="D3" ca="1">IF(ROWS($1:1)&lt;=COUNTIF(Tableau1[[Référent chantier ]],$A$1),INDEX(Tableau1[Marge],SMALL(IF(Tableau1[[Référent chantier ]]=$A$1,ROW(INDIRECT("1:"&amp;ROWS(Tableau1[[Référent chantier ]])))),ROWS($1:1))),"")</f>
        <v>85</v>
      </c>
      <c r="E3" s="11">
        <f t="array" aca="1" ref="E3" ca="1">IF(ROWS($1:1)&lt;=COUNTIF(Tableau1[[Référent chantier ]],$A$1),INDEX(Tableau1[Marge €],SMALL(IF(Tableau1[[Référent chantier ]]=$A$1,ROW(INDIRECT("1:"&amp;ROWS(Tableau1[[Référent chantier ]])))),ROWS($1:1))),"")</f>
        <v>1190</v>
      </c>
    </row>
    <row r="4" spans="1:5" x14ac:dyDescent="0.25">
      <c r="B4" s="11" t="str">
        <f t="array" aca="1" ref="B4" ca="1">IF(ROWS($1:2)&lt;=COUNTIF(Tableau1[[Référent chantier ]],$A$1),INDEX(Tableau1[NOM DU CHANTIER],SMALL(IF(Tableau1[[Référent chantier ]]=$A$1,ROW(INDIRECT("1:"&amp;ROWS(Tableau1[[Référent chantier ]])))),ROWS($1:2))),"")</f>
        <v/>
      </c>
      <c r="C4" s="15" t="str">
        <f t="array" aca="1" ref="C4" ca="1">IF(ROWS($1:2)&lt;=COUNTIF(Tableau1[[Référent chantier ]],$A$1),INDEX(Tableau1[N°Chantier],SMALL(IF(Tableau1[[Référent chantier ]]=$A$1,ROW(INDIRECT("1:"&amp;ROWS(Tableau1[[Référent chantier ]])))),ROWS($1:2))),"")</f>
        <v/>
      </c>
      <c r="D4" s="16" t="str">
        <f t="array" aca="1" ref="D4" ca="1">IF(ROWS($1:2)&lt;=COUNTIF(Tableau1[[Référent chantier ]],$A$1),INDEX(Tableau1[Marge],SMALL(IF(Tableau1[[Référent chantier ]]=$A$1,ROW(INDIRECT("1:"&amp;ROWS(Tableau1[[Référent chantier ]])))),ROWS($1:2))),"")</f>
        <v/>
      </c>
      <c r="E4" s="11" t="str">
        <f t="array" aca="1" ref="E4" ca="1">IF(ROWS($1:2)&lt;=COUNTIF(Tableau1[[Référent chantier ]],$A$1),INDEX(Tableau1[Marge €],SMALL(IF(Tableau1[[Référent chantier ]]=$A$1,ROW(INDIRECT("1:"&amp;ROWS(Tableau1[[Référent chantier ]])))),ROWS($1:2))),"")</f>
        <v/>
      </c>
    </row>
    <row r="5" spans="1:5" x14ac:dyDescent="0.25">
      <c r="B5" s="11" t="str">
        <f t="array" aca="1" ref="B5" ca="1">IF(ROWS($1:3)&lt;=COUNTIF(Tableau1[[Référent chantier ]],$A$1),INDEX(Tableau1[NOM DU CHANTIER],SMALL(IF(Tableau1[[Référent chantier ]]=$A$1,ROW(INDIRECT("1:"&amp;ROWS(Tableau1[[Référent chantier ]])))),ROWS($1:3))),"")</f>
        <v/>
      </c>
      <c r="C5" s="15" t="str">
        <f t="array" aca="1" ref="C5" ca="1">IF(ROWS($1:3)&lt;=COUNTIF(Tableau1[[Référent chantier ]],$A$1),INDEX(Tableau1[N°Chantier],SMALL(IF(Tableau1[[Référent chantier ]]=$A$1,ROW(INDIRECT("1:"&amp;ROWS(Tableau1[[Référent chantier ]])))),ROWS($1:3))),"")</f>
        <v/>
      </c>
      <c r="D5" s="16" t="str">
        <f t="array" aca="1" ref="D5" ca="1">IF(ROWS($1:3)&lt;=COUNTIF(Tableau1[[Référent chantier ]],$A$1),INDEX(Tableau1[Marge],SMALL(IF(Tableau1[[Référent chantier ]]=$A$1,ROW(INDIRECT("1:"&amp;ROWS(Tableau1[[Référent chantier ]])))),ROWS($1:3))),"")</f>
        <v/>
      </c>
      <c r="E5" s="11" t="str">
        <f t="array" aca="1" ref="E5" ca="1">IF(ROWS($1:3)&lt;=COUNTIF(Tableau1[[Référent chantier ]],$A$1),INDEX(Tableau1[Marge €],SMALL(IF(Tableau1[[Référent chantier ]]=$A$1,ROW(INDIRECT("1:"&amp;ROWS(Tableau1[[Référent chantier ]])))),ROWS($1:3))),"")</f>
        <v/>
      </c>
    </row>
    <row r="6" spans="1:5" x14ac:dyDescent="0.25">
      <c r="B6" s="11" t="str">
        <f t="array" aca="1" ref="B6" ca="1">IF(ROWS($1:4)&lt;=COUNTIF(Tableau1[[Référent chantier ]],$A$1),INDEX(Tableau1[NOM DU CHANTIER],SMALL(IF(Tableau1[[Référent chantier ]]=$A$1,ROW(INDIRECT("1:"&amp;ROWS(Tableau1[[Référent chantier ]])))),ROWS($1:4))),"")</f>
        <v/>
      </c>
      <c r="C6" s="15" t="str">
        <f t="array" aca="1" ref="C6" ca="1">IF(ROWS($1:4)&lt;=COUNTIF(Tableau1[[Référent chantier ]],$A$1),INDEX(Tableau1[N°Chantier],SMALL(IF(Tableau1[[Référent chantier ]]=$A$1,ROW(INDIRECT("1:"&amp;ROWS(Tableau1[[Référent chantier ]])))),ROWS($1:4))),"")</f>
        <v/>
      </c>
      <c r="D6" s="16" t="str">
        <f t="array" aca="1" ref="D6" ca="1">IF(ROWS($1:4)&lt;=COUNTIF(Tableau1[[Référent chantier ]],$A$1),INDEX(Tableau1[Marge],SMALL(IF(Tableau1[[Référent chantier ]]=$A$1,ROW(INDIRECT("1:"&amp;ROWS(Tableau1[[Référent chantier ]])))),ROWS($1:4))),"")</f>
        <v/>
      </c>
      <c r="E6" s="11" t="str">
        <f t="array" aca="1" ref="E6" ca="1">IF(ROWS($1:4)&lt;=COUNTIF(Tableau1[[Référent chantier ]],$A$1),INDEX(Tableau1[Marge €],SMALL(IF(Tableau1[[Référent chantier ]]=$A$1,ROW(INDIRECT("1:"&amp;ROWS(Tableau1[[Référent chantier ]])))),ROWS($1:4))),"")</f>
        <v/>
      </c>
    </row>
    <row r="7" spans="1:5" x14ac:dyDescent="0.25">
      <c r="B7" s="11" t="str">
        <f t="array" aca="1" ref="B7" ca="1">IF(ROWS($1:5)&lt;=COUNTIF(Tableau1[[Référent chantier ]],$A$1),INDEX(Tableau1[NOM DU CHANTIER],SMALL(IF(Tableau1[[Référent chantier ]]=$A$1,ROW(INDIRECT("1:"&amp;ROWS(Tableau1[[Référent chantier ]])))),ROWS($1:5))),"")</f>
        <v/>
      </c>
      <c r="C7" s="15" t="str">
        <f t="array" aca="1" ref="C7" ca="1">IF(ROWS($1:5)&lt;=COUNTIF(Tableau1[[Référent chantier ]],$A$1),INDEX(Tableau1[N°Chantier],SMALL(IF(Tableau1[[Référent chantier ]]=$A$1,ROW(INDIRECT("1:"&amp;ROWS(Tableau1[[Référent chantier ]])))),ROWS($1:5))),"")</f>
        <v/>
      </c>
      <c r="D7" s="16" t="str">
        <f t="array" aca="1" ref="D7" ca="1">IF(ROWS($1:5)&lt;=COUNTIF(Tableau1[[Référent chantier ]],$A$1),INDEX(Tableau1[Marge],SMALL(IF(Tableau1[[Référent chantier ]]=$A$1,ROW(INDIRECT("1:"&amp;ROWS(Tableau1[[Référent chantier ]])))),ROWS($1:5))),"")</f>
        <v/>
      </c>
      <c r="E7" s="11" t="str">
        <f t="array" aca="1" ref="E7" ca="1">IF(ROWS($1:5)&lt;=COUNTIF(Tableau1[[Référent chantier ]],$A$1),INDEX(Tableau1[Marge €],SMALL(IF(Tableau1[[Référent chantier ]]=$A$1,ROW(INDIRECT("1:"&amp;ROWS(Tableau1[[Référent chantier ]])))),ROWS($1:5))),"")</f>
        <v/>
      </c>
    </row>
    <row r="8" spans="1:5" x14ac:dyDescent="0.25">
      <c r="B8" s="11" t="str">
        <f t="array" aca="1" ref="B8" ca="1">IF(ROWS($1:6)&lt;=COUNTIF(Tableau1[[Référent chantier ]],$A$1),INDEX(Tableau1[NOM DU CHANTIER],SMALL(IF(Tableau1[[Référent chantier ]]=$A$1,ROW(INDIRECT("1:"&amp;ROWS(Tableau1[[Référent chantier ]])))),ROWS($1:6))),"")</f>
        <v/>
      </c>
      <c r="C8" s="15" t="str">
        <f t="array" aca="1" ref="C8" ca="1">IF(ROWS($1:6)&lt;=COUNTIF(Tableau1[[Référent chantier ]],$A$1),INDEX(Tableau1[N°Chantier],SMALL(IF(Tableau1[[Référent chantier ]]=$A$1,ROW(INDIRECT("1:"&amp;ROWS(Tableau1[[Référent chantier ]])))),ROWS($1:6))),"")</f>
        <v/>
      </c>
      <c r="D8" s="16" t="str">
        <f t="array" aca="1" ref="D8" ca="1">IF(ROWS($1:6)&lt;=COUNTIF(Tableau1[[Référent chantier ]],$A$1),INDEX(Tableau1[Marge],SMALL(IF(Tableau1[[Référent chantier ]]=$A$1,ROW(INDIRECT("1:"&amp;ROWS(Tableau1[[Référent chantier ]])))),ROWS($1:6))),"")</f>
        <v/>
      </c>
      <c r="E8" s="11" t="str">
        <f t="array" aca="1" ref="E8" ca="1">IF(ROWS($1:6)&lt;=COUNTIF(Tableau1[[Référent chantier ]],$A$1),INDEX(Tableau1[Marge €],SMALL(IF(Tableau1[[Référent chantier ]]=$A$1,ROW(INDIRECT("1:"&amp;ROWS(Tableau1[[Référent chantier ]])))),ROWS($1:6))),"")</f>
        <v/>
      </c>
    </row>
    <row r="9" spans="1:5" x14ac:dyDescent="0.25">
      <c r="B9" s="11" t="str">
        <f t="array" aca="1" ref="B9" ca="1">IF(ROWS($1:7)&lt;=COUNTIF(Tableau1[[Référent chantier ]],$A$1),INDEX(Tableau1[NOM DU CHANTIER],SMALL(IF(Tableau1[[Référent chantier ]]=$A$1,ROW(INDIRECT("1:"&amp;ROWS(Tableau1[[Référent chantier ]])))),ROWS($1:7))),"")</f>
        <v/>
      </c>
      <c r="C9" s="15" t="str">
        <f t="array" aca="1" ref="C9" ca="1">IF(ROWS($1:7)&lt;=COUNTIF(Tableau1[[Référent chantier ]],$A$1),INDEX(Tableau1[N°Chantier],SMALL(IF(Tableau1[[Référent chantier ]]=$A$1,ROW(INDIRECT("1:"&amp;ROWS(Tableau1[[Référent chantier ]])))),ROWS($1:7))),"")</f>
        <v/>
      </c>
      <c r="D9" s="16" t="str">
        <f t="array" aca="1" ref="D9" ca="1">IF(ROWS($1:7)&lt;=COUNTIF(Tableau1[[Référent chantier ]],$A$1),INDEX(Tableau1[Marge],SMALL(IF(Tableau1[[Référent chantier ]]=$A$1,ROW(INDIRECT("1:"&amp;ROWS(Tableau1[[Référent chantier ]])))),ROWS($1:7))),"")</f>
        <v/>
      </c>
      <c r="E9" s="11" t="str">
        <f t="array" aca="1" ref="E9" ca="1">IF(ROWS($1:7)&lt;=COUNTIF(Tableau1[[Référent chantier ]],$A$1),INDEX(Tableau1[Marge €],SMALL(IF(Tableau1[[Référent chantier ]]=$A$1,ROW(INDIRECT("1:"&amp;ROWS(Tableau1[[Référent chantier ]])))),ROWS($1:7))),"")</f>
        <v/>
      </c>
    </row>
    <row r="10" spans="1:5" x14ac:dyDescent="0.25">
      <c r="B10" s="11" t="str">
        <f t="array" aca="1" ref="B10" ca="1">IF(ROWS($1:8)&lt;=COUNTIF(Tableau1[[Référent chantier ]],$A$1),INDEX(Tableau1[NOM DU CHANTIER],SMALL(IF(Tableau1[[Référent chantier ]]=$A$1,ROW(INDIRECT("1:"&amp;ROWS(Tableau1[[Référent chantier ]])))),ROWS($1:8))),"")</f>
        <v/>
      </c>
      <c r="C10" s="15" t="str">
        <f t="array" aca="1" ref="C10" ca="1">IF(ROWS($1:8)&lt;=COUNTIF(Tableau1[[Référent chantier ]],$A$1),INDEX(Tableau1[N°Chantier],SMALL(IF(Tableau1[[Référent chantier ]]=$A$1,ROW(INDIRECT("1:"&amp;ROWS(Tableau1[[Référent chantier ]])))),ROWS($1:8))),"")</f>
        <v/>
      </c>
      <c r="D10" s="16" t="str">
        <f t="array" aca="1" ref="D10" ca="1">IF(ROWS($1:8)&lt;=COUNTIF(Tableau1[[Référent chantier ]],$A$1),INDEX(Tableau1[Marge],SMALL(IF(Tableau1[[Référent chantier ]]=$A$1,ROW(INDIRECT("1:"&amp;ROWS(Tableau1[[Référent chantier ]])))),ROWS($1:8))),"")</f>
        <v/>
      </c>
      <c r="E10" s="11" t="str">
        <f t="array" aca="1" ref="E10" ca="1">IF(ROWS($1:8)&lt;=COUNTIF(Tableau1[[Référent chantier ]],$A$1),INDEX(Tableau1[Marge €],SMALL(IF(Tableau1[[Référent chantier ]]=$A$1,ROW(INDIRECT("1:"&amp;ROWS(Tableau1[[Référent chantier ]])))),ROWS($1:8))),"")</f>
        <v/>
      </c>
    </row>
    <row r="11" spans="1:5" x14ac:dyDescent="0.25">
      <c r="B11" s="11" t="str">
        <f t="array" aca="1" ref="B11" ca="1">IF(ROWS($1:9)&lt;=COUNTIF(Tableau1[[Référent chantier ]],$A$1),INDEX(Tableau1[NOM DU CHANTIER],SMALL(IF(Tableau1[[Référent chantier ]]=$A$1,ROW(INDIRECT("1:"&amp;ROWS(Tableau1[[Référent chantier ]])))),ROWS($1:9))),"")</f>
        <v/>
      </c>
      <c r="C11" s="15" t="str">
        <f t="array" aca="1" ref="C11" ca="1">IF(ROWS($1:9)&lt;=COUNTIF(Tableau1[[Référent chantier ]],$A$1),INDEX(Tableau1[N°Chantier],SMALL(IF(Tableau1[[Référent chantier ]]=$A$1,ROW(INDIRECT("1:"&amp;ROWS(Tableau1[[Référent chantier ]])))),ROWS($1:9))),"")</f>
        <v/>
      </c>
      <c r="D11" s="16" t="str">
        <f t="array" aca="1" ref="D11" ca="1">IF(ROWS($1:9)&lt;=COUNTIF(Tableau1[[Référent chantier ]],$A$1),INDEX(Tableau1[Marge],SMALL(IF(Tableau1[[Référent chantier ]]=$A$1,ROW(INDIRECT("1:"&amp;ROWS(Tableau1[[Référent chantier ]])))),ROWS($1:9))),"")</f>
        <v/>
      </c>
      <c r="E11" s="11" t="str">
        <f t="array" aca="1" ref="E11" ca="1">IF(ROWS($1:9)&lt;=COUNTIF(Tableau1[[Référent chantier ]],$A$1),INDEX(Tableau1[Marge €],SMALL(IF(Tableau1[[Référent chantier ]]=$A$1,ROW(INDIRECT("1:"&amp;ROWS(Tableau1[[Référent chantier ]])))),ROWS($1:9))),"")</f>
        <v/>
      </c>
    </row>
    <row r="12" spans="1:5" x14ac:dyDescent="0.25">
      <c r="B12" s="11" t="str">
        <f t="array" aca="1" ref="B12" ca="1">IF(ROWS($1:10)&lt;=COUNTIF(Tableau1[[Référent chantier ]],$A$1),INDEX(Tableau1[NOM DU CHANTIER],SMALL(IF(Tableau1[[Référent chantier ]]=$A$1,ROW(INDIRECT("1:"&amp;ROWS(Tableau1[[Référent chantier ]])))),ROWS($1:10))),"")</f>
        <v/>
      </c>
      <c r="C12" s="15" t="str">
        <f t="array" aca="1" ref="C12" ca="1">IF(ROWS($1:10)&lt;=COUNTIF(Tableau1[[Référent chantier ]],$A$1),INDEX(Tableau1[N°Chantier],SMALL(IF(Tableau1[[Référent chantier ]]=$A$1,ROW(INDIRECT("1:"&amp;ROWS(Tableau1[[Référent chantier ]])))),ROWS($1:10))),"")</f>
        <v/>
      </c>
      <c r="D12" s="16" t="str">
        <f t="array" aca="1" ref="D12" ca="1">IF(ROWS($1:10)&lt;=COUNTIF(Tableau1[[Référent chantier ]],$A$1),INDEX(Tableau1[Marge],SMALL(IF(Tableau1[[Référent chantier ]]=$A$1,ROW(INDIRECT("1:"&amp;ROWS(Tableau1[[Référent chantier ]])))),ROWS($1:10))),"")</f>
        <v/>
      </c>
      <c r="E12" s="11" t="str">
        <f t="array" aca="1" ref="E12" ca="1">IF(ROWS($1:10)&lt;=COUNTIF(Tableau1[[Référent chantier ]],$A$1),INDEX(Tableau1[Marge €],SMALL(IF(Tableau1[[Référent chantier ]]=$A$1,ROW(INDIRECT("1:"&amp;ROWS(Tableau1[[Référent chantier ]])))),ROWS($1:10))),"")</f>
        <v/>
      </c>
    </row>
    <row r="13" spans="1:5" x14ac:dyDescent="0.25">
      <c r="B13" s="11" t="str">
        <f t="array" aca="1" ref="B13" ca="1">IF(ROWS($1:11)&lt;=COUNTIF(Tableau1[[Référent chantier ]],$A$1),INDEX(Tableau1[NOM DU CHANTIER],SMALL(IF(Tableau1[[Référent chantier ]]=$A$1,ROW(INDIRECT("1:"&amp;ROWS(Tableau1[[Référent chantier ]])))),ROWS($1:11))),"")</f>
        <v/>
      </c>
      <c r="C13" s="15" t="str">
        <f t="array" aca="1" ref="C13" ca="1">IF(ROWS($1:11)&lt;=COUNTIF(Tableau1[[Référent chantier ]],$A$1),INDEX(Tableau1[N°Chantier],SMALL(IF(Tableau1[[Référent chantier ]]=$A$1,ROW(INDIRECT("1:"&amp;ROWS(Tableau1[[Référent chantier ]])))),ROWS($1:11))),"")</f>
        <v/>
      </c>
      <c r="D13" s="16" t="str">
        <f t="array" aca="1" ref="D13" ca="1">IF(ROWS($1:11)&lt;=COUNTIF(Tableau1[[Référent chantier ]],$A$1),INDEX(Tableau1[Marge],SMALL(IF(Tableau1[[Référent chantier ]]=$A$1,ROW(INDIRECT("1:"&amp;ROWS(Tableau1[[Référent chantier ]])))),ROWS($1:11))),"")</f>
        <v/>
      </c>
      <c r="E13" s="11" t="str">
        <f t="array" aca="1" ref="E13" ca="1">IF(ROWS($1:11)&lt;=COUNTIF(Tableau1[[Référent chantier ]],$A$1),INDEX(Tableau1[Marge €],SMALL(IF(Tableau1[[Référent chantier ]]=$A$1,ROW(INDIRECT("1:"&amp;ROWS(Tableau1[[Référent chantier ]])))),ROWS($1:11))),"")</f>
        <v/>
      </c>
    </row>
    <row r="14" spans="1:5" x14ac:dyDescent="0.25">
      <c r="B14" s="11" t="str">
        <f t="array" aca="1" ref="B14" ca="1">IF(ROWS($1:12)&lt;=COUNTIF(Prime!$A$2:$A$18,$A$1),INDEX(Prime!$B$2:$B$18,SMALL(IF(Prime!$A$2:$A$18=$A$1,ROW(INDIRECT("1:"&amp;ROWS(Prime!$A$2:$A$18)))),ROWS($1:12))),"")</f>
        <v/>
      </c>
      <c r="C14" s="15" t="str">
        <f t="array" aca="1" ref="C14" ca="1">IF(ROWS($1:12)&lt;=COUNTIF(Prime!$A$2:$A$18,$A$1),INDEX(Prime!$C$2:$C$18,SMALL(IF(Prime!$A$2:$A$18=$A$1,ROW(INDIRECT("1:"&amp;ROWS(Prime!$A$2:$A$18)))),ROWS($1:12))),"")</f>
        <v/>
      </c>
      <c r="D14" s="16" t="str">
        <f t="array" aca="1" ref="D14" ca="1">IF(ROWS($1:12)&lt;=COUNTIF(Prime!$A$2:$A$18,$A$1),INDEX(Prime!$G$2:$G$18,SMALL(IF(Prime!$A$2:$A$18=$A$1,ROW(INDIRECT("1:"&amp;ROWS(Prime!$A$2:$A$18)))),ROWS($1:12))),"")</f>
        <v/>
      </c>
      <c r="E14" s="11" t="str">
        <f t="array" aca="1" ref="E14" ca="1">IF(ROWS($1:12)&lt;=COUNTIF(Prime!$A$2:$A$18,$A$1),INDEX(Prime!$I$2:$I$18,SMALL(IF(Prime!$A$2:$A$18=$A$1,ROW(INDIRECT("1:"&amp;ROWS(Prime!$A$2:$A$18)))),ROWS($1:12))),"")</f>
        <v/>
      </c>
    </row>
    <row r="15" spans="1:5" x14ac:dyDescent="0.25">
      <c r="B15" s="11" t="str">
        <f t="array" aca="1" ref="B15" ca="1">IF(ROWS($1:13)&lt;=COUNTIF(Prime!$A$2:$A$18,$A$1),INDEX(Prime!$B$2:$B$18,SMALL(IF(Prime!$A$2:$A$18=$A$1,ROW(INDIRECT("1:"&amp;ROWS(Prime!$A$2:$A$18)))),ROWS($1:13))),"")</f>
        <v/>
      </c>
      <c r="C15" s="15" t="str">
        <f t="array" aca="1" ref="C15" ca="1">IF(ROWS($1:13)&lt;=COUNTIF(Prime!$A$2:$A$18,$A$1),INDEX(Prime!$C$2:$C$18,SMALL(IF(Prime!$A$2:$A$18=$A$1,ROW(INDIRECT("1:"&amp;ROWS(Prime!$A$2:$A$18)))),ROWS($1:13))),"")</f>
        <v/>
      </c>
      <c r="D15" s="16" t="str">
        <f t="array" aca="1" ref="D15" ca="1">IF(ROWS($1:13)&lt;=COUNTIF(Prime!$A$2:$A$18,$A$1),INDEX(Prime!$G$2:$G$18,SMALL(IF(Prime!$A$2:$A$18=$A$1,ROW(INDIRECT("1:"&amp;ROWS(Prime!$A$2:$A$18)))),ROWS($1:13))),"")</f>
        <v/>
      </c>
      <c r="E15" s="11" t="str">
        <f t="array" aca="1" ref="E15" ca="1">IF(ROWS($1:13)&lt;=COUNTIF(Prime!$A$2:$A$18,$A$1),INDEX(Prime!$I$2:$I$18,SMALL(IF(Prime!$A$2:$A$18=$A$1,ROW(INDIRECT("1:"&amp;ROWS(Prime!$A$2:$A$18)))),ROWS($1:13))),"")</f>
        <v/>
      </c>
    </row>
    <row r="16" spans="1:5" ht="15.75" thickBot="1" x14ac:dyDescent="0.3">
      <c r="B16" s="11" t="str">
        <f t="array" aca="1" ref="B16" ca="1">IF(ROWS($1:14)&lt;=COUNTIF(Prime!$A$2:$A$18,$A$1),INDEX(Prime!$B$2:$B$18,SMALL(IF(Prime!$A$2:$A$18=$A$1,ROW(INDIRECT("1:"&amp;ROWS(Prime!$A$2:$A$18)))),ROWS($1:14))),"")</f>
        <v/>
      </c>
      <c r="C16" s="15" t="str">
        <f t="array" aca="1" ref="C16" ca="1">IF(ROWS($1:14)&lt;=COUNTIF(Prime!$A$2:$A$18,$A$1),INDEX(Prime!$C$2:$C$18,SMALL(IF(Prime!$A$2:$A$18=$A$1,ROW(INDIRECT("1:"&amp;ROWS(Prime!$A$2:$A$18)))),ROWS($1:14))),"")</f>
        <v/>
      </c>
      <c r="D16" s="16" t="str">
        <f t="array" aca="1" ref="D16" ca="1">IF(ROWS($1:14)&lt;=COUNTIF(Prime!$A$2:$A$18,$A$1),INDEX(Prime!$G$2:$G$18,SMALL(IF(Prime!$A$2:$A$18=$A$1,ROW(INDIRECT("1:"&amp;ROWS(Prime!$A$2:$A$18)))),ROWS($1:14))),"")</f>
        <v/>
      </c>
      <c r="E16" s="11" t="str">
        <f t="array" aca="1" ref="E16" ca="1">IF(ROWS($1:14)&lt;=COUNTIF(Prime!$A$2:$A$18,$A$1),INDEX(Prime!$I$2:$I$18,SMALL(IF(Prime!$A$2:$A$18=$A$1,ROW(INDIRECT("1:"&amp;ROWS(Prime!$A$2:$A$18)))),ROWS($1:14))),"")</f>
        <v/>
      </c>
    </row>
    <row r="17" spans="1:5" ht="15.75" thickBot="1" x14ac:dyDescent="0.3">
      <c r="A17" s="1"/>
      <c r="B17" s="14"/>
      <c r="C17" s="5"/>
      <c r="D17" s="12" t="s">
        <v>34</v>
      </c>
      <c r="E17" s="13">
        <f ca="1">SUM(E3:E16)</f>
        <v>1190</v>
      </c>
    </row>
  </sheetData>
  <mergeCells count="1">
    <mergeCell ref="B1:E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C10"/>
  <sheetViews>
    <sheetView workbookViewId="0">
      <selection activeCell="B2" sqref="B2"/>
    </sheetView>
  </sheetViews>
  <sheetFormatPr baseColWidth="10" defaultRowHeight="15" x14ac:dyDescent="0.25"/>
  <cols>
    <col min="2" max="2" width="24.85546875" customWidth="1"/>
  </cols>
  <sheetData>
    <row r="1" spans="1:3" ht="14.45" x14ac:dyDescent="0.3">
      <c r="A1" s="2" t="s">
        <v>11</v>
      </c>
      <c r="B1" s="8" t="s">
        <v>17</v>
      </c>
      <c r="C1" s="2" t="s">
        <v>36</v>
      </c>
    </row>
    <row r="2" spans="1:3" ht="15.75" thickBot="1" x14ac:dyDescent="0.3">
      <c r="A2" s="3" t="s">
        <v>9</v>
      </c>
      <c r="B2" s="8" t="s">
        <v>18</v>
      </c>
      <c r="C2" s="7" t="s">
        <v>35</v>
      </c>
    </row>
    <row r="3" spans="1:3" ht="14.45" x14ac:dyDescent="0.3">
      <c r="A3" s="3" t="s">
        <v>10</v>
      </c>
      <c r="B3" s="8" t="s">
        <v>19</v>
      </c>
    </row>
    <row r="4" spans="1:3" ht="14.45" x14ac:dyDescent="0.3">
      <c r="A4" s="3" t="s">
        <v>8</v>
      </c>
      <c r="B4" s="8" t="s">
        <v>20</v>
      </c>
    </row>
    <row r="5" spans="1:3" ht="14.45" x14ac:dyDescent="0.3">
      <c r="A5" s="3" t="s">
        <v>13</v>
      </c>
      <c r="B5" s="8" t="s">
        <v>21</v>
      </c>
    </row>
    <row r="6" spans="1:3" thickBot="1" x14ac:dyDescent="0.35">
      <c r="A6" s="7" t="s">
        <v>12</v>
      </c>
      <c r="B6" s="8" t="s">
        <v>22</v>
      </c>
    </row>
    <row r="7" spans="1:3" ht="14.45" x14ac:dyDescent="0.3">
      <c r="B7" s="8" t="s">
        <v>38</v>
      </c>
    </row>
    <row r="8" spans="1:3" ht="14.45" x14ac:dyDescent="0.3">
      <c r="B8" s="8" t="s">
        <v>23</v>
      </c>
    </row>
    <row r="9" spans="1:3" x14ac:dyDescent="0.25">
      <c r="B9" s="8" t="s">
        <v>24</v>
      </c>
    </row>
    <row r="10" spans="1:3" thickBot="1" x14ac:dyDescent="0.35">
      <c r="B10" s="9" t="s">
        <v>25</v>
      </c>
    </row>
  </sheetData>
  <sortState ref="C1:C2">
    <sortCondition ref="C1:C2"/>
  </sortState>
  <conditionalFormatting sqref="B1:B10">
    <cfRule type="top10" priority="6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3</vt:i4>
      </vt:variant>
    </vt:vector>
  </HeadingPairs>
  <TitlesOfParts>
    <vt:vector size="15" baseType="lpstr">
      <vt:lpstr>Prime</vt:lpstr>
      <vt:lpstr>Hakim</vt:lpstr>
      <vt:lpstr>Roland</vt:lpstr>
      <vt:lpstr>Hatem</vt:lpstr>
      <vt:lpstr>Mark</vt:lpstr>
      <vt:lpstr>Nasser</vt:lpstr>
      <vt:lpstr>Mathieu</vt:lpstr>
      <vt:lpstr>Michele</vt:lpstr>
      <vt:lpstr>Antonio</vt:lpstr>
      <vt:lpstr>Aurélien</vt:lpstr>
      <vt:lpstr>Karim</vt:lpstr>
      <vt:lpstr>Données</vt:lpstr>
      <vt:lpstr>CDT</vt:lpstr>
      <vt:lpstr>POSEURS</vt:lpstr>
      <vt:lpstr>Statut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</dc:creator>
  <cp:lastModifiedBy>maison</cp:lastModifiedBy>
  <dcterms:created xsi:type="dcterms:W3CDTF">2021-12-21T08:26:21Z</dcterms:created>
  <dcterms:modified xsi:type="dcterms:W3CDTF">2021-12-21T17:38:45Z</dcterms:modified>
</cp:coreProperties>
</file>