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18915" windowHeight="11310" activeTab="2"/>
  </bookViews>
  <sheets>
    <sheet name="A remplir" sheetId="24" r:id="rId1"/>
    <sheet name="Facture_1" sheetId="1" r:id="rId2"/>
    <sheet name="Facture_2" sheetId="15" r:id="rId3"/>
    <sheet name="Facture_3" sheetId="16" r:id="rId4"/>
    <sheet name="Facture_4" sheetId="17" r:id="rId5"/>
    <sheet name="Facture 5" sheetId="18" r:id="rId6"/>
    <sheet name="Facture 6" sheetId="19" r:id="rId7"/>
    <sheet name="Facture 7" sheetId="20" r:id="rId8"/>
    <sheet name="Solde" sheetId="28" r:id="rId9"/>
    <sheet name="DGD COurt" sheetId="21" r:id="rId10"/>
    <sheet name="DGD" sheetId="22" r:id="rId11"/>
    <sheet name="Feuil1 (2)" sheetId="23" r:id="rId12"/>
    <sheet name="Enveloppe DL" sheetId="25" r:id="rId13"/>
    <sheet name="Enveloppe A4" sheetId="26" r:id="rId14"/>
    <sheet name="Révision" sheetId="27" r:id="rId15"/>
  </sheets>
  <functionGroups builtInGroupCount="17"/>
  <definedNames>
    <definedName name="DateF1">Facture_1!$E$9</definedName>
    <definedName name="DateF2">Facture_2!$E$9</definedName>
    <definedName name="DateF3">Facture_3!$E$9</definedName>
    <definedName name="DateF4">Facture_4!$E$9</definedName>
    <definedName name="DateF5">'Facture 5'!$E$9</definedName>
    <definedName name="DateF6">'Facture 6'!$E$9</definedName>
    <definedName name="DateF7">'Facture 7'!$E$9</definedName>
    <definedName name="DateF8" localSheetId="8">Solde!$E$9</definedName>
    <definedName name="DateF8">'DGD COurt'!$E$9</definedName>
    <definedName name="F1HT">Facture_1!$G$24</definedName>
    <definedName name="F1TTC">Facture_1!$G$26</definedName>
    <definedName name="F2HT">Facture_2!$G$24</definedName>
    <definedName name="F2TTC">Facture_2!$G$26</definedName>
    <definedName name="F3HT">Facture_3!$G$81</definedName>
    <definedName name="F3TTC">Facture_3!$G$83</definedName>
    <definedName name="F4HT">Facture_4!$G$81</definedName>
    <definedName name="F4TTC">Facture_4!$G$83</definedName>
    <definedName name="F5HT">'Facture 5'!$G$77</definedName>
    <definedName name="F5TTC">'Facture 5'!$G$83</definedName>
    <definedName name="F6HT">'Facture 6'!$G$77</definedName>
    <definedName name="F6TTC">'Facture 6'!$G$83</definedName>
    <definedName name="F7HT">'Facture 7'!$G$77</definedName>
    <definedName name="F7TTC">'Facture 7'!$G$83</definedName>
    <definedName name="F8HT" localSheetId="8">Solde!$G$77</definedName>
    <definedName name="F8HT">'DGD COurt'!$G$77</definedName>
    <definedName name="F8TTC" localSheetId="8">Solde!$G$83</definedName>
    <definedName name="F8TTC">'DGD COurt'!$G$79</definedName>
    <definedName name="MTMARCHE">Facture_1!#REF!</definedName>
    <definedName name="_xlnm.Print_Area" localSheetId="10">DGD!$A$1:$F$91</definedName>
    <definedName name="_xlnm.Print_Area" localSheetId="9">'DGD COurt'!$A$1:$G$118</definedName>
    <definedName name="_xlnm.Print_Area" localSheetId="13">'Enveloppe A4'!$A$1:$K$33</definedName>
    <definedName name="_xlnm.Print_Area" localSheetId="12">'Enveloppe DL'!$A$1:$I$19</definedName>
    <definedName name="_xlnm.Print_Area" localSheetId="5">'Facture 5'!$A$1:$G$122</definedName>
    <definedName name="_xlnm.Print_Area" localSheetId="6">'Facture 6'!$A$1:$G$122</definedName>
    <definedName name="_xlnm.Print_Area" localSheetId="7">'Facture 7'!$A$1:$G$122</definedName>
    <definedName name="_xlnm.Print_Area" localSheetId="1">Facture_1!$A$1:$G$64</definedName>
    <definedName name="_xlnm.Print_Area" localSheetId="2">Facture_2!$A$1:$G$65</definedName>
    <definedName name="_xlnm.Print_Area" localSheetId="3">Facture_3!$A$1:$G$122</definedName>
    <definedName name="_xlnm.Print_Area" localSheetId="4">Facture_4!$A$1:$G$122</definedName>
    <definedName name="_xlnm.Print_Area" localSheetId="11">'Feuil1 (2)'!$A$1:$F$107</definedName>
    <definedName name="_xlnm.Print_Area" localSheetId="14">Révision!$A$1:$I$38</definedName>
    <definedName name="_xlnm.Print_Area" localSheetId="8">Solde!$A$1:$G$122</definedName>
  </definedNames>
  <calcPr calcId="145621"/>
</workbook>
</file>

<file path=xl/calcChain.xml><?xml version="1.0" encoding="utf-8"?>
<calcChain xmlns="http://schemas.openxmlformats.org/spreadsheetml/2006/main">
  <c r="E6" i="15" l="1"/>
  <c r="A13" i="15"/>
  <c r="A15" i="22"/>
  <c r="B15" i="1"/>
  <c r="B15" i="15" s="1"/>
  <c r="I75" i="28"/>
  <c r="G75" i="28"/>
  <c r="D75" i="28"/>
  <c r="C75" i="28"/>
  <c r="B75" i="28"/>
  <c r="A75" i="28"/>
  <c r="I74" i="28"/>
  <c r="G74" i="28"/>
  <c r="D74" i="28"/>
  <c r="C74" i="28"/>
  <c r="B74" i="28"/>
  <c r="A74" i="28"/>
  <c r="I73" i="28"/>
  <c r="D73" i="28"/>
  <c r="C73" i="28"/>
  <c r="A73" i="28"/>
  <c r="I72" i="28"/>
  <c r="G72" i="28"/>
  <c r="D72" i="28"/>
  <c r="C72" i="28"/>
  <c r="B72" i="28"/>
  <c r="A72" i="28"/>
  <c r="I71" i="28"/>
  <c r="G71" i="28"/>
  <c r="D71" i="28"/>
  <c r="C71" i="28"/>
  <c r="A71" i="28"/>
  <c r="I70" i="28"/>
  <c r="G70" i="28"/>
  <c r="E70" i="28"/>
  <c r="D70" i="28"/>
  <c r="C70" i="28"/>
  <c r="B70" i="28"/>
  <c r="A70" i="28"/>
  <c r="I69" i="28"/>
  <c r="D69" i="28"/>
  <c r="C69" i="28"/>
  <c r="B69" i="28"/>
  <c r="A69" i="28"/>
  <c r="I68" i="28"/>
  <c r="D68" i="28"/>
  <c r="C68" i="28"/>
  <c r="B68" i="28"/>
  <c r="A68" i="28"/>
  <c r="I67" i="28"/>
  <c r="D67" i="28"/>
  <c r="C67" i="28"/>
  <c r="B67" i="28"/>
  <c r="A67" i="28"/>
  <c r="I66" i="28"/>
  <c r="D66" i="28"/>
  <c r="C66" i="28"/>
  <c r="B66" i="28"/>
  <c r="A66" i="28"/>
  <c r="I65" i="28"/>
  <c r="D65" i="28"/>
  <c r="C65" i="28"/>
  <c r="B65" i="28"/>
  <c r="A65" i="28"/>
  <c r="I64" i="28"/>
  <c r="G64" i="28"/>
  <c r="D64" i="28"/>
  <c r="C64" i="28"/>
  <c r="B64" i="28"/>
  <c r="A64" i="28"/>
  <c r="I63" i="28"/>
  <c r="G63" i="28"/>
  <c r="D63" i="28"/>
  <c r="C63" i="28"/>
  <c r="B63" i="28"/>
  <c r="A63" i="28"/>
  <c r="I62" i="28"/>
  <c r="G62" i="28"/>
  <c r="D62" i="28"/>
  <c r="C62" i="28"/>
  <c r="B62" i="28"/>
  <c r="A62" i="28"/>
  <c r="I61" i="28"/>
  <c r="G61" i="28"/>
  <c r="D61" i="28"/>
  <c r="C61" i="28"/>
  <c r="B61" i="28"/>
  <c r="A61" i="28"/>
  <c r="I60" i="28"/>
  <c r="G60" i="28"/>
  <c r="D60" i="28"/>
  <c r="C60" i="28"/>
  <c r="B60" i="28"/>
  <c r="A60" i="28"/>
  <c r="I59" i="28"/>
  <c r="G59" i="28"/>
  <c r="D59" i="28"/>
  <c r="C59" i="28"/>
  <c r="B59" i="28"/>
  <c r="A59" i="28"/>
  <c r="I58" i="28"/>
  <c r="G58" i="28"/>
  <c r="D58" i="28"/>
  <c r="C58" i="28"/>
  <c r="B58" i="28"/>
  <c r="A58" i="28"/>
  <c r="I57" i="28"/>
  <c r="G57" i="28"/>
  <c r="D57" i="28"/>
  <c r="C57" i="28"/>
  <c r="B57" i="28"/>
  <c r="A57" i="28"/>
  <c r="I56" i="28"/>
  <c r="G56" i="28"/>
  <c r="D56" i="28"/>
  <c r="C56" i="28"/>
  <c r="B56" i="28"/>
  <c r="A56" i="28"/>
  <c r="I55" i="28"/>
  <c r="G55" i="28"/>
  <c r="D55" i="28"/>
  <c r="C55" i="28"/>
  <c r="B55" i="28"/>
  <c r="A55" i="28"/>
  <c r="I54" i="28"/>
  <c r="G54" i="28"/>
  <c r="D54" i="28"/>
  <c r="C54" i="28"/>
  <c r="B54" i="28"/>
  <c r="A54" i="28"/>
  <c r="I53" i="28"/>
  <c r="G53" i="28"/>
  <c r="D53" i="28"/>
  <c r="C53" i="28"/>
  <c r="B53" i="28"/>
  <c r="A53" i="28"/>
  <c r="I52" i="28"/>
  <c r="G52" i="28"/>
  <c r="D52" i="28"/>
  <c r="C52" i="28"/>
  <c r="B52" i="28"/>
  <c r="A52" i="28"/>
  <c r="I51" i="28"/>
  <c r="G51" i="28"/>
  <c r="D51" i="28"/>
  <c r="C51" i="28"/>
  <c r="B51" i="28"/>
  <c r="A51" i="28"/>
  <c r="I50" i="28"/>
  <c r="G50" i="28"/>
  <c r="D50" i="28"/>
  <c r="C50" i="28"/>
  <c r="B50" i="28"/>
  <c r="A50" i="28"/>
  <c r="I49" i="28"/>
  <c r="G49" i="28"/>
  <c r="D49" i="28"/>
  <c r="C49" i="28"/>
  <c r="B49" i="28"/>
  <c r="A49" i="28"/>
  <c r="I48" i="28"/>
  <c r="G48" i="28"/>
  <c r="D48" i="28"/>
  <c r="C48" i="28"/>
  <c r="B48" i="28"/>
  <c r="A48" i="28"/>
  <c r="I47" i="28"/>
  <c r="G47" i="28"/>
  <c r="D47" i="28"/>
  <c r="C47" i="28"/>
  <c r="B47" i="28"/>
  <c r="A47" i="28"/>
  <c r="I46" i="28"/>
  <c r="G46" i="28"/>
  <c r="D46" i="28"/>
  <c r="C46" i="28"/>
  <c r="B46" i="28"/>
  <c r="A46" i="28"/>
  <c r="I45" i="28"/>
  <c r="G45" i="28"/>
  <c r="D45" i="28"/>
  <c r="C45" i="28"/>
  <c r="B45" i="28"/>
  <c r="A45" i="28"/>
  <c r="I44" i="28"/>
  <c r="G44" i="28"/>
  <c r="D44" i="28"/>
  <c r="C44" i="28"/>
  <c r="B44" i="28"/>
  <c r="A44" i="28"/>
  <c r="I43" i="28"/>
  <c r="G43" i="28"/>
  <c r="D43" i="28"/>
  <c r="C43" i="28"/>
  <c r="B43" i="28"/>
  <c r="A43" i="28"/>
  <c r="I42" i="28"/>
  <c r="G42" i="28"/>
  <c r="D42" i="28"/>
  <c r="C42" i="28"/>
  <c r="B42" i="28"/>
  <c r="A42" i="28"/>
  <c r="I41" i="28"/>
  <c r="G41" i="28"/>
  <c r="D41" i="28"/>
  <c r="C41" i="28"/>
  <c r="B41" i="28"/>
  <c r="A41" i="28"/>
  <c r="I40" i="28"/>
  <c r="G40" i="28"/>
  <c r="D40" i="28"/>
  <c r="C40" i="28"/>
  <c r="B40" i="28"/>
  <c r="A40" i="28"/>
  <c r="I39" i="28"/>
  <c r="G39" i="28"/>
  <c r="D39" i="28"/>
  <c r="C39" i="28"/>
  <c r="B39" i="28"/>
  <c r="A39" i="28"/>
  <c r="I38" i="28"/>
  <c r="G38" i="28"/>
  <c r="D38" i="28"/>
  <c r="C38" i="28"/>
  <c r="B38" i="28"/>
  <c r="A38" i="28"/>
  <c r="I37" i="28"/>
  <c r="G37" i="28"/>
  <c r="D37" i="28"/>
  <c r="C37" i="28"/>
  <c r="B37" i="28"/>
  <c r="A37" i="28"/>
  <c r="I36" i="28"/>
  <c r="G36" i="28"/>
  <c r="D36" i="28"/>
  <c r="C36" i="28"/>
  <c r="B36" i="28"/>
  <c r="A36" i="28"/>
  <c r="I35" i="28"/>
  <c r="G35" i="28"/>
  <c r="D35" i="28"/>
  <c r="C35" i="28"/>
  <c r="B35" i="28"/>
  <c r="A35" i="28"/>
  <c r="I34" i="28"/>
  <c r="G34" i="28"/>
  <c r="D34" i="28"/>
  <c r="C34" i="28"/>
  <c r="B34" i="28"/>
  <c r="A34" i="28"/>
  <c r="I33" i="28"/>
  <c r="G33" i="28"/>
  <c r="D33" i="28"/>
  <c r="C33" i="28"/>
  <c r="B33" i="28"/>
  <c r="A33" i="28"/>
  <c r="I32" i="28"/>
  <c r="G32" i="28"/>
  <c r="D32" i="28"/>
  <c r="C32" i="28"/>
  <c r="B32" i="28"/>
  <c r="A32" i="28"/>
  <c r="I31" i="28"/>
  <c r="G31" i="28"/>
  <c r="D31" i="28"/>
  <c r="C31" i="28"/>
  <c r="B31" i="28"/>
  <c r="A31" i="28"/>
  <c r="I30" i="28"/>
  <c r="G30" i="28"/>
  <c r="D30" i="28"/>
  <c r="C30" i="28"/>
  <c r="B30" i="28"/>
  <c r="A30" i="28"/>
  <c r="I29" i="28"/>
  <c r="G29" i="28"/>
  <c r="D29" i="28"/>
  <c r="C29" i="28"/>
  <c r="B29" i="28"/>
  <c r="A29" i="28"/>
  <c r="I28" i="28"/>
  <c r="G28" i="28"/>
  <c r="D28" i="28"/>
  <c r="C28" i="28"/>
  <c r="B28" i="28"/>
  <c r="A28" i="28"/>
  <c r="I27" i="28"/>
  <c r="G27" i="28"/>
  <c r="D27" i="28"/>
  <c r="C27" i="28"/>
  <c r="B27" i="28"/>
  <c r="A27" i="28"/>
  <c r="I26" i="28"/>
  <c r="G26" i="28"/>
  <c r="D26" i="28"/>
  <c r="C26" i="28"/>
  <c r="B26" i="28"/>
  <c r="A26" i="28"/>
  <c r="I25" i="28"/>
  <c r="E25" i="28"/>
  <c r="G25" i="28" s="1"/>
  <c r="D25" i="28"/>
  <c r="C25" i="28"/>
  <c r="B25" i="28"/>
  <c r="A25" i="28"/>
  <c r="I24" i="28"/>
  <c r="E24" i="28"/>
  <c r="G24" i="28" s="1"/>
  <c r="D24" i="28"/>
  <c r="C24" i="28"/>
  <c r="B24" i="28"/>
  <c r="A24" i="28"/>
  <c r="I23" i="28"/>
  <c r="E23" i="28"/>
  <c r="G23" i="28" s="1"/>
  <c r="D23" i="28"/>
  <c r="C23" i="28"/>
  <c r="B23" i="28"/>
  <c r="A23" i="28"/>
  <c r="I22" i="28"/>
  <c r="E22" i="28"/>
  <c r="G22" i="28" s="1"/>
  <c r="D22" i="28"/>
  <c r="C22" i="28"/>
  <c r="B22" i="28"/>
  <c r="A22" i="28"/>
  <c r="I21" i="28"/>
  <c r="E21" i="28"/>
  <c r="G21" i="28" s="1"/>
  <c r="D21" i="28"/>
  <c r="C21" i="28"/>
  <c r="B21" i="28"/>
  <c r="A21" i="28"/>
  <c r="I20" i="28"/>
  <c r="E20" i="28"/>
  <c r="G20" i="28" s="1"/>
  <c r="D20" i="28"/>
  <c r="C20" i="28"/>
  <c r="B20" i="28"/>
  <c r="A20" i="28"/>
  <c r="I19" i="28"/>
  <c r="E19" i="28"/>
  <c r="G19" i="28" s="1"/>
  <c r="D19" i="28"/>
  <c r="C19" i="28"/>
  <c r="B19" i="28"/>
  <c r="A19" i="28"/>
  <c r="I18" i="28"/>
  <c r="E18" i="28"/>
  <c r="G18" i="28" s="1"/>
  <c r="D18" i="28"/>
  <c r="C18" i="28"/>
  <c r="B18" i="28"/>
  <c r="A18" i="28"/>
  <c r="I17" i="28"/>
  <c r="E17" i="28"/>
  <c r="G17" i="28" s="1"/>
  <c r="D17" i="28"/>
  <c r="C17" i="28"/>
  <c r="B17" i="28"/>
  <c r="A17" i="28"/>
  <c r="I16" i="28"/>
  <c r="E16" i="28"/>
  <c r="G16" i="28" s="1"/>
  <c r="D16" i="28"/>
  <c r="C16" i="28"/>
  <c r="B16" i="28"/>
  <c r="A16" i="28"/>
  <c r="A13" i="28"/>
  <c r="E6" i="28"/>
  <c r="F29" i="27"/>
  <c r="G29" i="27" s="1"/>
  <c r="H29" i="27" s="1"/>
  <c r="I29" i="27" s="1"/>
  <c r="C29" i="27"/>
  <c r="B23" i="27"/>
  <c r="B15" i="27"/>
  <c r="G23" i="27"/>
  <c r="H23" i="27" s="1"/>
  <c r="F23" i="27"/>
  <c r="F22" i="27"/>
  <c r="G22" i="27" s="1"/>
  <c r="H22" i="27" s="1"/>
  <c r="F21" i="27"/>
  <c r="G21" i="27" s="1"/>
  <c r="H21" i="27" s="1"/>
  <c r="A13" i="27"/>
  <c r="G6" i="27"/>
  <c r="B50" i="24"/>
  <c r="B49" i="24"/>
  <c r="B48" i="24"/>
  <c r="B47" i="24"/>
  <c r="B46" i="24"/>
  <c r="B45" i="24"/>
  <c r="B44" i="24"/>
  <c r="A22" i="27" s="1"/>
  <c r="B43" i="24"/>
  <c r="A21" i="27" s="1"/>
  <c r="E27" i="28"/>
  <c r="E26" i="28"/>
  <c r="B15" i="16" l="1"/>
  <c r="G69" i="28"/>
  <c r="G77" i="28" s="1"/>
  <c r="G82" i="28" s="1"/>
  <c r="I23" i="27"/>
  <c r="C42" i="24"/>
  <c r="E15" i="26"/>
  <c r="E14" i="26"/>
  <c r="E13" i="26"/>
  <c r="E12" i="26"/>
  <c r="D10" i="25"/>
  <c r="G83" i="28" l="1"/>
  <c r="D11" i="25"/>
  <c r="D9" i="25"/>
  <c r="D8" i="25"/>
  <c r="E6" i="16"/>
  <c r="E6" i="17"/>
  <c r="E6" i="18"/>
  <c r="E6" i="19"/>
  <c r="E6" i="20"/>
  <c r="E6" i="21"/>
  <c r="E6" i="1"/>
  <c r="A13" i="16"/>
  <c r="A13" i="17"/>
  <c r="A13" i="18"/>
  <c r="A13" i="19"/>
  <c r="A13" i="20"/>
  <c r="A13" i="21"/>
  <c r="A13" i="1"/>
  <c r="A14" i="23" s="1"/>
  <c r="A63" i="23" s="1"/>
  <c r="B39" i="22"/>
  <c r="C39" i="22" s="1"/>
  <c r="B38" i="22"/>
  <c r="C38" i="22" s="1"/>
  <c r="B37" i="22"/>
  <c r="C37" i="22" s="1"/>
  <c r="B36" i="22"/>
  <c r="D36" i="22" s="1"/>
  <c r="E36" i="22" s="1"/>
  <c r="F36" i="22" s="1"/>
  <c r="B35" i="22"/>
  <c r="B34" i="22"/>
  <c r="B33" i="22"/>
  <c r="B32" i="22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G49" i="16"/>
  <c r="G50" i="16"/>
  <c r="G51" i="16"/>
  <c r="G52" i="16"/>
  <c r="G53" i="16"/>
  <c r="G54" i="16"/>
  <c r="G55" i="16"/>
  <c r="G56" i="16"/>
  <c r="G57" i="16"/>
  <c r="G58" i="16"/>
  <c r="G59" i="16"/>
  <c r="G60" i="16"/>
  <c r="G61" i="16"/>
  <c r="G62" i="16"/>
  <c r="G63" i="16"/>
  <c r="G64" i="16"/>
  <c r="G65" i="16"/>
  <c r="G71" i="16"/>
  <c r="G72" i="16"/>
  <c r="G75" i="16"/>
  <c r="G76" i="16"/>
  <c r="G29" i="17"/>
  <c r="G30" i="17"/>
  <c r="G31" i="17"/>
  <c r="G32" i="17"/>
  <c r="G33" i="17"/>
  <c r="G34" i="17"/>
  <c r="G35" i="17"/>
  <c r="G36" i="17"/>
  <c r="G37" i="17"/>
  <c r="G38" i="17"/>
  <c r="G39" i="17"/>
  <c r="G40" i="17"/>
  <c r="G41" i="17"/>
  <c r="G42" i="17"/>
  <c r="G43" i="17"/>
  <c r="G44" i="17"/>
  <c r="G45" i="17"/>
  <c r="G46" i="17"/>
  <c r="G47" i="17"/>
  <c r="G48" i="17"/>
  <c r="G49" i="17"/>
  <c r="G50" i="17"/>
  <c r="G51" i="17"/>
  <c r="G52" i="17"/>
  <c r="G53" i="17"/>
  <c r="G54" i="17"/>
  <c r="G55" i="17"/>
  <c r="G56" i="17"/>
  <c r="G57" i="17"/>
  <c r="G58" i="17"/>
  <c r="G59" i="17"/>
  <c r="G60" i="17"/>
  <c r="G61" i="17"/>
  <c r="G62" i="17"/>
  <c r="G63" i="17"/>
  <c r="G64" i="17"/>
  <c r="G70" i="17"/>
  <c r="G71" i="17"/>
  <c r="G72" i="17"/>
  <c r="G74" i="17"/>
  <c r="G75" i="17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G44" i="18"/>
  <c r="G45" i="18"/>
  <c r="G46" i="18"/>
  <c r="G47" i="18"/>
  <c r="G48" i="18"/>
  <c r="G49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70" i="18"/>
  <c r="G71" i="18"/>
  <c r="G72" i="18"/>
  <c r="G74" i="18"/>
  <c r="G75" i="18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70" i="19"/>
  <c r="G71" i="19"/>
  <c r="G72" i="19"/>
  <c r="G74" i="19"/>
  <c r="G75" i="19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70" i="20"/>
  <c r="G71" i="20"/>
  <c r="G72" i="20"/>
  <c r="G74" i="20"/>
  <c r="G75" i="20"/>
  <c r="G29" i="21"/>
  <c r="G30" i="21"/>
  <c r="G31" i="21"/>
  <c r="G32" i="21"/>
  <c r="G33" i="21"/>
  <c r="G34" i="21"/>
  <c r="G35" i="21"/>
  <c r="G36" i="21"/>
  <c r="G37" i="21"/>
  <c r="G38" i="21"/>
  <c r="G39" i="21"/>
  <c r="G40" i="21"/>
  <c r="G41" i="21"/>
  <c r="G42" i="21"/>
  <c r="G43" i="21"/>
  <c r="G44" i="21"/>
  <c r="G45" i="21"/>
  <c r="G46" i="21"/>
  <c r="G47" i="21"/>
  <c r="G48" i="21"/>
  <c r="G49" i="21"/>
  <c r="G50" i="21"/>
  <c r="G51" i="21"/>
  <c r="G52" i="21"/>
  <c r="G53" i="21"/>
  <c r="G54" i="21"/>
  <c r="G55" i="21"/>
  <c r="G56" i="21"/>
  <c r="G57" i="21"/>
  <c r="G58" i="21"/>
  <c r="G59" i="21"/>
  <c r="G60" i="21"/>
  <c r="G61" i="21"/>
  <c r="G62" i="21"/>
  <c r="G63" i="21"/>
  <c r="G64" i="21"/>
  <c r="G70" i="21"/>
  <c r="G71" i="21"/>
  <c r="G72" i="21"/>
  <c r="G74" i="21"/>
  <c r="G75" i="21"/>
  <c r="I18" i="16"/>
  <c r="I19" i="16"/>
  <c r="I20" i="16"/>
  <c r="I21" i="16"/>
  <c r="I22" i="16"/>
  <c r="I23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4" i="16"/>
  <c r="I75" i="16"/>
  <c r="I76" i="16"/>
  <c r="I16" i="21"/>
  <c r="I17" i="21"/>
  <c r="I18" i="21"/>
  <c r="I19" i="21"/>
  <c r="I21" i="21"/>
  <c r="I22" i="21"/>
  <c r="I23" i="21"/>
  <c r="I25" i="21"/>
  <c r="I26" i="21"/>
  <c r="I27" i="21"/>
  <c r="I28" i="21"/>
  <c r="I29" i="21"/>
  <c r="I30" i="21"/>
  <c r="I31" i="21"/>
  <c r="I33" i="21"/>
  <c r="I37" i="21"/>
  <c r="I38" i="21"/>
  <c r="I39" i="21"/>
  <c r="I41" i="21"/>
  <c r="I42" i="21"/>
  <c r="I43" i="21"/>
  <c r="I44" i="21"/>
  <c r="I45" i="21"/>
  <c r="I46" i="21"/>
  <c r="I47" i="21"/>
  <c r="I49" i="21"/>
  <c r="I50" i="21"/>
  <c r="I51" i="21"/>
  <c r="I52" i="21"/>
  <c r="I53" i="21"/>
  <c r="I54" i="21"/>
  <c r="I55" i="21"/>
  <c r="I57" i="21"/>
  <c r="I58" i="21"/>
  <c r="I61" i="21"/>
  <c r="I62" i="21"/>
  <c r="I63" i="21"/>
  <c r="I65" i="21"/>
  <c r="I66" i="21"/>
  <c r="I67" i="21"/>
  <c r="I68" i="21"/>
  <c r="I69" i="21"/>
  <c r="I70" i="21"/>
  <c r="I71" i="21"/>
  <c r="I21" i="20"/>
  <c r="I22" i="20"/>
  <c r="I23" i="20"/>
  <c r="I24" i="20"/>
  <c r="I29" i="20"/>
  <c r="I30" i="20"/>
  <c r="I31" i="20"/>
  <c r="I32" i="20"/>
  <c r="I37" i="20"/>
  <c r="I38" i="20"/>
  <c r="I39" i="20"/>
  <c r="I40" i="20"/>
  <c r="I45" i="20"/>
  <c r="I46" i="20"/>
  <c r="I47" i="20"/>
  <c r="I48" i="20"/>
  <c r="I53" i="20"/>
  <c r="I54" i="20"/>
  <c r="I55" i="20"/>
  <c r="I56" i="20"/>
  <c r="I61" i="20"/>
  <c r="I62" i="20"/>
  <c r="I63" i="20"/>
  <c r="I64" i="20"/>
  <c r="I69" i="20"/>
  <c r="I70" i="20"/>
  <c r="I71" i="20"/>
  <c r="I72" i="20"/>
  <c r="I17" i="19"/>
  <c r="I18" i="19"/>
  <c r="I19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3" i="19"/>
  <c r="I54" i="19"/>
  <c r="I55" i="19"/>
  <c r="I56" i="19"/>
  <c r="I57" i="19"/>
  <c r="I61" i="19"/>
  <c r="I62" i="19"/>
  <c r="I63" i="19"/>
  <c r="I64" i="19"/>
  <c r="I65" i="19"/>
  <c r="I66" i="19"/>
  <c r="I67" i="19"/>
  <c r="I68" i="19"/>
  <c r="I69" i="19"/>
  <c r="I70" i="19"/>
  <c r="I71" i="19"/>
  <c r="I72" i="19"/>
  <c r="I73" i="19"/>
  <c r="I74" i="19"/>
  <c r="I17" i="18"/>
  <c r="I21" i="18"/>
  <c r="I22" i="18"/>
  <c r="I23" i="18"/>
  <c r="I24" i="18"/>
  <c r="I25" i="18"/>
  <c r="I33" i="18"/>
  <c r="I37" i="18"/>
  <c r="I41" i="18"/>
  <c r="I45" i="18"/>
  <c r="I46" i="18"/>
  <c r="I49" i="18"/>
  <c r="I53" i="18"/>
  <c r="I54" i="18"/>
  <c r="I55" i="18"/>
  <c r="I57" i="18"/>
  <c r="I61" i="18"/>
  <c r="I62" i="18"/>
  <c r="I63" i="18"/>
  <c r="I64" i="18"/>
  <c r="I65" i="18"/>
  <c r="I69" i="18"/>
  <c r="I70" i="18"/>
  <c r="I71" i="18"/>
  <c r="I72" i="18"/>
  <c r="I73" i="18"/>
  <c r="I17" i="17"/>
  <c r="I18" i="17"/>
  <c r="I19" i="17"/>
  <c r="I21" i="17"/>
  <c r="I22" i="17"/>
  <c r="I23" i="17"/>
  <c r="I24" i="17"/>
  <c r="I25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5" i="17"/>
  <c r="I46" i="17"/>
  <c r="I47" i="17"/>
  <c r="I48" i="17"/>
  <c r="I49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9" i="17"/>
  <c r="I70" i="17"/>
  <c r="I71" i="17"/>
  <c r="I72" i="17"/>
  <c r="I73" i="17"/>
  <c r="I74" i="17"/>
  <c r="I75" i="17"/>
  <c r="A60" i="22"/>
  <c r="E7" i="1"/>
  <c r="E7" i="15" s="1"/>
  <c r="E5" i="1"/>
  <c r="E5" i="15" s="1"/>
  <c r="E4" i="1"/>
  <c r="E4" i="15" s="1"/>
  <c r="A14" i="22"/>
  <c r="A24" i="22"/>
  <c r="A69" i="22" s="1"/>
  <c r="A20" i="22"/>
  <c r="A65" i="22" s="1"/>
  <c r="A16" i="22"/>
  <c r="A62" i="22" s="1"/>
  <c r="A61" i="22"/>
  <c r="F67" i="22"/>
  <c r="F68" i="22"/>
  <c r="F69" i="22"/>
  <c r="F66" i="22"/>
  <c r="D67" i="22"/>
  <c r="D68" i="22"/>
  <c r="D69" i="22"/>
  <c r="D66" i="22"/>
  <c r="A67" i="22"/>
  <c r="E57" i="23"/>
  <c r="B39" i="23"/>
  <c r="B38" i="23"/>
  <c r="B37" i="23"/>
  <c r="B36" i="23"/>
  <c r="B35" i="23"/>
  <c r="B34" i="23"/>
  <c r="B33" i="23"/>
  <c r="B32" i="23"/>
  <c r="I20" i="21"/>
  <c r="I24" i="21"/>
  <c r="I32" i="21"/>
  <c r="I34" i="21"/>
  <c r="I35" i="21"/>
  <c r="I36" i="21"/>
  <c r="I40" i="21"/>
  <c r="I48" i="21"/>
  <c r="I56" i="21"/>
  <c r="I59" i="21"/>
  <c r="I60" i="21"/>
  <c r="I64" i="21"/>
  <c r="I72" i="21"/>
  <c r="I73" i="21"/>
  <c r="I74" i="21"/>
  <c r="I75" i="21"/>
  <c r="D75" i="21"/>
  <c r="C75" i="21"/>
  <c r="B75" i="21"/>
  <c r="A75" i="21"/>
  <c r="D74" i="21"/>
  <c r="C74" i="21"/>
  <c r="B74" i="21"/>
  <c r="A74" i="21"/>
  <c r="D73" i="21"/>
  <c r="C73" i="21"/>
  <c r="A73" i="21"/>
  <c r="D72" i="21"/>
  <c r="C72" i="21"/>
  <c r="B72" i="21"/>
  <c r="A72" i="21"/>
  <c r="D71" i="21"/>
  <c r="C71" i="21"/>
  <c r="A71" i="21"/>
  <c r="D70" i="21"/>
  <c r="C70" i="21"/>
  <c r="B70" i="21"/>
  <c r="A70" i="21"/>
  <c r="D69" i="21"/>
  <c r="C69" i="21"/>
  <c r="B69" i="21"/>
  <c r="A69" i="21"/>
  <c r="D68" i="21"/>
  <c r="C68" i="21"/>
  <c r="B68" i="21"/>
  <c r="A68" i="21"/>
  <c r="D67" i="21"/>
  <c r="C67" i="21"/>
  <c r="B67" i="21"/>
  <c r="A67" i="21"/>
  <c r="D66" i="21"/>
  <c r="C66" i="21"/>
  <c r="B66" i="21"/>
  <c r="A66" i="21"/>
  <c r="D65" i="21"/>
  <c r="C65" i="21"/>
  <c r="B65" i="21"/>
  <c r="A65" i="21"/>
  <c r="D64" i="21"/>
  <c r="C64" i="21"/>
  <c r="B64" i="21"/>
  <c r="A64" i="21"/>
  <c r="D63" i="21"/>
  <c r="C63" i="21"/>
  <c r="B63" i="21"/>
  <c r="A63" i="21"/>
  <c r="D62" i="21"/>
  <c r="C62" i="21"/>
  <c r="B62" i="21"/>
  <c r="A62" i="21"/>
  <c r="D61" i="21"/>
  <c r="C61" i="21"/>
  <c r="B61" i="21"/>
  <c r="A61" i="21"/>
  <c r="D60" i="21"/>
  <c r="C60" i="21"/>
  <c r="B60" i="21"/>
  <c r="A60" i="21"/>
  <c r="D59" i="21"/>
  <c r="C59" i="21"/>
  <c r="B59" i="21"/>
  <c r="A59" i="21"/>
  <c r="D58" i="21"/>
  <c r="C58" i="21"/>
  <c r="B58" i="21"/>
  <c r="A58" i="21"/>
  <c r="D57" i="21"/>
  <c r="C57" i="21"/>
  <c r="B57" i="21"/>
  <c r="A57" i="21"/>
  <c r="D56" i="21"/>
  <c r="C56" i="21"/>
  <c r="B56" i="21"/>
  <c r="A56" i="21"/>
  <c r="D55" i="21"/>
  <c r="C55" i="21"/>
  <c r="B55" i="21"/>
  <c r="A55" i="21"/>
  <c r="D54" i="21"/>
  <c r="C54" i="21"/>
  <c r="B54" i="21"/>
  <c r="A54" i="21"/>
  <c r="D53" i="21"/>
  <c r="C53" i="21"/>
  <c r="B53" i="21"/>
  <c r="A53" i="21"/>
  <c r="D52" i="21"/>
  <c r="C52" i="21"/>
  <c r="B52" i="21"/>
  <c r="A52" i="21"/>
  <c r="D51" i="21"/>
  <c r="C51" i="21"/>
  <c r="B51" i="21"/>
  <c r="A51" i="21"/>
  <c r="D50" i="21"/>
  <c r="C50" i="21"/>
  <c r="B50" i="21"/>
  <c r="A50" i="21"/>
  <c r="D49" i="21"/>
  <c r="C49" i="21"/>
  <c r="B49" i="21"/>
  <c r="A49" i="21"/>
  <c r="D48" i="21"/>
  <c r="C48" i="21"/>
  <c r="B48" i="21"/>
  <c r="A48" i="21"/>
  <c r="D47" i="21"/>
  <c r="C47" i="21"/>
  <c r="B47" i="21"/>
  <c r="A47" i="21"/>
  <c r="D46" i="21"/>
  <c r="C46" i="21"/>
  <c r="B46" i="21"/>
  <c r="A46" i="21"/>
  <c r="D45" i="21"/>
  <c r="C45" i="21"/>
  <c r="B45" i="21"/>
  <c r="A45" i="21"/>
  <c r="D44" i="21"/>
  <c r="C44" i="21"/>
  <c r="B44" i="21"/>
  <c r="A44" i="21"/>
  <c r="D43" i="21"/>
  <c r="C43" i="21"/>
  <c r="B43" i="21"/>
  <c r="A43" i="21"/>
  <c r="D42" i="21"/>
  <c r="C42" i="21"/>
  <c r="B42" i="21"/>
  <c r="A42" i="21"/>
  <c r="D41" i="21"/>
  <c r="C41" i="21"/>
  <c r="B41" i="21"/>
  <c r="A41" i="21"/>
  <c r="D40" i="21"/>
  <c r="C40" i="21"/>
  <c r="B40" i="21"/>
  <c r="A40" i="21"/>
  <c r="D39" i="21"/>
  <c r="C39" i="21"/>
  <c r="B39" i="21"/>
  <c r="A39" i="21"/>
  <c r="D38" i="21"/>
  <c r="C38" i="21"/>
  <c r="B38" i="21"/>
  <c r="A38" i="21"/>
  <c r="D37" i="21"/>
  <c r="C37" i="21"/>
  <c r="B37" i="21"/>
  <c r="A37" i="21"/>
  <c r="D36" i="21"/>
  <c r="C36" i="21"/>
  <c r="B36" i="21"/>
  <c r="A36" i="21"/>
  <c r="D35" i="21"/>
  <c r="C35" i="21"/>
  <c r="B35" i="21"/>
  <c r="A35" i="21"/>
  <c r="D34" i="21"/>
  <c r="C34" i="21"/>
  <c r="B34" i="21"/>
  <c r="A34" i="21"/>
  <c r="D33" i="21"/>
  <c r="C33" i="21"/>
  <c r="B33" i="21"/>
  <c r="A33" i="21"/>
  <c r="D32" i="21"/>
  <c r="C32" i="21"/>
  <c r="B32" i="21"/>
  <c r="A32" i="21"/>
  <c r="D31" i="21"/>
  <c r="C31" i="21"/>
  <c r="B31" i="21"/>
  <c r="A31" i="21"/>
  <c r="D30" i="21"/>
  <c r="C30" i="21"/>
  <c r="B30" i="21"/>
  <c r="A30" i="21"/>
  <c r="D29" i="21"/>
  <c r="C29" i="21"/>
  <c r="B29" i="21"/>
  <c r="A29" i="21"/>
  <c r="D28" i="21"/>
  <c r="C28" i="21"/>
  <c r="B28" i="21"/>
  <c r="A28" i="21"/>
  <c r="D27" i="21"/>
  <c r="C27" i="21"/>
  <c r="B27" i="21"/>
  <c r="A27" i="21"/>
  <c r="D26" i="21"/>
  <c r="C26" i="21"/>
  <c r="B26" i="21"/>
  <c r="A26" i="21"/>
  <c r="D25" i="21"/>
  <c r="C25" i="21"/>
  <c r="B25" i="21"/>
  <c r="A25" i="21"/>
  <c r="D24" i="21"/>
  <c r="C24" i="21"/>
  <c r="B24" i="21"/>
  <c r="A24" i="21"/>
  <c r="D23" i="21"/>
  <c r="C23" i="21"/>
  <c r="B23" i="21"/>
  <c r="A23" i="21"/>
  <c r="D22" i="21"/>
  <c r="C22" i="21"/>
  <c r="B22" i="21"/>
  <c r="A22" i="21"/>
  <c r="D21" i="21"/>
  <c r="C21" i="21"/>
  <c r="B21" i="21"/>
  <c r="A21" i="21"/>
  <c r="D20" i="21"/>
  <c r="C20" i="21"/>
  <c r="B20" i="21"/>
  <c r="A20" i="21"/>
  <c r="D19" i="21"/>
  <c r="C19" i="21"/>
  <c r="B19" i="21"/>
  <c r="A19" i="21"/>
  <c r="D18" i="21"/>
  <c r="C18" i="21"/>
  <c r="B18" i="21"/>
  <c r="A18" i="21"/>
  <c r="D17" i="21"/>
  <c r="C17" i="21"/>
  <c r="B17" i="21"/>
  <c r="A17" i="21"/>
  <c r="D16" i="21"/>
  <c r="C16" i="21"/>
  <c r="B16" i="21"/>
  <c r="A16" i="21"/>
  <c r="I17" i="20"/>
  <c r="I18" i="20"/>
  <c r="I19" i="20"/>
  <c r="I20" i="20"/>
  <c r="I25" i="20"/>
  <c r="I26" i="20"/>
  <c r="I27" i="20"/>
  <c r="I28" i="20"/>
  <c r="I33" i="20"/>
  <c r="I34" i="20"/>
  <c r="I35" i="20"/>
  <c r="I36" i="20"/>
  <c r="I41" i="20"/>
  <c r="I42" i="20"/>
  <c r="I43" i="20"/>
  <c r="I44" i="20"/>
  <c r="I49" i="20"/>
  <c r="I50" i="20"/>
  <c r="I51" i="20"/>
  <c r="I52" i="20"/>
  <c r="I57" i="20"/>
  <c r="I58" i="20"/>
  <c r="I59" i="20"/>
  <c r="I60" i="20"/>
  <c r="I65" i="20"/>
  <c r="I66" i="20"/>
  <c r="I67" i="20"/>
  <c r="I68" i="20"/>
  <c r="I73" i="20"/>
  <c r="I74" i="20"/>
  <c r="I75" i="20"/>
  <c r="I16" i="20"/>
  <c r="D75" i="20"/>
  <c r="C75" i="20"/>
  <c r="B75" i="20"/>
  <c r="A75" i="20"/>
  <c r="D74" i="20"/>
  <c r="C74" i="20"/>
  <c r="B74" i="20"/>
  <c r="A74" i="20"/>
  <c r="D73" i="20"/>
  <c r="C73" i="20"/>
  <c r="A73" i="20"/>
  <c r="D72" i="20"/>
  <c r="C72" i="20"/>
  <c r="B72" i="20"/>
  <c r="A72" i="20"/>
  <c r="D71" i="20"/>
  <c r="C71" i="20"/>
  <c r="A71" i="20"/>
  <c r="D70" i="20"/>
  <c r="C70" i="20"/>
  <c r="B70" i="20"/>
  <c r="A70" i="20"/>
  <c r="D69" i="20"/>
  <c r="C69" i="20"/>
  <c r="B69" i="20"/>
  <c r="A69" i="20"/>
  <c r="D68" i="20"/>
  <c r="C68" i="20"/>
  <c r="B68" i="20"/>
  <c r="A68" i="20"/>
  <c r="D67" i="20"/>
  <c r="C67" i="20"/>
  <c r="B67" i="20"/>
  <c r="A67" i="20"/>
  <c r="D66" i="20"/>
  <c r="C66" i="20"/>
  <c r="B66" i="20"/>
  <c r="A66" i="20"/>
  <c r="D65" i="20"/>
  <c r="C65" i="20"/>
  <c r="B65" i="20"/>
  <c r="A65" i="20"/>
  <c r="D64" i="20"/>
  <c r="C64" i="20"/>
  <c r="B64" i="20"/>
  <c r="A64" i="20"/>
  <c r="D63" i="20"/>
  <c r="C63" i="20"/>
  <c r="B63" i="20"/>
  <c r="A63" i="20"/>
  <c r="D62" i="20"/>
  <c r="C62" i="20"/>
  <c r="B62" i="20"/>
  <c r="A62" i="20"/>
  <c r="D61" i="20"/>
  <c r="C61" i="20"/>
  <c r="B61" i="20"/>
  <c r="A61" i="20"/>
  <c r="D60" i="20"/>
  <c r="C60" i="20"/>
  <c r="B60" i="20"/>
  <c r="A60" i="20"/>
  <c r="D59" i="20"/>
  <c r="C59" i="20"/>
  <c r="B59" i="20"/>
  <c r="A59" i="20"/>
  <c r="D58" i="20"/>
  <c r="C58" i="20"/>
  <c r="B58" i="20"/>
  <c r="A58" i="20"/>
  <c r="D57" i="20"/>
  <c r="C57" i="20"/>
  <c r="B57" i="20"/>
  <c r="A57" i="20"/>
  <c r="D56" i="20"/>
  <c r="C56" i="20"/>
  <c r="B56" i="20"/>
  <c r="A56" i="20"/>
  <c r="D55" i="20"/>
  <c r="C55" i="20"/>
  <c r="B55" i="20"/>
  <c r="A55" i="20"/>
  <c r="D54" i="20"/>
  <c r="C54" i="20"/>
  <c r="B54" i="20"/>
  <c r="A54" i="20"/>
  <c r="D53" i="20"/>
  <c r="C53" i="20"/>
  <c r="B53" i="20"/>
  <c r="A53" i="20"/>
  <c r="D52" i="20"/>
  <c r="C52" i="20"/>
  <c r="B52" i="20"/>
  <c r="A52" i="20"/>
  <c r="D51" i="20"/>
  <c r="C51" i="20"/>
  <c r="B51" i="20"/>
  <c r="A51" i="20"/>
  <c r="D50" i="20"/>
  <c r="C50" i="20"/>
  <c r="B50" i="20"/>
  <c r="A50" i="20"/>
  <c r="D49" i="20"/>
  <c r="C49" i="20"/>
  <c r="B49" i="20"/>
  <c r="A49" i="20"/>
  <c r="D48" i="20"/>
  <c r="C48" i="20"/>
  <c r="B48" i="20"/>
  <c r="A48" i="20"/>
  <c r="D47" i="20"/>
  <c r="C47" i="20"/>
  <c r="B47" i="20"/>
  <c r="A47" i="20"/>
  <c r="D46" i="20"/>
  <c r="C46" i="20"/>
  <c r="B46" i="20"/>
  <c r="A46" i="20"/>
  <c r="D45" i="20"/>
  <c r="C45" i="20"/>
  <c r="B45" i="20"/>
  <c r="A45" i="20"/>
  <c r="D44" i="20"/>
  <c r="C44" i="20"/>
  <c r="B44" i="20"/>
  <c r="A44" i="20"/>
  <c r="D43" i="20"/>
  <c r="C43" i="20"/>
  <c r="B43" i="20"/>
  <c r="A43" i="20"/>
  <c r="D42" i="20"/>
  <c r="C42" i="20"/>
  <c r="B42" i="20"/>
  <c r="A42" i="20"/>
  <c r="D41" i="20"/>
  <c r="C41" i="20"/>
  <c r="B41" i="20"/>
  <c r="A41" i="20"/>
  <c r="D40" i="20"/>
  <c r="C40" i="20"/>
  <c r="B40" i="20"/>
  <c r="A40" i="20"/>
  <c r="D39" i="20"/>
  <c r="C39" i="20"/>
  <c r="B39" i="20"/>
  <c r="A39" i="20"/>
  <c r="D38" i="20"/>
  <c r="C38" i="20"/>
  <c r="B38" i="20"/>
  <c r="A38" i="20"/>
  <c r="D37" i="20"/>
  <c r="C37" i="20"/>
  <c r="B37" i="20"/>
  <c r="A37" i="20"/>
  <c r="D36" i="20"/>
  <c r="C36" i="20"/>
  <c r="B36" i="20"/>
  <c r="A36" i="20"/>
  <c r="D35" i="20"/>
  <c r="C35" i="20"/>
  <c r="B35" i="20"/>
  <c r="A35" i="20"/>
  <c r="D34" i="20"/>
  <c r="C34" i="20"/>
  <c r="B34" i="20"/>
  <c r="A34" i="20"/>
  <c r="D33" i="20"/>
  <c r="C33" i="20"/>
  <c r="B33" i="20"/>
  <c r="A33" i="20"/>
  <c r="D32" i="20"/>
  <c r="C32" i="20"/>
  <c r="B32" i="20"/>
  <c r="A32" i="20"/>
  <c r="D31" i="20"/>
  <c r="C31" i="20"/>
  <c r="B31" i="20"/>
  <c r="A31" i="20"/>
  <c r="D30" i="20"/>
  <c r="C30" i="20"/>
  <c r="B30" i="20"/>
  <c r="A30" i="20"/>
  <c r="D29" i="20"/>
  <c r="C29" i="20"/>
  <c r="B29" i="20"/>
  <c r="A29" i="20"/>
  <c r="D28" i="20"/>
  <c r="C28" i="20"/>
  <c r="B28" i="20"/>
  <c r="A28" i="20"/>
  <c r="D27" i="20"/>
  <c r="C27" i="20"/>
  <c r="B27" i="20"/>
  <c r="A27" i="20"/>
  <c r="D26" i="20"/>
  <c r="C26" i="20"/>
  <c r="B26" i="20"/>
  <c r="A26" i="20"/>
  <c r="D25" i="20"/>
  <c r="C25" i="20"/>
  <c r="B25" i="20"/>
  <c r="A25" i="20"/>
  <c r="D24" i="20"/>
  <c r="C24" i="20"/>
  <c r="B24" i="20"/>
  <c r="A24" i="20"/>
  <c r="D23" i="20"/>
  <c r="C23" i="20"/>
  <c r="B23" i="20"/>
  <c r="A23" i="20"/>
  <c r="D22" i="20"/>
  <c r="C22" i="20"/>
  <c r="B22" i="20"/>
  <c r="A22" i="20"/>
  <c r="D21" i="20"/>
  <c r="C21" i="20"/>
  <c r="B21" i="20"/>
  <c r="A21" i="20"/>
  <c r="D20" i="20"/>
  <c r="C20" i="20"/>
  <c r="B20" i="20"/>
  <c r="A20" i="20"/>
  <c r="D19" i="20"/>
  <c r="C19" i="20"/>
  <c r="B19" i="20"/>
  <c r="A19" i="20"/>
  <c r="D18" i="20"/>
  <c r="C18" i="20"/>
  <c r="B18" i="20"/>
  <c r="A18" i="20"/>
  <c r="D17" i="20"/>
  <c r="C17" i="20"/>
  <c r="B17" i="20"/>
  <c r="A17" i="20"/>
  <c r="D16" i="20"/>
  <c r="C16" i="20"/>
  <c r="B16" i="20"/>
  <c r="A16" i="20"/>
  <c r="I20" i="19"/>
  <c r="I36" i="19"/>
  <c r="I52" i="19"/>
  <c r="I58" i="19"/>
  <c r="I59" i="19"/>
  <c r="I60" i="19"/>
  <c r="I75" i="19"/>
  <c r="I16" i="19"/>
  <c r="D75" i="19"/>
  <c r="C75" i="19"/>
  <c r="B75" i="19"/>
  <c r="A75" i="19"/>
  <c r="D74" i="19"/>
  <c r="C74" i="19"/>
  <c r="B74" i="19"/>
  <c r="A74" i="19"/>
  <c r="D73" i="19"/>
  <c r="C73" i="19"/>
  <c r="A73" i="19"/>
  <c r="D72" i="19"/>
  <c r="C72" i="19"/>
  <c r="B72" i="19"/>
  <c r="A72" i="19"/>
  <c r="D71" i="19"/>
  <c r="C71" i="19"/>
  <c r="A71" i="19"/>
  <c r="D70" i="19"/>
  <c r="C70" i="19"/>
  <c r="B70" i="19"/>
  <c r="A70" i="19"/>
  <c r="D69" i="19"/>
  <c r="C69" i="19"/>
  <c r="B69" i="19"/>
  <c r="A69" i="19"/>
  <c r="D68" i="19"/>
  <c r="C68" i="19"/>
  <c r="B68" i="19"/>
  <c r="A68" i="19"/>
  <c r="D67" i="19"/>
  <c r="C67" i="19"/>
  <c r="B67" i="19"/>
  <c r="A67" i="19"/>
  <c r="D66" i="19"/>
  <c r="C66" i="19"/>
  <c r="B66" i="19"/>
  <c r="A66" i="19"/>
  <c r="D65" i="19"/>
  <c r="C65" i="19"/>
  <c r="B65" i="19"/>
  <c r="A65" i="19"/>
  <c r="D64" i="19"/>
  <c r="C64" i="19"/>
  <c r="B64" i="19"/>
  <c r="A64" i="19"/>
  <c r="D63" i="19"/>
  <c r="C63" i="19"/>
  <c r="B63" i="19"/>
  <c r="A63" i="19"/>
  <c r="D62" i="19"/>
  <c r="C62" i="19"/>
  <c r="B62" i="19"/>
  <c r="A62" i="19"/>
  <c r="D61" i="19"/>
  <c r="C61" i="19"/>
  <c r="B61" i="19"/>
  <c r="A61" i="19"/>
  <c r="D60" i="19"/>
  <c r="C60" i="19"/>
  <c r="B60" i="19"/>
  <c r="A60" i="19"/>
  <c r="D59" i="19"/>
  <c r="C59" i="19"/>
  <c r="B59" i="19"/>
  <c r="A59" i="19"/>
  <c r="D58" i="19"/>
  <c r="C58" i="19"/>
  <c r="B58" i="19"/>
  <c r="A58" i="19"/>
  <c r="D57" i="19"/>
  <c r="C57" i="19"/>
  <c r="B57" i="19"/>
  <c r="A57" i="19"/>
  <c r="D56" i="19"/>
  <c r="C56" i="19"/>
  <c r="B56" i="19"/>
  <c r="A56" i="19"/>
  <c r="D55" i="19"/>
  <c r="C55" i="19"/>
  <c r="B55" i="19"/>
  <c r="A55" i="19"/>
  <c r="D54" i="19"/>
  <c r="C54" i="19"/>
  <c r="B54" i="19"/>
  <c r="A54" i="19"/>
  <c r="D53" i="19"/>
  <c r="C53" i="19"/>
  <c r="B53" i="19"/>
  <c r="A53" i="19"/>
  <c r="D52" i="19"/>
  <c r="C52" i="19"/>
  <c r="B52" i="19"/>
  <c r="A52" i="19"/>
  <c r="D51" i="19"/>
  <c r="C51" i="19"/>
  <c r="B51" i="19"/>
  <c r="A51" i="19"/>
  <c r="D50" i="19"/>
  <c r="C50" i="19"/>
  <c r="B50" i="19"/>
  <c r="A50" i="19"/>
  <c r="D49" i="19"/>
  <c r="C49" i="19"/>
  <c r="B49" i="19"/>
  <c r="A49" i="19"/>
  <c r="D48" i="19"/>
  <c r="C48" i="19"/>
  <c r="B48" i="19"/>
  <c r="A48" i="19"/>
  <c r="D47" i="19"/>
  <c r="C47" i="19"/>
  <c r="B47" i="19"/>
  <c r="A47" i="19"/>
  <c r="D46" i="19"/>
  <c r="C46" i="19"/>
  <c r="B46" i="19"/>
  <c r="A46" i="19"/>
  <c r="D45" i="19"/>
  <c r="C45" i="19"/>
  <c r="B45" i="19"/>
  <c r="A45" i="19"/>
  <c r="D44" i="19"/>
  <c r="C44" i="19"/>
  <c r="B44" i="19"/>
  <c r="A44" i="19"/>
  <c r="D43" i="19"/>
  <c r="C43" i="19"/>
  <c r="B43" i="19"/>
  <c r="A43" i="19"/>
  <c r="D42" i="19"/>
  <c r="C42" i="19"/>
  <c r="B42" i="19"/>
  <c r="A42" i="19"/>
  <c r="D41" i="19"/>
  <c r="C41" i="19"/>
  <c r="B41" i="19"/>
  <c r="A41" i="19"/>
  <c r="D40" i="19"/>
  <c r="C40" i="19"/>
  <c r="B40" i="19"/>
  <c r="A40" i="19"/>
  <c r="D39" i="19"/>
  <c r="C39" i="19"/>
  <c r="B39" i="19"/>
  <c r="A39" i="19"/>
  <c r="D38" i="19"/>
  <c r="C38" i="19"/>
  <c r="B38" i="19"/>
  <c r="A38" i="19"/>
  <c r="D37" i="19"/>
  <c r="C37" i="19"/>
  <c r="B37" i="19"/>
  <c r="A37" i="19"/>
  <c r="D36" i="19"/>
  <c r="C36" i="19"/>
  <c r="B36" i="19"/>
  <c r="A36" i="19"/>
  <c r="D35" i="19"/>
  <c r="C35" i="19"/>
  <c r="B35" i="19"/>
  <c r="A35" i="19"/>
  <c r="D34" i="19"/>
  <c r="C34" i="19"/>
  <c r="B34" i="19"/>
  <c r="A34" i="19"/>
  <c r="D33" i="19"/>
  <c r="C33" i="19"/>
  <c r="B33" i="19"/>
  <c r="A33" i="19"/>
  <c r="D32" i="19"/>
  <c r="C32" i="19"/>
  <c r="B32" i="19"/>
  <c r="A32" i="19"/>
  <c r="D31" i="19"/>
  <c r="C31" i="19"/>
  <c r="B31" i="19"/>
  <c r="A31" i="19"/>
  <c r="D30" i="19"/>
  <c r="C30" i="19"/>
  <c r="B30" i="19"/>
  <c r="A30" i="19"/>
  <c r="D29" i="19"/>
  <c r="C29" i="19"/>
  <c r="B29" i="19"/>
  <c r="A29" i="19"/>
  <c r="D28" i="19"/>
  <c r="C28" i="19"/>
  <c r="B28" i="19"/>
  <c r="A28" i="19"/>
  <c r="D27" i="19"/>
  <c r="C27" i="19"/>
  <c r="B27" i="19"/>
  <c r="A27" i="19"/>
  <c r="D26" i="19"/>
  <c r="C26" i="19"/>
  <c r="B26" i="19"/>
  <c r="A26" i="19"/>
  <c r="D25" i="19"/>
  <c r="C25" i="19"/>
  <c r="B25" i="19"/>
  <c r="A25" i="19"/>
  <c r="D24" i="19"/>
  <c r="C24" i="19"/>
  <c r="B24" i="19"/>
  <c r="A24" i="19"/>
  <c r="D23" i="19"/>
  <c r="C23" i="19"/>
  <c r="B23" i="19"/>
  <c r="A23" i="19"/>
  <c r="D22" i="19"/>
  <c r="C22" i="19"/>
  <c r="B22" i="19"/>
  <c r="A22" i="19"/>
  <c r="D21" i="19"/>
  <c r="C21" i="19"/>
  <c r="B21" i="19"/>
  <c r="A21" i="19"/>
  <c r="D20" i="19"/>
  <c r="C20" i="19"/>
  <c r="B20" i="19"/>
  <c r="A20" i="19"/>
  <c r="D19" i="19"/>
  <c r="C19" i="19"/>
  <c r="B19" i="19"/>
  <c r="A19" i="19"/>
  <c r="D18" i="19"/>
  <c r="C18" i="19"/>
  <c r="B18" i="19"/>
  <c r="A18" i="19"/>
  <c r="D17" i="19"/>
  <c r="C17" i="19"/>
  <c r="B17" i="19"/>
  <c r="A17" i="19"/>
  <c r="D16" i="19"/>
  <c r="C16" i="19"/>
  <c r="B16" i="19"/>
  <c r="A16" i="19"/>
  <c r="I18" i="18"/>
  <c r="I19" i="18"/>
  <c r="I20" i="18"/>
  <c r="I26" i="18"/>
  <c r="I27" i="18"/>
  <c r="I28" i="18"/>
  <c r="I29" i="18"/>
  <c r="I30" i="18"/>
  <c r="I31" i="18"/>
  <c r="I32" i="18"/>
  <c r="I34" i="18"/>
  <c r="I35" i="18"/>
  <c r="I36" i="18"/>
  <c r="I38" i="18"/>
  <c r="I39" i="18"/>
  <c r="I40" i="18"/>
  <c r="I42" i="18"/>
  <c r="I43" i="18"/>
  <c r="I44" i="18"/>
  <c r="I47" i="18"/>
  <c r="I48" i="18"/>
  <c r="I50" i="18"/>
  <c r="I51" i="18"/>
  <c r="I52" i="18"/>
  <c r="I56" i="18"/>
  <c r="I58" i="18"/>
  <c r="I59" i="18"/>
  <c r="I60" i="18"/>
  <c r="I66" i="18"/>
  <c r="I67" i="18"/>
  <c r="I68" i="18"/>
  <c r="I74" i="18"/>
  <c r="I75" i="18"/>
  <c r="I16" i="18"/>
  <c r="D75" i="18"/>
  <c r="C75" i="18"/>
  <c r="B75" i="18"/>
  <c r="A75" i="18"/>
  <c r="D74" i="18"/>
  <c r="C74" i="18"/>
  <c r="B74" i="18"/>
  <c r="A74" i="18"/>
  <c r="D73" i="18"/>
  <c r="C73" i="18"/>
  <c r="A73" i="18"/>
  <c r="D72" i="18"/>
  <c r="C72" i="18"/>
  <c r="B72" i="18"/>
  <c r="A72" i="18"/>
  <c r="D71" i="18"/>
  <c r="C71" i="18"/>
  <c r="A71" i="18"/>
  <c r="D70" i="18"/>
  <c r="C70" i="18"/>
  <c r="B70" i="18"/>
  <c r="A70" i="18"/>
  <c r="D69" i="18"/>
  <c r="C69" i="18"/>
  <c r="B69" i="18"/>
  <c r="A69" i="18"/>
  <c r="D68" i="18"/>
  <c r="C68" i="18"/>
  <c r="B68" i="18"/>
  <c r="A68" i="18"/>
  <c r="D67" i="18"/>
  <c r="C67" i="18"/>
  <c r="B67" i="18"/>
  <c r="A67" i="18"/>
  <c r="D66" i="18"/>
  <c r="C66" i="18"/>
  <c r="B66" i="18"/>
  <c r="A66" i="18"/>
  <c r="D65" i="18"/>
  <c r="C65" i="18"/>
  <c r="B65" i="18"/>
  <c r="A65" i="18"/>
  <c r="D64" i="18"/>
  <c r="C64" i="18"/>
  <c r="B64" i="18"/>
  <c r="A64" i="18"/>
  <c r="D63" i="18"/>
  <c r="C63" i="18"/>
  <c r="B63" i="18"/>
  <c r="A63" i="18"/>
  <c r="D62" i="18"/>
  <c r="C62" i="18"/>
  <c r="B62" i="18"/>
  <c r="A62" i="18"/>
  <c r="D61" i="18"/>
  <c r="C61" i="18"/>
  <c r="B61" i="18"/>
  <c r="A61" i="18"/>
  <c r="D60" i="18"/>
  <c r="C60" i="18"/>
  <c r="B60" i="18"/>
  <c r="A60" i="18"/>
  <c r="D59" i="18"/>
  <c r="C59" i="18"/>
  <c r="B59" i="18"/>
  <c r="A59" i="18"/>
  <c r="D58" i="18"/>
  <c r="C58" i="18"/>
  <c r="B58" i="18"/>
  <c r="A58" i="18"/>
  <c r="D57" i="18"/>
  <c r="C57" i="18"/>
  <c r="B57" i="18"/>
  <c r="A57" i="18"/>
  <c r="D56" i="18"/>
  <c r="C56" i="18"/>
  <c r="B56" i="18"/>
  <c r="A56" i="18"/>
  <c r="D55" i="18"/>
  <c r="C55" i="18"/>
  <c r="B55" i="18"/>
  <c r="A55" i="18"/>
  <c r="D54" i="18"/>
  <c r="C54" i="18"/>
  <c r="B54" i="18"/>
  <c r="A54" i="18"/>
  <c r="D53" i="18"/>
  <c r="C53" i="18"/>
  <c r="B53" i="18"/>
  <c r="A53" i="18"/>
  <c r="D52" i="18"/>
  <c r="C52" i="18"/>
  <c r="B52" i="18"/>
  <c r="A52" i="18"/>
  <c r="D51" i="18"/>
  <c r="C51" i="18"/>
  <c r="B51" i="18"/>
  <c r="A51" i="18"/>
  <c r="D50" i="18"/>
  <c r="C50" i="18"/>
  <c r="B50" i="18"/>
  <c r="A50" i="18"/>
  <c r="D49" i="18"/>
  <c r="C49" i="18"/>
  <c r="B49" i="18"/>
  <c r="A49" i="18"/>
  <c r="D48" i="18"/>
  <c r="C48" i="18"/>
  <c r="B48" i="18"/>
  <c r="A48" i="18"/>
  <c r="D47" i="18"/>
  <c r="C47" i="18"/>
  <c r="B47" i="18"/>
  <c r="A47" i="18"/>
  <c r="D46" i="18"/>
  <c r="C46" i="18"/>
  <c r="B46" i="18"/>
  <c r="A46" i="18"/>
  <c r="D45" i="18"/>
  <c r="C45" i="18"/>
  <c r="B45" i="18"/>
  <c r="A45" i="18"/>
  <c r="D44" i="18"/>
  <c r="C44" i="18"/>
  <c r="B44" i="18"/>
  <c r="A44" i="18"/>
  <c r="D43" i="18"/>
  <c r="C43" i="18"/>
  <c r="B43" i="18"/>
  <c r="A43" i="18"/>
  <c r="D42" i="18"/>
  <c r="C42" i="18"/>
  <c r="B42" i="18"/>
  <c r="A42" i="18"/>
  <c r="D41" i="18"/>
  <c r="C41" i="18"/>
  <c r="B41" i="18"/>
  <c r="A41" i="18"/>
  <c r="D40" i="18"/>
  <c r="C40" i="18"/>
  <c r="B40" i="18"/>
  <c r="A40" i="18"/>
  <c r="D39" i="18"/>
  <c r="C39" i="18"/>
  <c r="B39" i="18"/>
  <c r="A39" i="18"/>
  <c r="D38" i="18"/>
  <c r="C38" i="18"/>
  <c r="B38" i="18"/>
  <c r="A38" i="18"/>
  <c r="D37" i="18"/>
  <c r="C37" i="18"/>
  <c r="B37" i="18"/>
  <c r="A37" i="18"/>
  <c r="D36" i="18"/>
  <c r="C36" i="18"/>
  <c r="B36" i="18"/>
  <c r="A36" i="18"/>
  <c r="D35" i="18"/>
  <c r="C35" i="18"/>
  <c r="B35" i="18"/>
  <c r="A35" i="18"/>
  <c r="D34" i="18"/>
  <c r="C34" i="18"/>
  <c r="B34" i="18"/>
  <c r="A34" i="18"/>
  <c r="D33" i="18"/>
  <c r="C33" i="18"/>
  <c r="B33" i="18"/>
  <c r="A33" i="18"/>
  <c r="D32" i="18"/>
  <c r="C32" i="18"/>
  <c r="B32" i="18"/>
  <c r="A32" i="18"/>
  <c r="D31" i="18"/>
  <c r="C31" i="18"/>
  <c r="B31" i="18"/>
  <c r="A31" i="18"/>
  <c r="D30" i="18"/>
  <c r="C30" i="18"/>
  <c r="B30" i="18"/>
  <c r="A30" i="18"/>
  <c r="D29" i="18"/>
  <c r="C29" i="18"/>
  <c r="B29" i="18"/>
  <c r="A29" i="18"/>
  <c r="D28" i="18"/>
  <c r="C28" i="18"/>
  <c r="B28" i="18"/>
  <c r="A28" i="18"/>
  <c r="D27" i="18"/>
  <c r="C27" i="18"/>
  <c r="B27" i="18"/>
  <c r="A27" i="18"/>
  <c r="D26" i="18"/>
  <c r="C26" i="18"/>
  <c r="B26" i="18"/>
  <c r="A26" i="18"/>
  <c r="D25" i="18"/>
  <c r="C25" i="18"/>
  <c r="B25" i="18"/>
  <c r="A25" i="18"/>
  <c r="D24" i="18"/>
  <c r="C24" i="18"/>
  <c r="B24" i="18"/>
  <c r="A24" i="18"/>
  <c r="D23" i="18"/>
  <c r="C23" i="18"/>
  <c r="B23" i="18"/>
  <c r="A23" i="18"/>
  <c r="D22" i="18"/>
  <c r="C22" i="18"/>
  <c r="B22" i="18"/>
  <c r="A22" i="18"/>
  <c r="D21" i="18"/>
  <c r="C21" i="18"/>
  <c r="B21" i="18"/>
  <c r="A21" i="18"/>
  <c r="D20" i="18"/>
  <c r="C20" i="18"/>
  <c r="B20" i="18"/>
  <c r="A20" i="18"/>
  <c r="D19" i="18"/>
  <c r="C19" i="18"/>
  <c r="B19" i="18"/>
  <c r="A19" i="18"/>
  <c r="D18" i="18"/>
  <c r="C18" i="18"/>
  <c r="B18" i="18"/>
  <c r="A18" i="18"/>
  <c r="D17" i="18"/>
  <c r="C17" i="18"/>
  <c r="B17" i="18"/>
  <c r="A17" i="18"/>
  <c r="D16" i="18"/>
  <c r="C16" i="18"/>
  <c r="B16" i="18"/>
  <c r="A16" i="18"/>
  <c r="I20" i="17"/>
  <c r="I26" i="17"/>
  <c r="I27" i="17"/>
  <c r="I28" i="17"/>
  <c r="I43" i="17"/>
  <c r="I44" i="17"/>
  <c r="I66" i="17"/>
  <c r="I67" i="17"/>
  <c r="I68" i="17"/>
  <c r="I16" i="17"/>
  <c r="I24" i="16"/>
  <c r="I25" i="16"/>
  <c r="I40" i="16"/>
  <c r="I41" i="16"/>
  <c r="I56" i="16"/>
  <c r="I57" i="16"/>
  <c r="I72" i="16"/>
  <c r="I73" i="16"/>
  <c r="I17" i="16"/>
  <c r="D75" i="17"/>
  <c r="C75" i="17"/>
  <c r="B75" i="17"/>
  <c r="A75" i="17"/>
  <c r="D74" i="17"/>
  <c r="C74" i="17"/>
  <c r="B74" i="17"/>
  <c r="A74" i="17"/>
  <c r="D73" i="17"/>
  <c r="C73" i="17"/>
  <c r="A73" i="17"/>
  <c r="D72" i="17"/>
  <c r="C72" i="17"/>
  <c r="B72" i="17"/>
  <c r="A72" i="17"/>
  <c r="D71" i="17"/>
  <c r="C71" i="17"/>
  <c r="A71" i="17"/>
  <c r="D70" i="17"/>
  <c r="C70" i="17"/>
  <c r="B70" i="17"/>
  <c r="A70" i="17"/>
  <c r="D69" i="17"/>
  <c r="C69" i="17"/>
  <c r="B69" i="17"/>
  <c r="A69" i="17"/>
  <c r="D68" i="17"/>
  <c r="C68" i="17"/>
  <c r="B68" i="17"/>
  <c r="A68" i="17"/>
  <c r="D67" i="17"/>
  <c r="C67" i="17"/>
  <c r="B67" i="17"/>
  <c r="A67" i="17"/>
  <c r="D66" i="17"/>
  <c r="C66" i="17"/>
  <c r="B66" i="17"/>
  <c r="A66" i="17"/>
  <c r="D65" i="17"/>
  <c r="C65" i="17"/>
  <c r="B65" i="17"/>
  <c r="A65" i="17"/>
  <c r="D64" i="17"/>
  <c r="C64" i="17"/>
  <c r="B64" i="17"/>
  <c r="A64" i="17"/>
  <c r="D63" i="17"/>
  <c r="C63" i="17"/>
  <c r="B63" i="17"/>
  <c r="A63" i="17"/>
  <c r="D62" i="17"/>
  <c r="C62" i="17"/>
  <c r="B62" i="17"/>
  <c r="A62" i="17"/>
  <c r="D61" i="17"/>
  <c r="C61" i="17"/>
  <c r="B61" i="17"/>
  <c r="A61" i="17"/>
  <c r="D60" i="17"/>
  <c r="C60" i="17"/>
  <c r="B60" i="17"/>
  <c r="A60" i="17"/>
  <c r="D59" i="17"/>
  <c r="C59" i="17"/>
  <c r="B59" i="17"/>
  <c r="A59" i="17"/>
  <c r="D58" i="17"/>
  <c r="C58" i="17"/>
  <c r="B58" i="17"/>
  <c r="A58" i="17"/>
  <c r="D57" i="17"/>
  <c r="C57" i="17"/>
  <c r="B57" i="17"/>
  <c r="A57" i="17"/>
  <c r="D56" i="17"/>
  <c r="C56" i="17"/>
  <c r="B56" i="17"/>
  <c r="A56" i="17"/>
  <c r="D55" i="17"/>
  <c r="C55" i="17"/>
  <c r="B55" i="17"/>
  <c r="A55" i="17"/>
  <c r="D54" i="17"/>
  <c r="C54" i="17"/>
  <c r="B54" i="17"/>
  <c r="A54" i="17"/>
  <c r="D53" i="17"/>
  <c r="C53" i="17"/>
  <c r="B53" i="17"/>
  <c r="A53" i="17"/>
  <c r="D52" i="17"/>
  <c r="C52" i="17"/>
  <c r="B52" i="17"/>
  <c r="A52" i="17"/>
  <c r="D51" i="17"/>
  <c r="C51" i="17"/>
  <c r="B51" i="17"/>
  <c r="A51" i="17"/>
  <c r="D50" i="17"/>
  <c r="C50" i="17"/>
  <c r="B50" i="17"/>
  <c r="A50" i="17"/>
  <c r="D49" i="17"/>
  <c r="C49" i="17"/>
  <c r="B49" i="17"/>
  <c r="A49" i="17"/>
  <c r="D48" i="17"/>
  <c r="C48" i="17"/>
  <c r="B48" i="17"/>
  <c r="A48" i="17"/>
  <c r="D47" i="17"/>
  <c r="C47" i="17"/>
  <c r="B47" i="17"/>
  <c r="A47" i="17"/>
  <c r="D46" i="17"/>
  <c r="C46" i="17"/>
  <c r="B46" i="17"/>
  <c r="A46" i="17"/>
  <c r="D45" i="17"/>
  <c r="C45" i="17"/>
  <c r="B45" i="17"/>
  <c r="A45" i="17"/>
  <c r="D44" i="17"/>
  <c r="C44" i="17"/>
  <c r="B44" i="17"/>
  <c r="A44" i="17"/>
  <c r="D43" i="17"/>
  <c r="C43" i="17"/>
  <c r="B43" i="17"/>
  <c r="A43" i="17"/>
  <c r="D42" i="17"/>
  <c r="C42" i="17"/>
  <c r="B42" i="17"/>
  <c r="A42" i="17"/>
  <c r="D41" i="17"/>
  <c r="C41" i="17"/>
  <c r="B41" i="17"/>
  <c r="A41" i="17"/>
  <c r="D40" i="17"/>
  <c r="C40" i="17"/>
  <c r="B40" i="17"/>
  <c r="A40" i="17"/>
  <c r="D39" i="17"/>
  <c r="C39" i="17"/>
  <c r="B39" i="17"/>
  <c r="A39" i="17"/>
  <c r="D38" i="17"/>
  <c r="C38" i="17"/>
  <c r="B38" i="17"/>
  <c r="A38" i="17"/>
  <c r="D37" i="17"/>
  <c r="C37" i="17"/>
  <c r="B37" i="17"/>
  <c r="A37" i="17"/>
  <c r="D36" i="17"/>
  <c r="C36" i="17"/>
  <c r="B36" i="17"/>
  <c r="A36" i="17"/>
  <c r="D35" i="17"/>
  <c r="C35" i="17"/>
  <c r="B35" i="17"/>
  <c r="A35" i="17"/>
  <c r="D34" i="17"/>
  <c r="C34" i="17"/>
  <c r="B34" i="17"/>
  <c r="A34" i="17"/>
  <c r="D33" i="17"/>
  <c r="C33" i="17"/>
  <c r="B33" i="17"/>
  <c r="A33" i="17"/>
  <c r="D32" i="17"/>
  <c r="C32" i="17"/>
  <c r="B32" i="17"/>
  <c r="A32" i="17"/>
  <c r="D31" i="17"/>
  <c r="C31" i="17"/>
  <c r="B31" i="17"/>
  <c r="A31" i="17"/>
  <c r="D30" i="17"/>
  <c r="C30" i="17"/>
  <c r="B30" i="17"/>
  <c r="A30" i="17"/>
  <c r="D29" i="17"/>
  <c r="C29" i="17"/>
  <c r="B29" i="17"/>
  <c r="A29" i="17"/>
  <c r="D28" i="17"/>
  <c r="C28" i="17"/>
  <c r="B28" i="17"/>
  <c r="A28" i="17"/>
  <c r="D27" i="17"/>
  <c r="C27" i="17"/>
  <c r="B27" i="17"/>
  <c r="A27" i="17"/>
  <c r="D26" i="17"/>
  <c r="C26" i="17"/>
  <c r="B26" i="17"/>
  <c r="A26" i="17"/>
  <c r="D25" i="17"/>
  <c r="C25" i="17"/>
  <c r="B25" i="17"/>
  <c r="A25" i="17"/>
  <c r="D24" i="17"/>
  <c r="C24" i="17"/>
  <c r="B24" i="17"/>
  <c r="A24" i="17"/>
  <c r="D23" i="17"/>
  <c r="C23" i="17"/>
  <c r="B23" i="17"/>
  <c r="A23" i="17"/>
  <c r="D22" i="17"/>
  <c r="C22" i="17"/>
  <c r="B22" i="17"/>
  <c r="A22" i="17"/>
  <c r="D21" i="17"/>
  <c r="C21" i="17"/>
  <c r="B21" i="17"/>
  <c r="A21" i="17"/>
  <c r="D20" i="17"/>
  <c r="C20" i="17"/>
  <c r="B20" i="17"/>
  <c r="A20" i="17"/>
  <c r="D19" i="17"/>
  <c r="C19" i="17"/>
  <c r="B19" i="17"/>
  <c r="A19" i="17"/>
  <c r="D18" i="17"/>
  <c r="C18" i="17"/>
  <c r="B18" i="17"/>
  <c r="A18" i="17"/>
  <c r="D17" i="17"/>
  <c r="C17" i="17"/>
  <c r="B17" i="17"/>
  <c r="A17" i="17"/>
  <c r="D16" i="17"/>
  <c r="C16" i="17"/>
  <c r="B16" i="17"/>
  <c r="A16" i="17"/>
  <c r="D37" i="22" l="1"/>
  <c r="E37" i="22" s="1"/>
  <c r="F37" i="22" s="1"/>
  <c r="E7" i="21"/>
  <c r="E7" i="28"/>
  <c r="G7" i="27"/>
  <c r="E5" i="20"/>
  <c r="E5" i="28"/>
  <c r="G5" i="27"/>
  <c r="E4" i="19"/>
  <c r="E4" i="28"/>
  <c r="G4" i="27"/>
  <c r="E5" i="19"/>
  <c r="E7" i="19"/>
  <c r="E7" i="18"/>
  <c r="E7" i="17"/>
  <c r="E7" i="20"/>
  <c r="D38" i="22"/>
  <c r="E38" i="22" s="1"/>
  <c r="F38" i="22" s="1"/>
  <c r="D39" i="22"/>
  <c r="E39" i="22" s="1"/>
  <c r="F39" i="22" s="1"/>
  <c r="C36" i="22"/>
  <c r="E5" i="18"/>
  <c r="E4" i="20"/>
  <c r="E4" i="21"/>
  <c r="E4" i="17"/>
  <c r="E4" i="18"/>
  <c r="E5" i="17"/>
  <c r="E5" i="21"/>
  <c r="D76" i="16"/>
  <c r="C76" i="16"/>
  <c r="B76" i="16"/>
  <c r="A76" i="16"/>
  <c r="D75" i="16"/>
  <c r="C75" i="16"/>
  <c r="B75" i="16"/>
  <c r="A75" i="16"/>
  <c r="D74" i="16"/>
  <c r="C74" i="16"/>
  <c r="A74" i="16"/>
  <c r="D73" i="16"/>
  <c r="C73" i="16"/>
  <c r="B73" i="16"/>
  <c r="A73" i="16"/>
  <c r="D72" i="16"/>
  <c r="C72" i="16"/>
  <c r="A72" i="16"/>
  <c r="D71" i="16"/>
  <c r="C71" i="16"/>
  <c r="B71" i="16"/>
  <c r="A71" i="16"/>
  <c r="D70" i="16"/>
  <c r="C70" i="16"/>
  <c r="B70" i="16"/>
  <c r="A70" i="16"/>
  <c r="D69" i="16"/>
  <c r="C69" i="16"/>
  <c r="B69" i="16"/>
  <c r="A69" i="16"/>
  <c r="D68" i="16"/>
  <c r="C68" i="16"/>
  <c r="B68" i="16"/>
  <c r="A68" i="16"/>
  <c r="D67" i="16"/>
  <c r="C67" i="16"/>
  <c r="B67" i="16"/>
  <c r="A67" i="16"/>
  <c r="D66" i="16"/>
  <c r="C66" i="16"/>
  <c r="B66" i="16"/>
  <c r="A66" i="16"/>
  <c r="D65" i="16"/>
  <c r="C65" i="16"/>
  <c r="B65" i="16"/>
  <c r="A65" i="16"/>
  <c r="D64" i="16"/>
  <c r="C64" i="16"/>
  <c r="B64" i="16"/>
  <c r="A64" i="16"/>
  <c r="D63" i="16"/>
  <c r="C63" i="16"/>
  <c r="B63" i="16"/>
  <c r="A63" i="16"/>
  <c r="D62" i="16"/>
  <c r="C62" i="16"/>
  <c r="B62" i="16"/>
  <c r="A62" i="16"/>
  <c r="D61" i="16"/>
  <c r="C61" i="16"/>
  <c r="B61" i="16"/>
  <c r="A61" i="16"/>
  <c r="D60" i="16"/>
  <c r="C60" i="16"/>
  <c r="B60" i="16"/>
  <c r="A60" i="16"/>
  <c r="D59" i="16"/>
  <c r="C59" i="16"/>
  <c r="B59" i="16"/>
  <c r="A59" i="16"/>
  <c r="D58" i="16"/>
  <c r="C58" i="16"/>
  <c r="B58" i="16"/>
  <c r="A58" i="16"/>
  <c r="D57" i="16"/>
  <c r="C57" i="16"/>
  <c r="B57" i="16"/>
  <c r="A57" i="16"/>
  <c r="D56" i="16"/>
  <c r="C56" i="16"/>
  <c r="B56" i="16"/>
  <c r="A56" i="16"/>
  <c r="D55" i="16"/>
  <c r="C55" i="16"/>
  <c r="B55" i="16"/>
  <c r="A55" i="16"/>
  <c r="D54" i="16"/>
  <c r="C54" i="16"/>
  <c r="B54" i="16"/>
  <c r="A54" i="16"/>
  <c r="D53" i="16"/>
  <c r="C53" i="16"/>
  <c r="B53" i="16"/>
  <c r="A53" i="16"/>
  <c r="D52" i="16"/>
  <c r="C52" i="16"/>
  <c r="B52" i="16"/>
  <c r="A52" i="16"/>
  <c r="D51" i="16"/>
  <c r="C51" i="16"/>
  <c r="B51" i="16"/>
  <c r="A51" i="16"/>
  <c r="D50" i="16"/>
  <c r="C50" i="16"/>
  <c r="B50" i="16"/>
  <c r="A50" i="16"/>
  <c r="D49" i="16"/>
  <c r="C49" i="16"/>
  <c r="B49" i="16"/>
  <c r="A49" i="16"/>
  <c r="D48" i="16"/>
  <c r="C48" i="16"/>
  <c r="B48" i="16"/>
  <c r="A48" i="16"/>
  <c r="D47" i="16"/>
  <c r="C47" i="16"/>
  <c r="B47" i="16"/>
  <c r="A47" i="16"/>
  <c r="D46" i="16"/>
  <c r="C46" i="16"/>
  <c r="B46" i="16"/>
  <c r="A46" i="16"/>
  <c r="D45" i="16"/>
  <c r="C45" i="16"/>
  <c r="B45" i="16"/>
  <c r="A45" i="16"/>
  <c r="D44" i="16"/>
  <c r="C44" i="16"/>
  <c r="B44" i="16"/>
  <c r="A44" i="16"/>
  <c r="D43" i="16"/>
  <c r="C43" i="16"/>
  <c r="B43" i="16"/>
  <c r="A43" i="16"/>
  <c r="D42" i="16"/>
  <c r="C42" i="16"/>
  <c r="B42" i="16"/>
  <c r="A42" i="16"/>
  <c r="D41" i="16"/>
  <c r="C41" i="16"/>
  <c r="B41" i="16"/>
  <c r="A41" i="16"/>
  <c r="D40" i="16"/>
  <c r="C40" i="16"/>
  <c r="B40" i="16"/>
  <c r="A40" i="16"/>
  <c r="D39" i="16"/>
  <c r="C39" i="16"/>
  <c r="B39" i="16"/>
  <c r="A39" i="16"/>
  <c r="D38" i="16"/>
  <c r="C38" i="16"/>
  <c r="B38" i="16"/>
  <c r="A38" i="16"/>
  <c r="D37" i="16"/>
  <c r="C37" i="16"/>
  <c r="B37" i="16"/>
  <c r="A37" i="16"/>
  <c r="D36" i="16"/>
  <c r="C36" i="16"/>
  <c r="B36" i="16"/>
  <c r="A36" i="16"/>
  <c r="D35" i="16"/>
  <c r="C35" i="16"/>
  <c r="B35" i="16"/>
  <c r="A35" i="16"/>
  <c r="D34" i="16"/>
  <c r="C34" i="16"/>
  <c r="B34" i="16"/>
  <c r="A34" i="16"/>
  <c r="D33" i="16"/>
  <c r="C33" i="16"/>
  <c r="B33" i="16"/>
  <c r="A33" i="16"/>
  <c r="D32" i="16"/>
  <c r="C32" i="16"/>
  <c r="B32" i="16"/>
  <c r="A32" i="16"/>
  <c r="D31" i="16"/>
  <c r="C31" i="16"/>
  <c r="B31" i="16"/>
  <c r="A31" i="16"/>
  <c r="D30" i="16"/>
  <c r="C30" i="16"/>
  <c r="B30" i="16"/>
  <c r="A30" i="16"/>
  <c r="D29" i="16"/>
  <c r="C29" i="16"/>
  <c r="B29" i="16"/>
  <c r="A29" i="16"/>
  <c r="D28" i="16"/>
  <c r="C28" i="16"/>
  <c r="B28" i="16"/>
  <c r="A28" i="16"/>
  <c r="D27" i="16"/>
  <c r="C27" i="16"/>
  <c r="B27" i="16"/>
  <c r="A27" i="16"/>
  <c r="D26" i="16"/>
  <c r="C26" i="16"/>
  <c r="B26" i="16"/>
  <c r="A26" i="16"/>
  <c r="D25" i="16"/>
  <c r="C25" i="16"/>
  <c r="B25" i="16"/>
  <c r="A25" i="16"/>
  <c r="D24" i="16"/>
  <c r="C24" i="16"/>
  <c r="B24" i="16"/>
  <c r="A24" i="16"/>
  <c r="D23" i="16"/>
  <c r="C23" i="16"/>
  <c r="B23" i="16"/>
  <c r="A23" i="16"/>
  <c r="D22" i="16"/>
  <c r="C22" i="16"/>
  <c r="B22" i="16"/>
  <c r="A22" i="16"/>
  <c r="D21" i="16"/>
  <c r="C21" i="16"/>
  <c r="B21" i="16"/>
  <c r="A21" i="16"/>
  <c r="D20" i="16"/>
  <c r="C20" i="16"/>
  <c r="B20" i="16"/>
  <c r="A20" i="16"/>
  <c r="D19" i="16"/>
  <c r="C19" i="16"/>
  <c r="B19" i="16"/>
  <c r="A19" i="16"/>
  <c r="D18" i="16"/>
  <c r="C18" i="16"/>
  <c r="B18" i="16"/>
  <c r="A18" i="16"/>
  <c r="D17" i="16"/>
  <c r="C17" i="16"/>
  <c r="B17" i="16"/>
  <c r="A17" i="16"/>
  <c r="E7" i="16"/>
  <c r="E5" i="16"/>
  <c r="E4" i="16"/>
  <c r="E24" i="16"/>
  <c r="G24" i="16" s="1"/>
  <c r="E26" i="16"/>
  <c r="G26" i="16" s="1"/>
  <c r="E27" i="16"/>
  <c r="G27" i="16" s="1"/>
  <c r="E29" i="28"/>
  <c r="E31" i="28"/>
  <c r="E33" i="28"/>
  <c r="E34" i="28"/>
  <c r="E35" i="28"/>
  <c r="E37" i="28"/>
  <c r="E39" i="28"/>
  <c r="E41" i="28"/>
  <c r="E42" i="28"/>
  <c r="E43" i="28"/>
  <c r="E44" i="28"/>
  <c r="E45" i="28"/>
  <c r="E47" i="28"/>
  <c r="E49" i="28"/>
  <c r="E50" i="28"/>
  <c r="E51" i="28"/>
  <c r="E53" i="28"/>
  <c r="E55" i="28"/>
  <c r="E58" i="28"/>
  <c r="E59" i="28"/>
  <c r="E60" i="28"/>
  <c r="E61" i="28"/>
  <c r="E63" i="28"/>
  <c r="E67" i="28"/>
  <c r="G67" i="28" s="1"/>
  <c r="E69" i="28"/>
  <c r="E71" i="16"/>
  <c r="E71" i="28"/>
  <c r="E72" i="28"/>
  <c r="E73" i="28"/>
  <c r="G73" i="28" s="1"/>
  <c r="E74" i="28"/>
  <c r="E75" i="28"/>
  <c r="E66" i="28" l="1"/>
  <c r="G66" i="28" s="1"/>
  <c r="E65" i="28"/>
  <c r="G65" i="28" s="1"/>
  <c r="E30" i="16"/>
  <c r="E38" i="16"/>
  <c r="E46" i="16"/>
  <c r="E68" i="16"/>
  <c r="G68" i="16" s="1"/>
  <c r="E44" i="16"/>
  <c r="E55" i="16"/>
  <c r="E54" i="28"/>
  <c r="E31" i="16"/>
  <c r="E30" i="28"/>
  <c r="E43" i="16"/>
  <c r="E62" i="16"/>
  <c r="E69" i="16"/>
  <c r="G69" i="16" s="1"/>
  <c r="E68" i="28"/>
  <c r="G68" i="28" s="1"/>
  <c r="E57" i="16"/>
  <c r="E56" i="28"/>
  <c r="E33" i="16"/>
  <c r="E32" i="28"/>
  <c r="E51" i="16"/>
  <c r="E73" i="16"/>
  <c r="E76" i="16"/>
  <c r="E57" i="28"/>
  <c r="E59" i="16"/>
  <c r="E47" i="16"/>
  <c r="E46" i="28"/>
  <c r="E67" i="16"/>
  <c r="G67" i="16" s="1"/>
  <c r="E37" i="16"/>
  <c r="E36" i="28"/>
  <c r="E49" i="16"/>
  <c r="E48" i="28"/>
  <c r="E36" i="16"/>
  <c r="E72" i="16"/>
  <c r="E63" i="16"/>
  <c r="E62" i="28"/>
  <c r="E39" i="16"/>
  <c r="E38" i="28"/>
  <c r="E52" i="16"/>
  <c r="E65" i="16"/>
  <c r="E64" i="28"/>
  <c r="E53" i="16"/>
  <c r="E52" i="28"/>
  <c r="E41" i="16"/>
  <c r="E40" i="28"/>
  <c r="E28" i="28"/>
  <c r="E60" i="16"/>
  <c r="E35" i="16"/>
  <c r="E54" i="16"/>
  <c r="E65" i="20"/>
  <c r="G65" i="20" s="1"/>
  <c r="E65" i="18"/>
  <c r="G65" i="18" s="1"/>
  <c r="E65" i="21"/>
  <c r="G65" i="21" s="1"/>
  <c r="E65" i="19"/>
  <c r="G65" i="19" s="1"/>
  <c r="E65" i="17"/>
  <c r="G65" i="17" s="1"/>
  <c r="E49" i="20"/>
  <c r="E49" i="17"/>
  <c r="E49" i="18"/>
  <c r="E49" i="21"/>
  <c r="E49" i="19"/>
  <c r="E74" i="21"/>
  <c r="E74" i="19"/>
  <c r="E74" i="20"/>
  <c r="E74" i="17"/>
  <c r="E74" i="18"/>
  <c r="E66" i="21"/>
  <c r="G66" i="21" s="1"/>
  <c r="E66" i="20"/>
  <c r="G66" i="20" s="1"/>
  <c r="E66" i="18"/>
  <c r="G66" i="18" s="1"/>
  <c r="E66" i="19"/>
  <c r="G66" i="19" s="1"/>
  <c r="E66" i="17"/>
  <c r="G66" i="17" s="1"/>
  <c r="E58" i="21"/>
  <c r="E58" i="17"/>
  <c r="E58" i="19"/>
  <c r="E58" i="20"/>
  <c r="E58" i="18"/>
  <c r="E50" i="18"/>
  <c r="E50" i="21"/>
  <c r="E50" i="19"/>
  <c r="E50" i="20"/>
  <c r="E50" i="17"/>
  <c r="E42" i="17"/>
  <c r="E42" i="21"/>
  <c r="E42" i="20"/>
  <c r="E42" i="18"/>
  <c r="E42" i="19"/>
  <c r="E34" i="21"/>
  <c r="E34" i="19"/>
  <c r="E34" i="20"/>
  <c r="E34" i="17"/>
  <c r="E34" i="18"/>
  <c r="E75" i="20"/>
  <c r="E75" i="17"/>
  <c r="E75" i="21"/>
  <c r="E75" i="18"/>
  <c r="E75" i="19"/>
  <c r="E67" i="21"/>
  <c r="G67" i="21" s="1"/>
  <c r="E67" i="18"/>
  <c r="G67" i="18" s="1"/>
  <c r="E67" i="20"/>
  <c r="G67" i="20" s="1"/>
  <c r="E67" i="17"/>
  <c r="G67" i="17" s="1"/>
  <c r="E67" i="19"/>
  <c r="G67" i="19" s="1"/>
  <c r="E59" i="21"/>
  <c r="E59" i="18"/>
  <c r="E59" i="19"/>
  <c r="E59" i="20"/>
  <c r="E59" i="17"/>
  <c r="E51" i="21"/>
  <c r="E51" i="20"/>
  <c r="E51" i="17"/>
  <c r="E51" i="19"/>
  <c r="E51" i="18"/>
  <c r="E43" i="21"/>
  <c r="E43" i="18"/>
  <c r="E43" i="20"/>
  <c r="E43" i="17"/>
  <c r="E43" i="19"/>
  <c r="E35" i="21"/>
  <c r="E35" i="20"/>
  <c r="E35" i="17"/>
  <c r="E35" i="19"/>
  <c r="E35" i="18"/>
  <c r="E75" i="16"/>
  <c r="E69" i="18"/>
  <c r="E69" i="21"/>
  <c r="E69" i="20"/>
  <c r="E69" i="17"/>
  <c r="E69" i="19"/>
  <c r="E61" i="18"/>
  <c r="E61" i="21"/>
  <c r="E61" i="20"/>
  <c r="E61" i="17"/>
  <c r="E61" i="19"/>
  <c r="E53" i="18"/>
  <c r="E53" i="20"/>
  <c r="E53" i="21"/>
  <c r="E53" i="17"/>
  <c r="E53" i="19"/>
  <c r="E45" i="18"/>
  <c r="E45" i="21"/>
  <c r="E45" i="17"/>
  <c r="E45" i="19"/>
  <c r="E45" i="20"/>
  <c r="E37" i="18"/>
  <c r="E37" i="19"/>
  <c r="E37" i="21"/>
  <c r="E37" i="17"/>
  <c r="E37" i="20"/>
  <c r="E29" i="19"/>
  <c r="E29" i="21"/>
  <c r="E29" i="17"/>
  <c r="E29" i="20"/>
  <c r="E29" i="18"/>
  <c r="E73" i="19"/>
  <c r="G73" i="19" s="1"/>
  <c r="E73" i="21"/>
  <c r="G73" i="21" s="1"/>
  <c r="E73" i="20"/>
  <c r="G73" i="20" s="1"/>
  <c r="E73" i="18"/>
  <c r="G73" i="18" s="1"/>
  <c r="E73" i="17"/>
  <c r="G73" i="17" s="1"/>
  <c r="E41" i="20"/>
  <c r="E41" i="18"/>
  <c r="E41" i="19"/>
  <c r="E41" i="17"/>
  <c r="E41" i="21"/>
  <c r="E60" i="18"/>
  <c r="E60" i="19"/>
  <c r="E60" i="21"/>
  <c r="E60" i="20"/>
  <c r="E60" i="17"/>
  <c r="E44" i="18"/>
  <c r="E44" i="19"/>
  <c r="E44" i="20"/>
  <c r="E44" i="17"/>
  <c r="E44" i="21"/>
  <c r="E70" i="20"/>
  <c r="E70" i="17"/>
  <c r="E70" i="18"/>
  <c r="E70" i="19"/>
  <c r="E70" i="21"/>
  <c r="E54" i="20"/>
  <c r="E54" i="17"/>
  <c r="E54" i="18"/>
  <c r="E54" i="19"/>
  <c r="E54" i="21"/>
  <c r="E38" i="20"/>
  <c r="E38" i="17"/>
  <c r="E38" i="19"/>
  <c r="E38" i="18"/>
  <c r="E38" i="21"/>
  <c r="E30" i="20"/>
  <c r="E30" i="17"/>
  <c r="E30" i="19"/>
  <c r="E30" i="18"/>
  <c r="E30" i="21"/>
  <c r="E71" i="21"/>
  <c r="E71" i="20"/>
  <c r="E71" i="17"/>
  <c r="E71" i="18"/>
  <c r="E71" i="19"/>
  <c r="E63" i="19"/>
  <c r="E63" i="21"/>
  <c r="E63" i="17"/>
  <c r="E63" i="20"/>
  <c r="E63" i="18"/>
  <c r="E55" i="19"/>
  <c r="E55" i="21"/>
  <c r="E55" i="17"/>
  <c r="E55" i="18"/>
  <c r="E55" i="20"/>
  <c r="E47" i="19"/>
  <c r="E47" i="21"/>
  <c r="E47" i="20"/>
  <c r="E47" i="18"/>
  <c r="E47" i="17"/>
  <c r="E39" i="19"/>
  <c r="E39" i="21"/>
  <c r="E39" i="20"/>
  <c r="E39" i="18"/>
  <c r="E39" i="17"/>
  <c r="E31" i="19"/>
  <c r="E31" i="20"/>
  <c r="E31" i="21"/>
  <c r="E31" i="18"/>
  <c r="E31" i="17"/>
  <c r="E50" i="16"/>
  <c r="E66" i="16"/>
  <c r="G66" i="16" s="1"/>
  <c r="E45" i="16"/>
  <c r="E61" i="16"/>
  <c r="E57" i="20"/>
  <c r="E57" i="18"/>
  <c r="E57" i="19"/>
  <c r="E57" i="17"/>
  <c r="E57" i="21"/>
  <c r="E33" i="20"/>
  <c r="E33" i="17"/>
  <c r="E33" i="18"/>
  <c r="E33" i="19"/>
  <c r="E33" i="21"/>
  <c r="E68" i="18"/>
  <c r="G68" i="18" s="1"/>
  <c r="E68" i="21"/>
  <c r="G68" i="21" s="1"/>
  <c r="E68" i="19"/>
  <c r="G68" i="19" s="1"/>
  <c r="E68" i="20"/>
  <c r="G68" i="20" s="1"/>
  <c r="E68" i="17"/>
  <c r="G68" i="17" s="1"/>
  <c r="E52" i="18"/>
  <c r="E52" i="19"/>
  <c r="E52" i="20"/>
  <c r="E52" i="17"/>
  <c r="E52" i="21"/>
  <c r="E36" i="18"/>
  <c r="E36" i="19"/>
  <c r="E36" i="20"/>
  <c r="E36" i="17"/>
  <c r="E36" i="21"/>
  <c r="E62" i="20"/>
  <c r="E62" i="17"/>
  <c r="E62" i="18"/>
  <c r="E62" i="21"/>
  <c r="E62" i="19"/>
  <c r="E46" i="20"/>
  <c r="E46" i="17"/>
  <c r="E46" i="18"/>
  <c r="E46" i="19"/>
  <c r="E46" i="21"/>
  <c r="E72" i="21"/>
  <c r="E72" i="18"/>
  <c r="E72" i="19"/>
  <c r="E72" i="20"/>
  <c r="E72" i="17"/>
  <c r="E64" i="19"/>
  <c r="E64" i="21"/>
  <c r="E64" i="20"/>
  <c r="E64" i="17"/>
  <c r="E64" i="18"/>
  <c r="E56" i="17"/>
  <c r="E56" i="18"/>
  <c r="E56" i="21"/>
  <c r="E56" i="20"/>
  <c r="E56" i="19"/>
  <c r="E48" i="20"/>
  <c r="E48" i="17"/>
  <c r="E48" i="21"/>
  <c r="E48" i="19"/>
  <c r="E48" i="18"/>
  <c r="E40" i="17"/>
  <c r="E40" i="21"/>
  <c r="E40" i="18"/>
  <c r="E40" i="20"/>
  <c r="E40" i="19"/>
  <c r="E32" i="21"/>
  <c r="E32" i="20"/>
  <c r="E32" i="17"/>
  <c r="E32" i="18"/>
  <c r="E32" i="19"/>
  <c r="E34" i="16"/>
  <c r="E42" i="16"/>
  <c r="E58" i="16"/>
  <c r="E32" i="16"/>
  <c r="E40" i="16"/>
  <c r="E48" i="16"/>
  <c r="E56" i="16"/>
  <c r="E64" i="16"/>
  <c r="E74" i="16"/>
  <c r="G74" i="16" s="1"/>
  <c r="F20" i="22"/>
  <c r="E29" i="16"/>
  <c r="G29" i="16" s="1"/>
  <c r="E24" i="19"/>
  <c r="G24" i="19" s="1"/>
  <c r="E24" i="17"/>
  <c r="G24" i="17" s="1"/>
  <c r="E24" i="18"/>
  <c r="G24" i="18" s="1"/>
  <c r="E24" i="21"/>
  <c r="G24" i="21" s="1"/>
  <c r="E24" i="20"/>
  <c r="G24" i="20" s="1"/>
  <c r="E27" i="20"/>
  <c r="G27" i="20" s="1"/>
  <c r="E27" i="19"/>
  <c r="G27" i="19" s="1"/>
  <c r="E27" i="21"/>
  <c r="G27" i="21" s="1"/>
  <c r="E27" i="17"/>
  <c r="G27" i="17" s="1"/>
  <c r="E27" i="18"/>
  <c r="G27" i="18" s="1"/>
  <c r="E18" i="16"/>
  <c r="G18" i="16" s="1"/>
  <c r="E23" i="19"/>
  <c r="G23" i="19" s="1"/>
  <c r="E23" i="20"/>
  <c r="G23" i="20" s="1"/>
  <c r="E23" i="21"/>
  <c r="G23" i="21" s="1"/>
  <c r="E23" i="17"/>
  <c r="G23" i="17" s="1"/>
  <c r="E23" i="18"/>
  <c r="G23" i="18" s="1"/>
  <c r="E25" i="16"/>
  <c r="G25" i="16" s="1"/>
  <c r="E25" i="21"/>
  <c r="G25" i="21" s="1"/>
  <c r="E25" i="18"/>
  <c r="G25" i="18" s="1"/>
  <c r="E25" i="17"/>
  <c r="G25" i="17" s="1"/>
  <c r="E25" i="20"/>
  <c r="G25" i="20" s="1"/>
  <c r="E25" i="19"/>
  <c r="G25" i="19" s="1"/>
  <c r="E26" i="20"/>
  <c r="G26" i="20" s="1"/>
  <c r="E26" i="19"/>
  <c r="G26" i="19" s="1"/>
  <c r="E26" i="18"/>
  <c r="G26" i="18" s="1"/>
  <c r="E26" i="17"/>
  <c r="G26" i="17" s="1"/>
  <c r="E26" i="21"/>
  <c r="G26" i="21" s="1"/>
  <c r="E28" i="21"/>
  <c r="G28" i="21" s="1"/>
  <c r="E28" i="19"/>
  <c r="G28" i="19" s="1"/>
  <c r="E28" i="17"/>
  <c r="G28" i="17" s="1"/>
  <c r="E28" i="20"/>
  <c r="G28" i="20" s="1"/>
  <c r="E28" i="18"/>
  <c r="G28" i="18" s="1"/>
  <c r="E28" i="16"/>
  <c r="G28" i="16" s="1"/>
  <c r="E17" i="16"/>
  <c r="G17" i="16" s="1"/>
  <c r="E21" i="16"/>
  <c r="G21" i="16" s="1"/>
  <c r="E20" i="16"/>
  <c r="G20" i="16" s="1"/>
  <c r="E22" i="21"/>
  <c r="G22" i="21" s="1"/>
  <c r="E22" i="20"/>
  <c r="G22" i="20" s="1"/>
  <c r="E22" i="19"/>
  <c r="G22" i="19" s="1"/>
  <c r="E22" i="18"/>
  <c r="G22" i="18" s="1"/>
  <c r="E22" i="17"/>
  <c r="G22" i="17" s="1"/>
  <c r="E23" i="16"/>
  <c r="G23" i="16" s="1"/>
  <c r="E21" i="19"/>
  <c r="G21" i="19" s="1"/>
  <c r="E21" i="20"/>
  <c r="G21" i="20" s="1"/>
  <c r="E21" i="21"/>
  <c r="G21" i="21" s="1"/>
  <c r="E21" i="17"/>
  <c r="G21" i="17" s="1"/>
  <c r="E21" i="18"/>
  <c r="G21" i="18" s="1"/>
  <c r="E22" i="16"/>
  <c r="G22" i="16" s="1"/>
  <c r="E20" i="21"/>
  <c r="G20" i="21" s="1"/>
  <c r="E20" i="20"/>
  <c r="G20" i="20" s="1"/>
  <c r="E20" i="19"/>
  <c r="G20" i="19" s="1"/>
  <c r="E20" i="18"/>
  <c r="G20" i="18" s="1"/>
  <c r="E20" i="17"/>
  <c r="G20" i="17" s="1"/>
  <c r="E19" i="19"/>
  <c r="G19" i="19" s="1"/>
  <c r="E19" i="18"/>
  <c r="G19" i="18" s="1"/>
  <c r="E19" i="20"/>
  <c r="G19" i="20" s="1"/>
  <c r="E19" i="21"/>
  <c r="G19" i="21" s="1"/>
  <c r="E19" i="17"/>
  <c r="G19" i="17" s="1"/>
  <c r="E18" i="21"/>
  <c r="G18" i="21" s="1"/>
  <c r="E18" i="20"/>
  <c r="G18" i="20" s="1"/>
  <c r="E18" i="19"/>
  <c r="G18" i="19" s="1"/>
  <c r="E18" i="18"/>
  <c r="G18" i="18" s="1"/>
  <c r="E18" i="17"/>
  <c r="G18" i="17" s="1"/>
  <c r="E19" i="16"/>
  <c r="G19" i="16" s="1"/>
  <c r="E17" i="17"/>
  <c r="G17" i="17" s="1"/>
  <c r="E17" i="20"/>
  <c r="G17" i="20" s="1"/>
  <c r="E17" i="19"/>
  <c r="G17" i="19" s="1"/>
  <c r="E17" i="21"/>
  <c r="G17" i="21" s="1"/>
  <c r="E17" i="18"/>
  <c r="G17" i="18" s="1"/>
  <c r="F20" i="23"/>
  <c r="E16" i="20"/>
  <c r="G16" i="20" s="1"/>
  <c r="E16" i="18"/>
  <c r="G16" i="18" s="1"/>
  <c r="E16" i="21"/>
  <c r="G16" i="21" s="1"/>
  <c r="E16" i="19"/>
  <c r="G16" i="19" s="1"/>
  <c r="E16" i="17"/>
  <c r="G16" i="17" s="1"/>
  <c r="G69" i="18" l="1"/>
  <c r="G77" i="18" s="1"/>
  <c r="G69" i="17"/>
  <c r="G77" i="17" s="1"/>
  <c r="G69" i="21"/>
  <c r="G77" i="21" s="1"/>
  <c r="G78" i="21" s="1"/>
  <c r="G69" i="19"/>
  <c r="G77" i="19" s="1"/>
  <c r="G78" i="16"/>
  <c r="G69" i="20"/>
  <c r="G77" i="20" s="1"/>
  <c r="G82" i="20" s="1"/>
  <c r="B85" i="19"/>
  <c r="B85" i="17"/>
  <c r="B85" i="20"/>
  <c r="B85" i="18"/>
  <c r="B85" i="16"/>
  <c r="B28" i="15"/>
  <c r="F68" i="23"/>
  <c r="F74" i="23" s="1"/>
  <c r="D80" i="23" s="1"/>
  <c r="F26" i="23"/>
  <c r="F26" i="22"/>
  <c r="F65" i="22"/>
  <c r="F71" i="22" s="1"/>
  <c r="D77" i="22" s="1"/>
  <c r="D80" i="22" s="1"/>
  <c r="D83" i="22" s="1"/>
  <c r="B21" i="27" l="1"/>
  <c r="G25" i="1"/>
  <c r="G78" i="28"/>
  <c r="I77" i="28"/>
  <c r="D84" i="22"/>
  <c r="D85" i="22" s="1"/>
  <c r="D88" i="22" s="1"/>
  <c r="C32" i="22"/>
  <c r="G78" i="17"/>
  <c r="G23" i="15"/>
  <c r="G24" i="15" s="1"/>
  <c r="G78" i="19"/>
  <c r="G78" i="18"/>
  <c r="G78" i="20"/>
  <c r="G79" i="16"/>
  <c r="C32" i="23"/>
  <c r="F32" i="23" s="1"/>
  <c r="G82" i="19"/>
  <c r="G83" i="19" s="1"/>
  <c r="C34" i="23"/>
  <c r="F34" i="23" s="1"/>
  <c r="C36" i="23"/>
  <c r="F36" i="23" s="1"/>
  <c r="G82" i="18"/>
  <c r="G83" i="18" s="1"/>
  <c r="I78" i="16"/>
  <c r="I77" i="17"/>
  <c r="C33" i="23"/>
  <c r="F33" i="23" s="1"/>
  <c r="C35" i="23"/>
  <c r="F35" i="23" s="1"/>
  <c r="C39" i="23"/>
  <c r="F39" i="23" s="1"/>
  <c r="G79" i="21"/>
  <c r="C37" i="23"/>
  <c r="F37" i="23" s="1"/>
  <c r="C38" i="23"/>
  <c r="F38" i="23" s="1"/>
  <c r="I77" i="20"/>
  <c r="I77" i="19"/>
  <c r="I77" i="18"/>
  <c r="I77" i="21"/>
  <c r="D83" i="23"/>
  <c r="D92" i="23" s="1"/>
  <c r="D93" i="23" s="1"/>
  <c r="D94" i="23" s="1"/>
  <c r="F80" i="23"/>
  <c r="B80" i="21"/>
  <c r="C21" i="27" l="1"/>
  <c r="I21" i="27"/>
  <c r="C33" i="22"/>
  <c r="D33" i="22" s="1"/>
  <c r="E33" i="22" s="1"/>
  <c r="F33" i="22" s="1"/>
  <c r="G25" i="15"/>
  <c r="B22" i="27"/>
  <c r="G79" i="28"/>
  <c r="D32" i="22"/>
  <c r="E32" i="22" s="1"/>
  <c r="F32" i="22" s="1"/>
  <c r="G79" i="18"/>
  <c r="G79" i="17"/>
  <c r="G80" i="16"/>
  <c r="G81" i="16" s="1"/>
  <c r="G79" i="20"/>
  <c r="G79" i="19"/>
  <c r="D37" i="23"/>
  <c r="E37" i="23"/>
  <c r="D38" i="23"/>
  <c r="F41" i="23"/>
  <c r="G83" i="20"/>
  <c r="E39" i="23"/>
  <c r="D39" i="23"/>
  <c r="C41" i="23"/>
  <c r="D36" i="23"/>
  <c r="E36" i="23"/>
  <c r="D97" i="23"/>
  <c r="D99" i="23" s="1"/>
  <c r="D33" i="23" l="1"/>
  <c r="G26" i="15"/>
  <c r="E33" i="23" s="1"/>
  <c r="C22" i="27"/>
  <c r="C23" i="27" s="1"/>
  <c r="I22" i="27"/>
  <c r="I33" i="27" s="1"/>
  <c r="I34" i="27" s="1"/>
  <c r="I35" i="27" s="1"/>
  <c r="G80" i="28"/>
  <c r="G81" i="28" s="1"/>
  <c r="G82" i="16"/>
  <c r="G83" i="16" s="1"/>
  <c r="C34" i="22"/>
  <c r="G80" i="19"/>
  <c r="G81" i="19" s="1"/>
  <c r="G80" i="18"/>
  <c r="G81" i="18" s="1"/>
  <c r="G80" i="20"/>
  <c r="G81" i="20" s="1"/>
  <c r="G80" i="17"/>
  <c r="G81" i="17" s="1"/>
  <c r="E38" i="23"/>
  <c r="G26" i="1"/>
  <c r="D32" i="23"/>
  <c r="C35" i="22" l="1"/>
  <c r="D35" i="22" s="1"/>
  <c r="E35" i="22" s="1"/>
  <c r="F35" i="22" s="1"/>
  <c r="G82" i="17"/>
  <c r="D34" i="22"/>
  <c r="E32" i="23"/>
  <c r="E77" i="22" l="1"/>
  <c r="E80" i="22" s="1"/>
  <c r="E83" i="22" s="1"/>
  <c r="C41" i="22"/>
  <c r="G83" i="17"/>
  <c r="E35" i="23" s="1"/>
  <c r="D35" i="23"/>
  <c r="E34" i="22"/>
  <c r="D41" i="22"/>
  <c r="F77" i="22" l="1"/>
  <c r="F80" i="22" s="1"/>
  <c r="F83" i="22" s="1"/>
  <c r="F84" i="22" s="1"/>
  <c r="F85" i="22" s="1"/>
  <c r="F88" i="22" s="1"/>
  <c r="F90" i="22" s="1"/>
  <c r="F34" i="22"/>
  <c r="F41" i="22" s="1"/>
  <c r="E41" i="22"/>
  <c r="E84" i="22"/>
  <c r="E85" i="22" s="1"/>
  <c r="E88" i="22" s="1"/>
  <c r="D34" i="23"/>
  <c r="D41" i="23" s="1"/>
  <c r="E34" i="23"/>
  <c r="E41" i="23" s="1"/>
</calcChain>
</file>

<file path=xl/sharedStrings.xml><?xml version="1.0" encoding="utf-8"?>
<sst xmlns="http://schemas.openxmlformats.org/spreadsheetml/2006/main" count="323" uniqueCount="143">
  <si>
    <t>Description</t>
  </si>
  <si>
    <t>Qté</t>
  </si>
  <si>
    <t>PV HT</t>
  </si>
  <si>
    <t>Article</t>
  </si>
  <si>
    <t>Montant</t>
  </si>
  <si>
    <t>Facture de situation N°1</t>
  </si>
  <si>
    <t>% *</t>
  </si>
  <si>
    <t>Total HT</t>
  </si>
  <si>
    <t>Total TTC</t>
  </si>
  <si>
    <t>Facture de situation N°2</t>
  </si>
  <si>
    <t>Facture de situation N°3</t>
  </si>
  <si>
    <t xml:space="preserve">Le  </t>
  </si>
  <si>
    <t>Facture de situation N°4</t>
  </si>
  <si>
    <t>Facture de situation N°5</t>
  </si>
  <si>
    <t>Facture de situation N°6</t>
  </si>
  <si>
    <t>Facture de situation N°8</t>
  </si>
  <si>
    <t>Facture de situation N°7</t>
  </si>
  <si>
    <t>Décompte général et Définitif</t>
  </si>
  <si>
    <t xml:space="preserve">Entreprise </t>
  </si>
  <si>
    <t>Marché N°</t>
  </si>
  <si>
    <t>Marché de base HT</t>
  </si>
  <si>
    <t xml:space="preserve">Option N°1 </t>
  </si>
  <si>
    <t>Option N°2</t>
  </si>
  <si>
    <t>Option N°3</t>
  </si>
  <si>
    <t>Option N°4</t>
  </si>
  <si>
    <t>Récapitulatif des acomptes versés</t>
  </si>
  <si>
    <t>Acompte N°</t>
  </si>
  <si>
    <t>Mois</t>
  </si>
  <si>
    <t>TTC</t>
  </si>
  <si>
    <t>Total RG</t>
  </si>
  <si>
    <t>Totaux</t>
  </si>
  <si>
    <t>RG HT 5%</t>
  </si>
  <si>
    <t>LR Aluminium</t>
  </si>
  <si>
    <t>Montant total du marché HT</t>
  </si>
  <si>
    <t xml:space="preserve">Le </t>
  </si>
  <si>
    <t>Maître d'ouvrage : Mairie de Sauxillanges</t>
  </si>
  <si>
    <t>Maître d'œuvre : Cabinet Mascret Sciuoto</t>
  </si>
  <si>
    <t xml:space="preserve">Lot N° 4 </t>
  </si>
  <si>
    <t>menuiseries extérieures</t>
  </si>
  <si>
    <t>Etat du solde</t>
  </si>
  <si>
    <t>Avancement</t>
  </si>
  <si>
    <t>Travaux executés</t>
  </si>
  <si>
    <t>Avance</t>
  </si>
  <si>
    <t>Approvisionnements</t>
  </si>
  <si>
    <t>Total avancement</t>
  </si>
  <si>
    <t>Resorptions</t>
  </si>
  <si>
    <t>Approvisonnements</t>
  </si>
  <si>
    <t>Total résorptions</t>
  </si>
  <si>
    <t>Variation des prix</t>
  </si>
  <si>
    <t>Actualisation</t>
  </si>
  <si>
    <t>Révision</t>
  </si>
  <si>
    <t>Total variation des prix</t>
  </si>
  <si>
    <t>Montant HT des travaux executés</t>
  </si>
  <si>
    <t>TVA 19.6 %</t>
  </si>
  <si>
    <t>Montant TTC des travaux executés</t>
  </si>
  <si>
    <t>A déduire</t>
  </si>
  <si>
    <t>Retenue de garantie TTC</t>
  </si>
  <si>
    <t>A régler</t>
  </si>
  <si>
    <t>Montant total du marché</t>
  </si>
  <si>
    <t>Cumul antérieur</t>
  </si>
  <si>
    <t>Montant restant a payer</t>
  </si>
  <si>
    <t>Hors Taxe</t>
  </si>
  <si>
    <t>A régler au titulaire</t>
  </si>
  <si>
    <t>Facture et DGD Marché Public</t>
  </si>
  <si>
    <t>Entreprise  LR Aluminium</t>
  </si>
  <si>
    <t>Le</t>
  </si>
  <si>
    <t xml:space="preserve">Marché N°      </t>
  </si>
  <si>
    <t xml:space="preserve">Maître d'ouvrage    </t>
  </si>
  <si>
    <t xml:space="preserve">Maître d'œuvre      </t>
  </si>
  <si>
    <t xml:space="preserve">Opération :               </t>
  </si>
  <si>
    <t>TVA 20 %</t>
  </si>
  <si>
    <t>Acompte N°1</t>
  </si>
  <si>
    <t>Sous total HT</t>
  </si>
  <si>
    <t>acompte N°1</t>
  </si>
  <si>
    <t>acompte N°2</t>
  </si>
  <si>
    <t>Sous total</t>
  </si>
  <si>
    <t>acompte N°3</t>
  </si>
  <si>
    <t>Plus value</t>
  </si>
  <si>
    <t>Moins value</t>
  </si>
  <si>
    <t>43320 Sanssac l'eglise</t>
  </si>
  <si>
    <t>Mairie de Sanssac l'église</t>
  </si>
  <si>
    <t>Le Broug</t>
  </si>
  <si>
    <t>LRALUMINIUM</t>
  </si>
  <si>
    <t>Za le Gray , 43170 Saugues</t>
  </si>
  <si>
    <t>Architecte F. BOURBONNAIS</t>
  </si>
  <si>
    <t>9 , Place Maréchal Fayolle</t>
  </si>
  <si>
    <t>63000 Clermont-Ferrand</t>
  </si>
  <si>
    <t>1 envoi a l'archi - 2 envoi au client</t>
  </si>
  <si>
    <t>ZA le Gray , 43170 Saugues</t>
  </si>
  <si>
    <t>Révision de Prix</t>
  </si>
  <si>
    <t>INDEX</t>
  </si>
  <si>
    <t>BT43</t>
  </si>
  <si>
    <t xml:space="preserve">FORMULE </t>
  </si>
  <si>
    <t>Mois Facture 1</t>
  </si>
  <si>
    <t>Mois Facture 2</t>
  </si>
  <si>
    <t>Mois Facture 3</t>
  </si>
  <si>
    <t>Mois Facture 4</t>
  </si>
  <si>
    <t>Mois Facture 5</t>
  </si>
  <si>
    <t>Mois Facture 6</t>
  </si>
  <si>
    <t>Mois Facture 7</t>
  </si>
  <si>
    <t>Mois Facture 8</t>
  </si>
  <si>
    <t>P = 0.15+0.85 x lm/lo</t>
  </si>
  <si>
    <t>lm = mois execution de travaux , lo = mois etablissement des prix</t>
  </si>
  <si>
    <t>Mois etablissement</t>
  </si>
  <si>
    <t>Valeur</t>
  </si>
  <si>
    <t>Mois plus value</t>
  </si>
  <si>
    <t>Mois facture 1</t>
  </si>
  <si>
    <t>Mois facture 2</t>
  </si>
  <si>
    <t>Somme des plus value</t>
  </si>
  <si>
    <t>Révision de prix provisoire</t>
  </si>
  <si>
    <t>Mois Facturation</t>
  </si>
  <si>
    <t>Acompte</t>
  </si>
  <si>
    <t>Cumulé</t>
  </si>
  <si>
    <t>BT o</t>
  </si>
  <si>
    <t>BT n</t>
  </si>
  <si>
    <t>0.85x (lm/Io)</t>
  </si>
  <si>
    <t>0.85(lm/lo) +0.15,-1</t>
  </si>
  <si>
    <t>Coeff Révision</t>
  </si>
  <si>
    <t>Formule :</t>
  </si>
  <si>
    <t>Révision sur la base du chantier</t>
  </si>
  <si>
    <t>Fev 2016</t>
  </si>
  <si>
    <t>Révision sur Plus value</t>
  </si>
  <si>
    <t>TVA 20%</t>
  </si>
  <si>
    <t>convertir nombre en lettre : =ConvNumberLetter(A1;1;0)</t>
  </si>
  <si>
    <t>Le présent décompte est arrêté à la somme de :</t>
  </si>
  <si>
    <t>Solde</t>
  </si>
  <si>
    <t xml:space="preserve">N° lot et intitulé    </t>
  </si>
  <si>
    <t>6 Menuiseries Extérieures</t>
  </si>
  <si>
    <t>Nom du Chantier</t>
  </si>
  <si>
    <t>Adresse</t>
  </si>
  <si>
    <t>Adresse 2</t>
  </si>
  <si>
    <t>Adresse 3</t>
  </si>
  <si>
    <t xml:space="preserve">Maitre d'ouvrage  </t>
  </si>
  <si>
    <t>PU HT</t>
  </si>
  <si>
    <t>Montant HT</t>
  </si>
  <si>
    <t>PU*Qté</t>
  </si>
  <si>
    <t>Chassis fixe de 0.55 x 1.15Ht</t>
  </si>
  <si>
    <t>2.1.2</t>
  </si>
  <si>
    <t>OF 2 Vantaux + imposte 0.84 x 1.67 Ht</t>
  </si>
  <si>
    <t>2.1.3</t>
  </si>
  <si>
    <t>OF 1 Vantail 0.55 x 0.84 Ht</t>
  </si>
  <si>
    <t>2.1.4</t>
  </si>
  <si>
    <t>Racords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</si>
</sst>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40C]mmm\-yy;@"/>
    <numFmt numFmtId="166" formatCode="[$-40C]mmmm\-yy;@"/>
  </numFmts>
  <fonts count="20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i/>
      <sz val="11"/>
      <color theme="1"/>
      <name val="Comic Sans MS"/>
      <family val="4"/>
    </font>
    <font>
      <i/>
      <sz val="11"/>
      <color theme="1"/>
      <name val="Comic Sans MS"/>
      <family val="4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36"/>
      <color theme="1"/>
      <name val="Calibri"/>
      <family val="2"/>
      <scheme val="minor"/>
    </font>
    <font>
      <b/>
      <i/>
      <sz val="11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3ds Light"/>
      <family val="3"/>
    </font>
    <font>
      <sz val="14"/>
      <color theme="1"/>
      <name val="Aharoni"/>
      <charset val="177"/>
    </font>
    <font>
      <sz val="11"/>
      <color theme="1"/>
      <name val="Adobe Ming Std L"/>
      <family val="1"/>
      <charset val="128"/>
    </font>
    <font>
      <i/>
      <u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slantDashDot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slantDashDot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slantDashDot">
        <color auto="1"/>
      </right>
      <top style="thin">
        <color auto="1"/>
      </top>
      <bottom style="thin">
        <color auto="1"/>
      </bottom>
      <diagonal/>
    </border>
    <border>
      <left style="slantDashDot">
        <color auto="1"/>
      </left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slantDashDot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slantDashDot">
        <color auto="1"/>
      </left>
      <right/>
      <top/>
      <bottom style="thin">
        <color auto="1"/>
      </bottom>
      <diagonal/>
    </border>
    <border>
      <left/>
      <right style="slantDashDot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slantDashDot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slantDashDot">
        <color auto="1"/>
      </left>
      <right/>
      <top style="thin">
        <color auto="1"/>
      </top>
      <bottom style="thin">
        <color auto="1"/>
      </bottom>
      <diagonal/>
    </border>
    <border>
      <left style="slantDashDot">
        <color auto="1"/>
      </left>
      <right/>
      <top style="thin">
        <color auto="1"/>
      </top>
      <bottom style="slantDashDot">
        <color auto="1"/>
      </bottom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 style="slantDashDot">
        <color auto="1"/>
      </left>
      <right style="thin">
        <color auto="1"/>
      </right>
      <top/>
      <bottom style="slantDashDot">
        <color auto="1"/>
      </bottom>
      <diagonal/>
    </border>
    <border>
      <left style="thin">
        <color auto="1"/>
      </left>
      <right style="thin">
        <color auto="1"/>
      </right>
      <top/>
      <bottom style="slantDashDot">
        <color auto="1"/>
      </bottom>
      <diagonal/>
    </border>
    <border>
      <left style="slantDashDot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slantDashDot">
        <color auto="1"/>
      </right>
      <top style="thin">
        <color auto="1"/>
      </top>
      <bottom style="hair">
        <color auto="1"/>
      </bottom>
      <diagonal/>
    </border>
    <border>
      <left style="slantDashDot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slantDashDot">
        <color auto="1"/>
      </right>
      <top/>
      <bottom/>
      <diagonal/>
    </border>
    <border>
      <left style="slantDashDot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slantDashDot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/>
    <xf numFmtId="164" fontId="0" fillId="0" borderId="8" xfId="0" applyNumberFormat="1" applyBorder="1"/>
    <xf numFmtId="0" fontId="0" fillId="0" borderId="1" xfId="0" applyBorder="1"/>
    <xf numFmtId="0" fontId="2" fillId="0" borderId="7" xfId="0" applyFont="1" applyBorder="1"/>
    <xf numFmtId="164" fontId="0" fillId="0" borderId="8" xfId="0" applyNumberFormat="1" applyFont="1" applyBorder="1"/>
    <xf numFmtId="0" fontId="0" fillId="0" borderId="7" xfId="0" applyBorder="1"/>
    <xf numFmtId="0" fontId="2" fillId="0" borderId="10" xfId="0" applyFont="1" applyBorder="1"/>
    <xf numFmtId="164" fontId="2" fillId="0" borderId="11" xfId="0" applyNumberFormat="1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164" fontId="0" fillId="0" borderId="16" xfId="0" applyNumberFormat="1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  <xf numFmtId="0" fontId="4" fillId="0" borderId="0" xfId="0" applyFont="1"/>
    <xf numFmtId="0" fontId="6" fillId="0" borderId="0" xfId="0" applyFont="1"/>
    <xf numFmtId="0" fontId="4" fillId="0" borderId="7" xfId="0" applyFont="1" applyBorder="1" applyAlignment="1">
      <alignment horizontal="center"/>
    </xf>
    <xf numFmtId="10" fontId="4" fillId="0" borderId="7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7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7" xfId="0" applyNumberFormat="1" applyBorder="1"/>
    <xf numFmtId="0" fontId="0" fillId="0" borderId="18" xfId="0" applyBorder="1"/>
    <xf numFmtId="0" fontId="0" fillId="0" borderId="16" xfId="0" applyBorder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4" fillId="0" borderId="18" xfId="0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164" fontId="0" fillId="2" borderId="7" xfId="0" applyNumberFormat="1" applyFill="1" applyBorder="1"/>
    <xf numFmtId="164" fontId="0" fillId="0" borderId="0" xfId="0" quotePrefix="1" applyNumberFormat="1"/>
    <xf numFmtId="0" fontId="10" fillId="0" borderId="7" xfId="0" applyFont="1" applyBorder="1" applyAlignment="1">
      <alignment horizontal="center" vertical="center" wrapText="1"/>
    </xf>
    <xf numFmtId="0" fontId="0" fillId="2" borderId="7" xfId="0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0" fontId="11" fillId="0" borderId="0" xfId="0" applyFont="1"/>
    <xf numFmtId="0" fontId="0" fillId="0" borderId="7" xfId="0" applyBorder="1" applyAlignment="1" applyProtection="1">
      <alignment horizontal="center" vertical="center"/>
      <protection locked="0"/>
    </xf>
    <xf numFmtId="0" fontId="0" fillId="0" borderId="18" xfId="0" applyBorder="1" applyProtection="1">
      <protection locked="0"/>
    </xf>
    <xf numFmtId="0" fontId="0" fillId="0" borderId="16" xfId="0" applyBorder="1" applyProtection="1">
      <protection locked="0"/>
    </xf>
    <xf numFmtId="164" fontId="0" fillId="0" borderId="7" xfId="0" applyNumberFormat="1" applyBorder="1" applyProtection="1">
      <protection locked="0"/>
    </xf>
    <xf numFmtId="14" fontId="0" fillId="0" borderId="0" xfId="0" applyNumberFormat="1" applyProtection="1">
      <protection locked="0"/>
    </xf>
    <xf numFmtId="0" fontId="8" fillId="0" borderId="0" xfId="0" applyFont="1" applyFill="1" applyAlignment="1" applyProtection="1">
      <protection locked="0"/>
    </xf>
    <xf numFmtId="0" fontId="0" fillId="0" borderId="0" xfId="0" applyFill="1"/>
    <xf numFmtId="0" fontId="8" fillId="0" borderId="0" xfId="0" applyFont="1" applyFill="1"/>
    <xf numFmtId="0" fontId="9" fillId="0" borderId="0" xfId="0" applyFont="1" applyFill="1" applyAlignment="1" applyProtection="1">
      <protection locked="0"/>
    </xf>
    <xf numFmtId="0" fontId="0" fillId="0" borderId="0" xfId="0" applyFill="1" applyAlignment="1" applyProtection="1">
      <protection locked="0"/>
    </xf>
    <xf numFmtId="0" fontId="0" fillId="0" borderId="0" xfId="0" applyNumberFormat="1" applyProtection="1">
      <protection locked="0"/>
    </xf>
    <xf numFmtId="14" fontId="0" fillId="0" borderId="0" xfId="0" applyNumberFormat="1" applyAlignment="1" applyProtection="1">
      <alignment horizontal="left"/>
      <protection locked="0"/>
    </xf>
    <xf numFmtId="0" fontId="0" fillId="0" borderId="0" xfId="0" applyFill="1" applyAlignment="1">
      <alignment horizontal="left"/>
    </xf>
    <xf numFmtId="0" fontId="9" fillId="0" borderId="0" xfId="0" applyFont="1" applyFill="1" applyAlignment="1">
      <alignment horizontal="left"/>
    </xf>
    <xf numFmtId="0" fontId="0" fillId="0" borderId="0" xfId="0" applyNumberFormat="1" applyAlignment="1" applyProtection="1">
      <alignment horizontal="left"/>
      <protection locked="0"/>
    </xf>
    <xf numFmtId="0" fontId="0" fillId="0" borderId="0" xfId="0" applyNumberFormat="1"/>
    <xf numFmtId="164" fontId="0" fillId="2" borderId="8" xfId="0" applyNumberFormat="1" applyFont="1" applyFill="1" applyBorder="1"/>
    <xf numFmtId="0" fontId="13" fillId="0" borderId="7" xfId="0" applyFont="1" applyBorder="1" applyAlignment="1">
      <alignment horizontal="right" vertical="center"/>
    </xf>
    <xf numFmtId="164" fontId="0" fillId="4" borderId="8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/>
    <xf numFmtId="0" fontId="9" fillId="3" borderId="0" xfId="0" applyFont="1" applyFill="1" applyAlignment="1" applyProtection="1">
      <alignment horizontal="left" vertical="top"/>
      <protection locked="0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" fillId="0" borderId="0" xfId="0" applyFont="1" applyAlignment="1">
      <alignment horizontal="center"/>
    </xf>
    <xf numFmtId="17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6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10" fillId="0" borderId="0" xfId="0" applyFont="1" applyAlignment="1">
      <alignment vertical="center"/>
    </xf>
    <xf numFmtId="0" fontId="10" fillId="0" borderId="0" xfId="0" applyFont="1"/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7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7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17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17" fontId="0" fillId="0" borderId="28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2" xfId="0" applyBorder="1" applyAlignment="1">
      <alignment horizontal="center"/>
    </xf>
    <xf numFmtId="0" fontId="0" fillId="0" borderId="32" xfId="0" applyBorder="1" applyAlignment="1">
      <alignment horizontal="center"/>
    </xf>
    <xf numFmtId="0" fontId="18" fillId="0" borderId="0" xfId="0" applyFont="1"/>
    <xf numFmtId="0" fontId="0" fillId="0" borderId="22" xfId="0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4" borderId="30" xfId="0" applyNumberFormat="1" applyFill="1" applyBorder="1" applyAlignment="1">
      <alignment horizontal="center"/>
    </xf>
    <xf numFmtId="164" fontId="0" fillId="4" borderId="33" xfId="0" applyNumberFormat="1" applyFill="1" applyBorder="1" applyAlignment="1">
      <alignment horizontal="center"/>
    </xf>
    <xf numFmtId="164" fontId="0" fillId="4" borderId="31" xfId="0" applyNumberFormat="1" applyFill="1" applyBorder="1" applyAlignment="1">
      <alignment horizontal="center"/>
    </xf>
    <xf numFmtId="164" fontId="0" fillId="4" borderId="0" xfId="0" applyNumberFormat="1" applyFill="1" applyAlignment="1">
      <alignment horizontal="center"/>
    </xf>
    <xf numFmtId="14" fontId="0" fillId="0" borderId="0" xfId="0" applyNumberFormat="1" applyAlignment="1" applyProtection="1">
      <protection locked="0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24" xfId="0" applyBorder="1" applyAlignment="1" applyProtection="1">
      <alignment horizontal="left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35" xfId="0" applyBorder="1" applyAlignment="1">
      <alignment horizontal="center" vertical="center"/>
    </xf>
    <xf numFmtId="164" fontId="0" fillId="0" borderId="32" xfId="0" applyNumberForma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2" borderId="19" xfId="0" applyFill="1" applyBorder="1" applyAlignment="1">
      <alignment horizontal="right"/>
    </xf>
    <xf numFmtId="0" fontId="0" fillId="2" borderId="16" xfId="0" applyFill="1" applyBorder="1" applyAlignment="1">
      <alignment horizontal="right"/>
    </xf>
    <xf numFmtId="0" fontId="0" fillId="0" borderId="6" xfId="0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0" fillId="0" borderId="5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4" fontId="0" fillId="0" borderId="14" xfId="0" applyNumberFormat="1" applyBorder="1"/>
    <xf numFmtId="164" fontId="0" fillId="0" borderId="0" xfId="0" applyNumberFormat="1" applyAlignment="1">
      <alignment horizontal="right"/>
    </xf>
    <xf numFmtId="164" fontId="0" fillId="0" borderId="4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1" xfId="0" applyNumberFormat="1" applyBorder="1"/>
    <xf numFmtId="164" fontId="0" fillId="0" borderId="13" xfId="0" applyNumberFormat="1" applyBorder="1"/>
    <xf numFmtId="164" fontId="0" fillId="0" borderId="2" xfId="0" applyNumberFormat="1" applyBorder="1"/>
    <xf numFmtId="164" fontId="0" fillId="0" borderId="6" xfId="0" applyNumberFormat="1" applyFon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0" xfId="0" applyFont="1" applyBorder="1" applyAlignment="1">
      <alignment horizontal="right"/>
    </xf>
    <xf numFmtId="0" fontId="2" fillId="0" borderId="17" xfId="0" applyFont="1" applyBorder="1" applyAlignment="1">
      <alignment horizontal="right"/>
    </xf>
    <xf numFmtId="0" fontId="0" fillId="2" borderId="19" xfId="0" applyFill="1" applyBorder="1" applyAlignment="1">
      <alignment horizontal="right"/>
    </xf>
    <xf numFmtId="0" fontId="0" fillId="2" borderId="16" xfId="0" applyFont="1" applyFill="1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16" xfId="0" applyBorder="1" applyAlignment="1">
      <alignment horizontal="right"/>
    </xf>
    <xf numFmtId="0" fontId="0" fillId="0" borderId="19" xfId="0" applyFont="1" applyBorder="1" applyAlignment="1">
      <alignment horizontal="right"/>
    </xf>
    <xf numFmtId="0" fontId="0" fillId="0" borderId="16" xfId="0" applyFont="1" applyBorder="1" applyAlignment="1">
      <alignment horizontal="right"/>
    </xf>
    <xf numFmtId="0" fontId="0" fillId="2" borderId="19" xfId="0" applyFont="1" applyFill="1" applyBorder="1" applyAlignment="1">
      <alignment horizontal="right"/>
    </xf>
    <xf numFmtId="0" fontId="5" fillId="2" borderId="0" xfId="0" applyFont="1" applyFill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0" fillId="2" borderId="18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</cellXfs>
  <cellStyles count="1"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3</xdr:row>
          <xdr:rowOff>0</xdr:rowOff>
        </xdr:from>
        <xdr:to>
          <xdr:col>14</xdr:col>
          <xdr:colOff>247650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4</xdr:row>
          <xdr:rowOff>142875</xdr:rowOff>
        </xdr:from>
        <xdr:to>
          <xdr:col>14</xdr:col>
          <xdr:colOff>247650</xdr:colOff>
          <xdr:row>6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 %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2</xdr:row>
          <xdr:rowOff>657225</xdr:rowOff>
        </xdr:from>
        <xdr:to>
          <xdr:col>12</xdr:col>
          <xdr:colOff>647700</xdr:colOff>
          <xdr:row>2</xdr:row>
          <xdr:rowOff>1019175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 F1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180975</xdr:rowOff>
    </xdr:from>
    <xdr:to>
      <xdr:col>8</xdr:col>
      <xdr:colOff>742950</xdr:colOff>
      <xdr:row>28</xdr:row>
      <xdr:rowOff>38100</xdr:rowOff>
    </xdr:to>
    <xdr:sp macro="" textlink="">
      <xdr:nvSpPr>
        <xdr:cNvPr id="2" name="Organigramme : Bande perforée 1"/>
        <xdr:cNvSpPr/>
      </xdr:nvSpPr>
      <xdr:spPr>
        <a:xfrm>
          <a:off x="0" y="4562475"/>
          <a:ext cx="6838950" cy="809625"/>
        </a:xfrm>
        <a:prstGeom prst="flowChartPunchedTap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28</xdr:row>
      <xdr:rowOff>66675</xdr:rowOff>
    </xdr:from>
    <xdr:to>
      <xdr:col>10</xdr:col>
      <xdr:colOff>1704976</xdr:colOff>
      <xdr:row>34</xdr:row>
      <xdr:rowOff>85725</xdr:rowOff>
    </xdr:to>
    <xdr:sp macro="" textlink="">
      <xdr:nvSpPr>
        <xdr:cNvPr id="3" name="Vague 2"/>
        <xdr:cNvSpPr/>
      </xdr:nvSpPr>
      <xdr:spPr>
        <a:xfrm>
          <a:off x="28576" y="5448300"/>
          <a:ext cx="9296400" cy="1162050"/>
        </a:xfrm>
        <a:prstGeom prst="wave">
          <a:avLst>
            <a:gd name="adj1" fmla="val 12500"/>
            <a:gd name="adj2" fmla="val 13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7:N65"/>
  <sheetViews>
    <sheetView topLeftCell="A13" zoomScale="85" zoomScaleNormal="85" workbookViewId="0">
      <selection activeCell="B29" sqref="B29"/>
    </sheetView>
  </sheetViews>
  <sheetFormatPr baseColWidth="10" defaultRowHeight="15"/>
  <cols>
    <col min="1" max="1" width="24.5703125" customWidth="1"/>
    <col min="2" max="2" width="46.7109375" customWidth="1"/>
    <col min="13" max="13" width="13.7109375" bestFit="1" customWidth="1"/>
  </cols>
  <sheetData>
    <row r="7" spans="1:13" ht="46.5">
      <c r="A7" s="159" t="s">
        <v>63</v>
      </c>
      <c r="B7" s="159"/>
      <c r="C7" s="159"/>
      <c r="D7" s="159"/>
      <c r="E7" s="159"/>
      <c r="F7" s="159"/>
      <c r="G7" s="159"/>
      <c r="H7" s="159"/>
    </row>
    <row r="8" spans="1:13">
      <c r="M8" t="s">
        <v>123</v>
      </c>
    </row>
    <row r="12" spans="1:13">
      <c r="B12" s="59"/>
      <c r="C12" s="59"/>
      <c r="D12" s="59"/>
    </row>
    <row r="15" spans="1:13" ht="18.75">
      <c r="A15" s="65" t="s">
        <v>69</v>
      </c>
      <c r="B15" s="71" t="s">
        <v>128</v>
      </c>
      <c r="C15" s="65"/>
      <c r="D15" s="65"/>
      <c r="E15" s="65"/>
      <c r="F15" s="65"/>
      <c r="G15" s="66"/>
    </row>
    <row r="16" spans="1:13" ht="18.75">
      <c r="A16" s="67"/>
      <c r="B16" s="72"/>
      <c r="C16" s="66"/>
      <c r="D16" s="66"/>
      <c r="E16" s="66"/>
      <c r="F16" s="66"/>
      <c r="G16" s="66"/>
    </row>
    <row r="17" spans="1:14" ht="18.75">
      <c r="C17" s="68"/>
      <c r="D17" s="68"/>
      <c r="E17" s="68"/>
      <c r="F17" s="68"/>
      <c r="G17" s="68"/>
      <c r="M17" t="s">
        <v>91</v>
      </c>
    </row>
    <row r="18" spans="1:14" ht="18.75">
      <c r="A18" s="66"/>
      <c r="B18" s="73"/>
      <c r="C18" s="66"/>
      <c r="D18" s="66"/>
      <c r="E18" s="66"/>
      <c r="F18" s="66"/>
      <c r="G18" s="66"/>
      <c r="M18" s="90">
        <v>41913</v>
      </c>
      <c r="N18" s="89">
        <v>102.4</v>
      </c>
    </row>
    <row r="19" spans="1:14" ht="18.75">
      <c r="A19" s="66" t="s">
        <v>68</v>
      </c>
      <c r="B19" s="71" t="s">
        <v>84</v>
      </c>
      <c r="C19" s="68"/>
      <c r="D19" s="68"/>
      <c r="E19" s="83">
        <v>1</v>
      </c>
      <c r="F19" s="68" t="s">
        <v>87</v>
      </c>
      <c r="G19" s="68"/>
      <c r="M19" s="90">
        <v>41944</v>
      </c>
      <c r="N19" s="89">
        <v>102.1</v>
      </c>
    </row>
    <row r="20" spans="1:14">
      <c r="A20" s="66"/>
      <c r="B20" s="72" t="s">
        <v>85</v>
      </c>
      <c r="C20" s="66"/>
      <c r="D20" s="66"/>
      <c r="E20" s="66"/>
      <c r="F20" s="66"/>
      <c r="G20" s="66"/>
      <c r="M20" s="90">
        <v>41974</v>
      </c>
      <c r="N20" s="89">
        <v>102.2</v>
      </c>
    </row>
    <row r="21" spans="1:14">
      <c r="A21" s="66"/>
      <c r="B21" s="72"/>
      <c r="C21" s="66"/>
      <c r="D21" s="66"/>
      <c r="E21" s="66"/>
      <c r="F21" s="66"/>
      <c r="G21" s="66"/>
      <c r="M21" s="90">
        <v>42005</v>
      </c>
      <c r="N21" s="89">
        <v>105.2</v>
      </c>
    </row>
    <row r="22" spans="1:14">
      <c r="A22" s="66"/>
      <c r="B22" s="72" t="s">
        <v>86</v>
      </c>
      <c r="C22" s="66"/>
      <c r="D22" s="66"/>
      <c r="E22" s="66"/>
      <c r="F22" s="66"/>
      <c r="G22" s="66"/>
      <c r="M22" s="90">
        <v>42036</v>
      </c>
      <c r="N22" s="89">
        <v>106.2</v>
      </c>
    </row>
    <row r="23" spans="1:14">
      <c r="A23" s="66"/>
      <c r="B23" s="72"/>
      <c r="C23" s="66"/>
      <c r="D23" s="66"/>
      <c r="E23" s="66"/>
      <c r="F23" s="66"/>
      <c r="G23" s="66"/>
      <c r="M23" s="90">
        <v>42064</v>
      </c>
      <c r="N23" s="89">
        <v>106.2</v>
      </c>
    </row>
    <row r="24" spans="1:14">
      <c r="A24" s="66" t="s">
        <v>126</v>
      </c>
      <c r="B24" s="74" t="s">
        <v>127</v>
      </c>
      <c r="C24" s="69"/>
      <c r="D24" s="69"/>
      <c r="E24" s="69"/>
      <c r="F24" s="69"/>
      <c r="G24" s="66"/>
      <c r="M24" s="90">
        <v>42095</v>
      </c>
      <c r="N24" s="89">
        <v>106.2</v>
      </c>
    </row>
    <row r="25" spans="1:14">
      <c r="A25" s="66"/>
      <c r="B25" s="72"/>
      <c r="C25" s="66"/>
      <c r="D25" s="66"/>
      <c r="E25" s="66"/>
      <c r="F25" s="66"/>
      <c r="G25" s="66"/>
      <c r="M25" s="90">
        <v>42125</v>
      </c>
      <c r="N25" s="89">
        <v>104.4</v>
      </c>
    </row>
    <row r="26" spans="1:14">
      <c r="A26" s="66" t="s">
        <v>66</v>
      </c>
      <c r="B26" s="71"/>
      <c r="C26" s="69"/>
      <c r="D26" s="69"/>
      <c r="E26" s="69"/>
      <c r="F26" s="69"/>
      <c r="G26" s="66"/>
      <c r="M26" s="90">
        <v>42156</v>
      </c>
      <c r="N26" s="89">
        <v>105.8</v>
      </c>
    </row>
    <row r="27" spans="1:14">
      <c r="B27" s="70"/>
      <c r="M27" s="90">
        <v>42186</v>
      </c>
      <c r="N27" s="89">
        <v>105.7</v>
      </c>
    </row>
    <row r="28" spans="1:14">
      <c r="A28" s="66" t="s">
        <v>67</v>
      </c>
      <c r="B28" s="71"/>
      <c r="M28" s="90">
        <v>42217</v>
      </c>
      <c r="N28" s="89">
        <v>104.9</v>
      </c>
    </row>
    <row r="29" spans="1:14">
      <c r="A29" t="s">
        <v>132</v>
      </c>
      <c r="B29" s="74" t="s">
        <v>80</v>
      </c>
      <c r="M29" s="90">
        <v>42248</v>
      </c>
      <c r="N29" s="89">
        <v>104.5</v>
      </c>
    </row>
    <row r="30" spans="1:14">
      <c r="A30" t="s">
        <v>129</v>
      </c>
      <c r="B30" s="74" t="s">
        <v>81</v>
      </c>
      <c r="M30" s="90">
        <v>42278</v>
      </c>
      <c r="N30" s="89">
        <v>104.5</v>
      </c>
    </row>
    <row r="31" spans="1:14">
      <c r="A31" t="s">
        <v>130</v>
      </c>
      <c r="B31" s="75"/>
      <c r="M31" s="90">
        <v>42309</v>
      </c>
      <c r="N31" s="89">
        <v>103.3</v>
      </c>
    </row>
    <row r="32" spans="1:14">
      <c r="A32" t="s">
        <v>131</v>
      </c>
      <c r="B32" s="74" t="s">
        <v>79</v>
      </c>
      <c r="M32" s="90">
        <v>42339</v>
      </c>
      <c r="N32" s="89">
        <v>103.9</v>
      </c>
    </row>
    <row r="33" spans="1:14">
      <c r="M33" s="90">
        <v>42370</v>
      </c>
      <c r="N33" s="89">
        <v>103</v>
      </c>
    </row>
    <row r="34" spans="1:14">
      <c r="M34" s="90">
        <v>42401</v>
      </c>
      <c r="N34" s="89">
        <v>102.8</v>
      </c>
    </row>
    <row r="35" spans="1:14">
      <c r="M35" s="90">
        <v>42430</v>
      </c>
      <c r="N35" s="89"/>
    </row>
    <row r="36" spans="1:14">
      <c r="M36" s="90">
        <v>42461</v>
      </c>
      <c r="N36" s="89"/>
    </row>
    <row r="37" spans="1:14">
      <c r="M37" s="90">
        <v>42491</v>
      </c>
      <c r="N37" s="89"/>
    </row>
    <row r="38" spans="1:14">
      <c r="A38" t="s">
        <v>89</v>
      </c>
      <c r="M38" s="90">
        <v>42522</v>
      </c>
      <c r="N38" s="89"/>
    </row>
    <row r="39" spans="1:14">
      <c r="M39" s="90">
        <v>42552</v>
      </c>
      <c r="N39" s="89"/>
    </row>
    <row r="40" spans="1:14">
      <c r="A40" t="s">
        <v>90</v>
      </c>
      <c r="B40" t="s">
        <v>91</v>
      </c>
      <c r="C40" t="s">
        <v>104</v>
      </c>
      <c r="M40" s="90">
        <v>42583</v>
      </c>
      <c r="N40" s="89"/>
    </row>
    <row r="41" spans="1:14">
      <c r="A41" t="s">
        <v>92</v>
      </c>
      <c r="B41" t="s">
        <v>101</v>
      </c>
      <c r="E41" t="s">
        <v>102</v>
      </c>
      <c r="M41" s="90">
        <v>42614</v>
      </c>
      <c r="N41" s="89"/>
    </row>
    <row r="42" spans="1:14">
      <c r="A42" s="89" t="s">
        <v>103</v>
      </c>
      <c r="B42" s="92">
        <v>42064</v>
      </c>
      <c r="C42" s="93">
        <f>VLOOKUP(B42,$M$18:$N$48,2,FALSE)</f>
        <v>106.2</v>
      </c>
      <c r="M42" s="90">
        <v>42644</v>
      </c>
      <c r="N42" s="89"/>
    </row>
    <row r="43" spans="1:14">
      <c r="A43" s="89" t="s">
        <v>93</v>
      </c>
      <c r="B43" s="91" t="str">
        <f>IF(DateF1="","",TEXT(DateF1,"mmmm")&amp;"-"&amp;TEXT(DateF1,"aa"))</f>
        <v>avril-21</v>
      </c>
      <c r="C43" s="93">
        <v>104.4</v>
      </c>
      <c r="D43" s="88"/>
      <c r="M43" s="90">
        <v>42675</v>
      </c>
      <c r="N43" s="89"/>
    </row>
    <row r="44" spans="1:14">
      <c r="A44" s="89" t="s">
        <v>94</v>
      </c>
      <c r="B44" s="91" t="str">
        <f>IF(DateF2="","",TEXT(DateF2,"mmmm") &amp; "-" &amp; TEXT(DateF2,"aaaa"))</f>
        <v>octobre-2015</v>
      </c>
      <c r="C44" s="93">
        <v>104.5</v>
      </c>
      <c r="M44" s="90">
        <v>42705</v>
      </c>
      <c r="N44" s="89"/>
    </row>
    <row r="45" spans="1:14">
      <c r="A45" s="89" t="s">
        <v>95</v>
      </c>
      <c r="B45" s="91" t="str">
        <f>IF(DateF3="","",TEXT(DateF3,"mmmm") &amp; "-" &amp; TEXT(DateF3,"aaaa"))</f>
        <v>mai-2016</v>
      </c>
      <c r="C45" s="93">
        <v>102.8</v>
      </c>
      <c r="D45" t="s">
        <v>120</v>
      </c>
      <c r="M45" s="90">
        <v>42736</v>
      </c>
      <c r="N45" s="89"/>
    </row>
    <row r="46" spans="1:14">
      <c r="A46" s="89" t="s">
        <v>96</v>
      </c>
      <c r="B46" s="91" t="str">
        <f>IF(DateF4="","",TEXT(DateF4,"mmmm") &amp; "-" &amp; TEXT(DateF4,"aaaa"))</f>
        <v/>
      </c>
      <c r="C46" s="93"/>
      <c r="M46" s="90">
        <v>42767</v>
      </c>
      <c r="N46" s="89"/>
    </row>
    <row r="47" spans="1:14">
      <c r="A47" s="89" t="s">
        <v>97</v>
      </c>
      <c r="B47" s="91" t="str">
        <f>IF(DateF5="","",TEXT(DateF5,"mmmm") &amp; "-" &amp; TEXT(DateF5,"aaaa"))</f>
        <v/>
      </c>
      <c r="C47" s="93"/>
      <c r="M47" s="90">
        <v>42795</v>
      </c>
      <c r="N47" s="89"/>
    </row>
    <row r="48" spans="1:14">
      <c r="A48" s="89" t="s">
        <v>98</v>
      </c>
      <c r="B48" s="91" t="str">
        <f>IF(DateF6="","",TEXT(DateF6,"mmmm") &amp; "-" &amp; TEXT(DateF6,"aaaa"))</f>
        <v/>
      </c>
      <c r="C48" s="93"/>
      <c r="M48" s="90">
        <v>42826</v>
      </c>
      <c r="N48" s="89"/>
    </row>
    <row r="49" spans="1:3">
      <c r="A49" s="89" t="s">
        <v>99</v>
      </c>
      <c r="B49" s="91" t="str">
        <f>IF(DateF7="","",TEXT(DateF7,"mmmm") &amp; "-" &amp; TEXT(DateF7,"aaaa"))</f>
        <v/>
      </c>
      <c r="C49" s="93"/>
    </row>
    <row r="50" spans="1:3">
      <c r="A50" s="89" t="s">
        <v>100</v>
      </c>
      <c r="B50" s="91" t="str">
        <f>IF(DateF8="","",TEXT(DateF8,"mmmm") &amp; "-" &amp; TEXT(DateF8,"aaaa"))</f>
        <v/>
      </c>
      <c r="C50" s="93"/>
    </row>
    <row r="51" spans="1:3">
      <c r="B51" s="91"/>
    </row>
    <row r="52" spans="1:3">
      <c r="B52" s="91"/>
    </row>
    <row r="53" spans="1:3">
      <c r="B53" s="91"/>
    </row>
    <row r="54" spans="1:3">
      <c r="B54" s="91"/>
    </row>
    <row r="55" spans="1:3">
      <c r="A55" t="s">
        <v>77</v>
      </c>
      <c r="B55" s="91" t="s">
        <v>108</v>
      </c>
      <c r="C55" s="94">
        <v>2981</v>
      </c>
    </row>
    <row r="56" spans="1:3">
      <c r="A56" t="s">
        <v>105</v>
      </c>
      <c r="B56" s="91">
        <v>42411</v>
      </c>
      <c r="C56" s="94"/>
    </row>
    <row r="57" spans="1:3">
      <c r="A57" t="s">
        <v>106</v>
      </c>
      <c r="B57" s="91">
        <v>42491</v>
      </c>
      <c r="C57" s="94"/>
    </row>
    <row r="58" spans="1:3">
      <c r="A58" t="s">
        <v>107</v>
      </c>
      <c r="B58" s="91"/>
      <c r="C58" s="94"/>
    </row>
    <row r="59" spans="1:3">
      <c r="B59" s="91"/>
      <c r="C59" s="94"/>
    </row>
    <row r="60" spans="1:3">
      <c r="B60" s="91"/>
      <c r="C60" s="94"/>
    </row>
    <row r="61" spans="1:3">
      <c r="B61" s="91"/>
      <c r="C61" s="94"/>
    </row>
    <row r="62" spans="1:3">
      <c r="B62" s="91"/>
    </row>
    <row r="63" spans="1:3">
      <c r="B63" s="91"/>
    </row>
    <row r="64" spans="1:3">
      <c r="B64" s="91"/>
    </row>
    <row r="65" spans="2:2">
      <c r="B65" s="91"/>
    </row>
  </sheetData>
  <mergeCells count="1">
    <mergeCell ref="A7:H7"/>
  </mergeCells>
  <conditionalFormatting sqref="B19 B24 B26 B15 B32 B29:B30">
    <cfRule type="containsBlanks" dxfId="12" priority="8">
      <formula>LEN(TRIM(B15))=0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 tint="0.249977111117893"/>
  </sheetPr>
  <dimension ref="A3:G28"/>
  <sheetViews>
    <sheetView zoomScale="85" zoomScaleNormal="85" workbookViewId="0">
      <pane ySplit="16" topLeftCell="A17" activePane="bottomLeft" state="frozen"/>
      <selection activeCell="E7" sqref="E7"/>
      <selection pane="bottomLeft" activeCell="B28" sqref="B28"/>
    </sheetView>
  </sheetViews>
  <sheetFormatPr baseColWidth="10" defaultRowHeight="15"/>
  <cols>
    <col min="1" max="1" width="7.85546875" style="79" customWidth="1"/>
    <col min="2" max="2" width="36.7109375" customWidth="1"/>
    <col min="3" max="3" width="4.85546875" customWidth="1"/>
    <col min="4" max="4" width="13.85546875" style="31" customWidth="1"/>
    <col min="5" max="5" width="13.140625" style="31" customWidth="1"/>
    <col min="6" max="6" width="5.5703125" customWidth="1"/>
    <col min="7" max="7" width="13.140625" style="31" customWidth="1"/>
  </cols>
  <sheetData>
    <row r="3" spans="1:7" ht="85.5" customHeight="1"/>
    <row r="4" spans="1:7">
      <c r="E4" s="31" t="str">
        <f>IF('A remplir'!B29="","",'A remplir'!B29)</f>
        <v>Mairie de Sanssac l'église</v>
      </c>
    </row>
    <row r="5" spans="1:7">
      <c r="E5" s="31" t="str">
        <f>IF('A remplir'!B30="","",'A remplir'!B30)</f>
        <v>Le Broug</v>
      </c>
    </row>
    <row r="6" spans="1:7">
      <c r="E6" s="31" t="str">
        <f>IF('A remplir'!B31="","",'A remplir'!B31)</f>
        <v/>
      </c>
    </row>
    <row r="7" spans="1:7">
      <c r="E7" s="31" t="str">
        <f>IF('A remplir'!B32="","",'A remplir'!B32)</f>
        <v>43320 Sanssac l'eglise</v>
      </c>
    </row>
    <row r="9" spans="1:7">
      <c r="D9" s="150" t="s">
        <v>11</v>
      </c>
      <c r="E9" s="64">
        <v>44304</v>
      </c>
    </row>
    <row r="10" spans="1:7" ht="21.75" customHeight="1"/>
    <row r="11" spans="1:7" ht="21">
      <c r="A11" s="160" t="s">
        <v>5</v>
      </c>
      <c r="B11" s="160"/>
      <c r="C11" s="160"/>
      <c r="D11" s="160"/>
      <c r="E11" s="160"/>
      <c r="F11" s="160"/>
      <c r="G11" s="160"/>
    </row>
    <row r="12" spans="1:7" ht="33.75" customHeight="1">
      <c r="A12" s="80"/>
      <c r="B12" s="1"/>
      <c r="C12" s="1"/>
      <c r="D12" s="145"/>
      <c r="E12" s="145"/>
      <c r="F12" s="1"/>
      <c r="G12" s="145"/>
    </row>
    <row r="13" spans="1:7" ht="19.5" customHeight="1">
      <c r="A13" s="161" t="str">
        <f>CONCATENATE('A remplir'!A15,'A remplir'!B15)</f>
        <v>Opération :               Nom du Chantier</v>
      </c>
      <c r="B13" s="161"/>
      <c r="C13" s="161"/>
      <c r="D13" s="161"/>
      <c r="E13" s="161"/>
      <c r="F13" s="161"/>
      <c r="G13" s="161"/>
    </row>
    <row r="14" spans="1:7" ht="9.75" customHeight="1">
      <c r="A14" s="129"/>
      <c r="B14" s="129"/>
      <c r="C14" s="129"/>
      <c r="D14" s="146"/>
      <c r="E14" s="146"/>
      <c r="F14" s="129"/>
      <c r="G14" s="146"/>
    </row>
    <row r="15" spans="1:7" ht="15.75" thickBot="1">
      <c r="B15" t="str">
        <f>CONCATENATE("Lot "&amp;'A remplir'!B24)</f>
        <v>Lot 6 Menuiseries Extérieures</v>
      </c>
    </row>
    <row r="16" spans="1:7">
      <c r="A16" s="2" t="s">
        <v>3</v>
      </c>
      <c r="B16" s="3" t="s">
        <v>0</v>
      </c>
      <c r="C16" s="3" t="s">
        <v>1</v>
      </c>
      <c r="D16" s="151" t="s">
        <v>133</v>
      </c>
      <c r="E16" s="151" t="s">
        <v>135</v>
      </c>
      <c r="F16" s="3" t="s">
        <v>6</v>
      </c>
      <c r="G16" s="147" t="s">
        <v>134</v>
      </c>
    </row>
    <row r="17" spans="1:7">
      <c r="A17" s="144">
        <v>21.1</v>
      </c>
      <c r="B17" s="5" t="s">
        <v>136</v>
      </c>
      <c r="C17" s="5">
        <v>3</v>
      </c>
      <c r="D17" s="6">
        <v>1150</v>
      </c>
      <c r="E17" s="152">
        <v>3450</v>
      </c>
      <c r="F17" s="138">
        <v>0</v>
      </c>
      <c r="G17" s="148">
        <v>0</v>
      </c>
    </row>
    <row r="18" spans="1:7">
      <c r="A18" s="144" t="s">
        <v>137</v>
      </c>
      <c r="B18" s="5" t="s">
        <v>138</v>
      </c>
      <c r="C18" s="5">
        <v>2</v>
      </c>
      <c r="D18" s="6">
        <v>1990</v>
      </c>
      <c r="E18" s="152">
        <v>3980</v>
      </c>
      <c r="F18" s="138">
        <v>0</v>
      </c>
      <c r="G18" s="148">
        <v>0</v>
      </c>
    </row>
    <row r="19" spans="1:7">
      <c r="A19" s="144" t="s">
        <v>139</v>
      </c>
      <c r="B19" s="5" t="s">
        <v>140</v>
      </c>
      <c r="C19" s="5">
        <v>2</v>
      </c>
      <c r="D19" s="6">
        <v>735</v>
      </c>
      <c r="E19" s="152">
        <v>1470</v>
      </c>
      <c r="F19" s="138">
        <v>10</v>
      </c>
      <c r="G19" s="148">
        <v>147</v>
      </c>
    </row>
    <row r="20" spans="1:7">
      <c r="A20" s="144" t="s">
        <v>141</v>
      </c>
      <c r="B20" s="5" t="s">
        <v>142</v>
      </c>
      <c r="C20" s="5">
        <v>7</v>
      </c>
      <c r="D20" s="6">
        <v>60</v>
      </c>
      <c r="E20" s="152">
        <v>420</v>
      </c>
      <c r="F20" s="138">
        <v>0</v>
      </c>
      <c r="G20" s="148">
        <v>0</v>
      </c>
    </row>
    <row r="21" spans="1:7">
      <c r="A21" s="144"/>
      <c r="B21" s="5"/>
      <c r="C21" s="5"/>
      <c r="D21" s="6"/>
      <c r="E21" s="152"/>
      <c r="F21" s="138">
        <v>0</v>
      </c>
      <c r="G21" s="148">
        <v>0</v>
      </c>
    </row>
    <row r="22" spans="1:7" ht="15.75" thickBot="1">
      <c r="A22" s="131"/>
      <c r="B22" s="136"/>
      <c r="C22" s="137"/>
      <c r="D22" s="139"/>
      <c r="E22" s="6"/>
      <c r="F22" s="60"/>
      <c r="G22" s="7"/>
    </row>
    <row r="23" spans="1:7">
      <c r="A23" s="132"/>
      <c r="D23" s="153"/>
      <c r="E23" s="154"/>
      <c r="F23" s="19"/>
      <c r="G23" s="149"/>
    </row>
    <row r="24" spans="1:7" ht="15.75">
      <c r="A24" s="133"/>
      <c r="D24" s="155"/>
      <c r="E24" s="156" t="s">
        <v>7</v>
      </c>
      <c r="F24" s="12"/>
      <c r="G24" s="10">
        <v>1424</v>
      </c>
    </row>
    <row r="25" spans="1:7">
      <c r="B25" s="130"/>
      <c r="D25" s="155"/>
      <c r="E25" s="157" t="s">
        <v>70</v>
      </c>
      <c r="F25" s="14"/>
      <c r="G25" s="10">
        <f>F1HT*0.2</f>
        <v>284.8</v>
      </c>
    </row>
    <row r="26" spans="1:7" ht="16.5" thickBot="1">
      <c r="D26" s="155"/>
      <c r="E26" s="158" t="s">
        <v>8</v>
      </c>
      <c r="F26" s="15"/>
      <c r="G26" s="16">
        <f>G24+G25</f>
        <v>1708.8</v>
      </c>
    </row>
    <row r="28" spans="1:7">
      <c r="B28" s="28"/>
    </row>
  </sheetData>
  <mergeCells count="2">
    <mergeCell ref="A11:G11"/>
    <mergeCell ref="A13:G13"/>
  </mergeCells>
  <conditionalFormatting sqref="E9">
    <cfRule type="containsBlanks" dxfId="11" priority="1">
      <formula>LEN(TRIM(E9))=0</formula>
    </cfRule>
  </conditionalFormatting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page1">
                <anchor moveWithCells="1" sizeWithCells="1">
                  <from>
                    <xdr:col>13</xdr:col>
                    <xdr:colOff>9525</xdr:colOff>
                    <xdr:row>3</xdr:row>
                    <xdr:rowOff>0</xdr:rowOff>
                  </from>
                  <to>
                    <xdr:col>14</xdr:col>
                    <xdr:colOff>247650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1.Calcul_Pourcentage">
                <anchor moveWithCells="1" sizeWithCells="1">
                  <from>
                    <xdr:col>13</xdr:col>
                    <xdr:colOff>9525</xdr:colOff>
                    <xdr:row>4</xdr:row>
                    <xdr:rowOff>142875</xdr:rowOff>
                  </from>
                  <to>
                    <xdr:col>14</xdr:col>
                    <xdr:colOff>247650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1" tint="0.249977111117893"/>
  </sheetPr>
  <dimension ref="A3:I28"/>
  <sheetViews>
    <sheetView tabSelected="1" zoomScale="85" zoomScaleNormal="85" workbookViewId="0">
      <pane ySplit="16" topLeftCell="A17" activePane="bottomLeft" state="frozen"/>
      <selection activeCell="E7" sqref="E7"/>
      <selection pane="bottomLeft" activeCell="J8" sqref="J8"/>
    </sheetView>
  </sheetViews>
  <sheetFormatPr baseColWidth="10" defaultRowHeight="15"/>
  <cols>
    <col min="1" max="1" width="7.85546875" style="81" customWidth="1"/>
    <col min="2" max="2" width="36.7109375" customWidth="1"/>
    <col min="3" max="3" width="4.85546875" customWidth="1"/>
    <col min="4" max="4" width="13.85546875" customWidth="1"/>
    <col min="5" max="5" width="13.140625" customWidth="1"/>
    <col min="6" max="6" width="5.7109375" customWidth="1"/>
    <col min="7" max="7" width="13.140625" customWidth="1"/>
  </cols>
  <sheetData>
    <row r="3" spans="1:7" ht="85.5" customHeight="1"/>
    <row r="4" spans="1:7">
      <c r="E4" t="str">
        <f>Facture_1!E4</f>
        <v>Mairie de Sanssac l'église</v>
      </c>
    </row>
    <row r="5" spans="1:7">
      <c r="E5" t="str">
        <f>Facture_1!E5</f>
        <v>Le Broug</v>
      </c>
    </row>
    <row r="6" spans="1:7">
      <c r="E6" t="str">
        <f>IF('A remplir'!B31="","",'A remplir'!B31)</f>
        <v/>
      </c>
    </row>
    <row r="7" spans="1:7">
      <c r="E7" t="str">
        <f>Facture_1!E7</f>
        <v>43320 Sanssac l'eglise</v>
      </c>
    </row>
    <row r="9" spans="1:7">
      <c r="D9" s="20" t="s">
        <v>11</v>
      </c>
      <c r="E9" s="64">
        <v>42305</v>
      </c>
    </row>
    <row r="10" spans="1:7" ht="21.75" customHeight="1"/>
    <row r="11" spans="1:7" ht="21">
      <c r="A11" s="160" t="s">
        <v>9</v>
      </c>
      <c r="B11" s="160"/>
      <c r="C11" s="160"/>
      <c r="D11" s="160"/>
      <c r="E11" s="160"/>
      <c r="F11" s="160"/>
      <c r="G11" s="160"/>
    </row>
    <row r="12" spans="1:7" ht="33.75" customHeight="1">
      <c r="A12" s="80"/>
      <c r="B12" s="134"/>
      <c r="C12" s="134"/>
      <c r="D12" s="134"/>
      <c r="E12" s="134"/>
      <c r="F12" s="134"/>
      <c r="G12" s="134"/>
    </row>
    <row r="13" spans="1:7" ht="19.5" customHeight="1">
      <c r="A13" s="161" t="str">
        <f>CONCATENATE('A remplir'!A15,'A remplir'!B15)</f>
        <v>Opération :               Nom du Chantier</v>
      </c>
      <c r="B13" s="161"/>
      <c r="C13" s="161"/>
      <c r="D13" s="161"/>
      <c r="E13" s="161"/>
      <c r="F13" s="161"/>
      <c r="G13" s="161"/>
    </row>
    <row r="14" spans="1:7" ht="10.5" customHeight="1">
      <c r="A14" s="135"/>
      <c r="B14" s="135"/>
      <c r="C14" s="135"/>
      <c r="D14" s="135"/>
      <c r="E14" s="135"/>
      <c r="F14" s="135"/>
      <c r="G14" s="135"/>
    </row>
    <row r="15" spans="1:7" ht="15.75" thickBot="1">
      <c r="B15" t="str">
        <f>Facture_1!B15</f>
        <v>Lot 6 Menuiseries Extérieures</v>
      </c>
    </row>
    <row r="16" spans="1:7">
      <c r="A16" s="2" t="s">
        <v>3</v>
      </c>
      <c r="B16" s="3" t="s">
        <v>0</v>
      </c>
      <c r="C16" s="3" t="s">
        <v>1</v>
      </c>
      <c r="D16" s="3" t="s">
        <v>133</v>
      </c>
      <c r="E16" s="3" t="s">
        <v>135</v>
      </c>
      <c r="F16" s="3" t="s">
        <v>6</v>
      </c>
      <c r="G16" s="4" t="s">
        <v>134</v>
      </c>
    </row>
    <row r="17" spans="1:9">
      <c r="A17" s="144"/>
      <c r="B17" s="5"/>
      <c r="C17" s="5"/>
      <c r="D17" s="6"/>
      <c r="E17" s="152"/>
      <c r="F17" s="138"/>
      <c r="G17" s="148"/>
    </row>
    <row r="18" spans="1:9">
      <c r="A18" s="144"/>
      <c r="B18" s="5"/>
      <c r="C18" s="5"/>
      <c r="D18" s="6"/>
      <c r="E18" s="152"/>
      <c r="F18" s="138"/>
      <c r="G18" s="148"/>
    </row>
    <row r="19" spans="1:9">
      <c r="A19" s="144"/>
      <c r="B19" s="5"/>
      <c r="C19" s="5"/>
      <c r="D19" s="6"/>
      <c r="E19" s="152"/>
      <c r="F19" s="138"/>
      <c r="G19" s="148"/>
    </row>
    <row r="20" spans="1:9">
      <c r="A20" s="144"/>
      <c r="B20" s="5"/>
      <c r="C20" s="5"/>
      <c r="D20" s="6"/>
      <c r="E20" s="152"/>
      <c r="F20" s="138"/>
      <c r="G20" s="148"/>
    </row>
    <row r="21" spans="1:9">
      <c r="A21" s="178"/>
      <c r="B21" s="138"/>
      <c r="C21" s="138"/>
      <c r="D21" s="138"/>
      <c r="E21" s="138"/>
      <c r="F21" s="138"/>
      <c r="G21" s="179"/>
    </row>
    <row r="22" spans="1:9" ht="15.75" customHeight="1">
      <c r="A22"/>
      <c r="B22" s="5"/>
      <c r="C22" s="5"/>
      <c r="D22" s="6"/>
      <c r="E22" s="152"/>
      <c r="F22" s="138"/>
      <c r="G22" s="148"/>
      <c r="I22" s="31"/>
    </row>
    <row r="23" spans="1:9" ht="15.75" customHeight="1">
      <c r="D23" s="9"/>
      <c r="E23" s="140" t="s">
        <v>71</v>
      </c>
      <c r="F23" s="141"/>
      <c r="G23" s="13">
        <f>-1*F1HT</f>
        <v>-1424</v>
      </c>
      <c r="I23" s="31"/>
    </row>
    <row r="24" spans="1:9" ht="15.75" customHeight="1">
      <c r="D24" s="9"/>
      <c r="E24" s="142" t="s">
        <v>72</v>
      </c>
      <c r="F24" s="143"/>
      <c r="G24" s="76">
        <f>SUM(G22:G23)</f>
        <v>-1424</v>
      </c>
      <c r="I24" s="31"/>
    </row>
    <row r="25" spans="1:9">
      <c r="D25" s="9"/>
      <c r="E25" s="140" t="s">
        <v>70</v>
      </c>
      <c r="F25" s="141"/>
      <c r="G25" s="10">
        <f>F2HT*0.2</f>
        <v>-284.8</v>
      </c>
    </row>
    <row r="26" spans="1:9" ht="16.5" thickBot="1">
      <c r="D26" s="9"/>
      <c r="E26" s="162" t="s">
        <v>8</v>
      </c>
      <c r="F26" s="163"/>
      <c r="G26" s="16">
        <f>G24+G25</f>
        <v>-1708.8</v>
      </c>
    </row>
    <row r="28" spans="1:9">
      <c r="B28" s="28">
        <f>Facture_1!B28</f>
        <v>0</v>
      </c>
    </row>
  </sheetData>
  <mergeCells count="3">
    <mergeCell ref="E26:F26"/>
    <mergeCell ref="A13:G13"/>
    <mergeCell ref="A11:G11"/>
  </mergeCells>
  <conditionalFormatting sqref="E9">
    <cfRule type="containsBlanks" dxfId="10" priority="1">
      <formula>LEN(TRIM(E9))=0</formula>
    </cfRule>
  </conditionalFormatting>
  <pageMargins left="0.25" right="0.25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Copie_F1">
                <anchor moveWithCells="1" sizeWithCells="1">
                  <from>
                    <xdr:col>11</xdr:col>
                    <xdr:colOff>247650</xdr:colOff>
                    <xdr:row>2</xdr:row>
                    <xdr:rowOff>657225</xdr:rowOff>
                  </from>
                  <to>
                    <xdr:col>12</xdr:col>
                    <xdr:colOff>647700</xdr:colOff>
                    <xdr:row>2</xdr:row>
                    <xdr:rowOff>1019175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 tint="0.249977111117893"/>
  </sheetPr>
  <dimension ref="A3:I85"/>
  <sheetViews>
    <sheetView zoomScale="85" zoomScaleNormal="85" workbookViewId="0">
      <pane ySplit="16" topLeftCell="A65" activePane="bottomLeft" state="frozen"/>
      <selection activeCell="E7" sqref="E7"/>
      <selection pane="bottomLeft" activeCell="B86" sqref="B86"/>
    </sheetView>
  </sheetViews>
  <sheetFormatPr baseColWidth="10" defaultRowHeight="15"/>
  <cols>
    <col min="1" max="1" width="7.85546875" style="81" customWidth="1"/>
    <col min="2" max="2" width="36.7109375" customWidth="1"/>
    <col min="3" max="3" width="4.85546875" customWidth="1"/>
    <col min="4" max="4" width="13.85546875" customWidth="1"/>
    <col min="5" max="5" width="13.140625" customWidth="1"/>
    <col min="6" max="6" width="5.7109375" customWidth="1"/>
    <col min="7" max="7" width="13.140625" customWidth="1"/>
  </cols>
  <sheetData>
    <row r="3" spans="1:7" ht="85.5" customHeight="1"/>
    <row r="4" spans="1:7">
      <c r="E4" t="str">
        <f>Facture_1!E4</f>
        <v>Mairie de Sanssac l'église</v>
      </c>
    </row>
    <row r="5" spans="1:7">
      <c r="E5" t="str">
        <f>Facture_1!E5</f>
        <v>Le Broug</v>
      </c>
    </row>
    <row r="6" spans="1:7">
      <c r="E6" t="str">
        <f>IF('A remplir'!B31="","",'A remplir'!B31)</f>
        <v/>
      </c>
    </row>
    <row r="7" spans="1:7">
      <c r="E7" t="str">
        <f>Facture_1!E7</f>
        <v>43320 Sanssac l'eglise</v>
      </c>
    </row>
    <row r="9" spans="1:7">
      <c r="D9" s="20" t="s">
        <v>11</v>
      </c>
      <c r="E9" s="64">
        <v>42510</v>
      </c>
    </row>
    <row r="10" spans="1:7" ht="21.75" customHeight="1"/>
    <row r="11" spans="1:7" ht="21">
      <c r="A11" s="160" t="s">
        <v>10</v>
      </c>
      <c r="B11" s="160"/>
      <c r="C11" s="160"/>
      <c r="D11" s="160"/>
      <c r="E11" s="160"/>
      <c r="F11" s="160"/>
      <c r="G11" s="160"/>
    </row>
    <row r="12" spans="1:7" ht="33.75" customHeight="1">
      <c r="A12" s="80"/>
      <c r="B12" s="21"/>
      <c r="C12" s="21"/>
      <c r="D12" s="21"/>
      <c r="E12" s="21"/>
      <c r="F12" s="21"/>
      <c r="G12" s="21"/>
    </row>
    <row r="13" spans="1:7" ht="19.5" customHeight="1">
      <c r="A13" s="161" t="str">
        <f>CONCATENATE('A remplir'!A15,'A remplir'!B15)</f>
        <v>Opération :               Nom du Chantier</v>
      </c>
      <c r="B13" s="161"/>
      <c r="C13" s="161"/>
      <c r="D13" s="161"/>
      <c r="E13" s="161"/>
      <c r="F13" s="161"/>
      <c r="G13" s="161"/>
    </row>
    <row r="14" spans="1:7" ht="12.75" customHeight="1">
      <c r="A14" s="129"/>
      <c r="B14" s="129"/>
      <c r="C14" s="129"/>
      <c r="D14" s="129"/>
      <c r="E14" s="129"/>
      <c r="F14" s="129"/>
      <c r="G14" s="129"/>
    </row>
    <row r="15" spans="1:7" ht="15.75" thickBot="1">
      <c r="B15" t="str">
        <f>Facture_1!B15</f>
        <v>Lot 6 Menuiseries Extérieures</v>
      </c>
    </row>
    <row r="16" spans="1:7">
      <c r="A16" s="2" t="s">
        <v>3</v>
      </c>
      <c r="B16" s="3" t="s">
        <v>0</v>
      </c>
      <c r="C16" s="3" t="s">
        <v>1</v>
      </c>
      <c r="D16" s="3" t="s">
        <v>133</v>
      </c>
      <c r="E16" s="3" t="s">
        <v>135</v>
      </c>
      <c r="F16" s="3" t="s">
        <v>6</v>
      </c>
      <c r="G16" s="4" t="s">
        <v>134</v>
      </c>
    </row>
    <row r="17" spans="1:9">
      <c r="A17" s="23" t="e">
        <f>IF(Facture_1!#REF!="","",Facture_1!#REF!)</f>
        <v>#REF!</v>
      </c>
      <c r="B17" s="24" t="e">
        <f>IF(Facture_1!#REF!="","",Facture_1!#REF!)</f>
        <v>#REF!</v>
      </c>
      <c r="C17" s="5" t="e">
        <f>IF(Facture_1!#REF!="","",Facture_1!#REF!)</f>
        <v>#REF!</v>
      </c>
      <c r="D17" s="6" t="e">
        <f>IF(Facture_1!#REF!="","",Facture_1!#REF!)</f>
        <v>#REF!</v>
      </c>
      <c r="E17" s="26" t="e">
        <f>IF(Facture_1!#REF!="","",Facture_1!#REF!)</f>
        <v>#REF!</v>
      </c>
      <c r="F17" s="60">
        <v>75</v>
      </c>
      <c r="G17" s="7" t="e">
        <f>IF(Facture_1!#REF!="","",ROUND((E17*F17)/100,2))</f>
        <v>#REF!</v>
      </c>
      <c r="I17" t="e">
        <f>#REF!+F17</f>
        <v>#REF!</v>
      </c>
    </row>
    <row r="18" spans="1:9">
      <c r="A18" s="23" t="e">
        <f>IF(Facture_1!#REF!="","",Facture_1!#REF!)</f>
        <v>#REF!</v>
      </c>
      <c r="B18" s="24" t="e">
        <f>IF(Facture_1!#REF!="","",Facture_1!#REF!)</f>
        <v>#REF!</v>
      </c>
      <c r="C18" s="5" t="e">
        <f>IF(Facture_1!#REF!="","",Facture_1!#REF!)</f>
        <v>#REF!</v>
      </c>
      <c r="D18" s="6" t="e">
        <f>IF(Facture_1!#REF!="","",Facture_1!#REF!)</f>
        <v>#REF!</v>
      </c>
      <c r="E18" s="26" t="e">
        <f>IF(Facture_1!#REF!="","",Facture_1!#REF!)</f>
        <v>#REF!</v>
      </c>
      <c r="F18" s="60">
        <v>75</v>
      </c>
      <c r="G18" s="7" t="e">
        <f>IF(Facture_1!#REF!="","",ROUND((E18*F18)/100,2))</f>
        <v>#REF!</v>
      </c>
      <c r="I18" t="e">
        <f>#REF!+F18</f>
        <v>#REF!</v>
      </c>
    </row>
    <row r="19" spans="1:9" ht="15" customHeight="1">
      <c r="A19" s="23" t="e">
        <f>IF(Facture_1!#REF!="","",Facture_1!#REF!)</f>
        <v>#REF!</v>
      </c>
      <c r="B19" s="24" t="e">
        <f>IF(Facture_1!#REF!="","",Facture_1!#REF!)</f>
        <v>#REF!</v>
      </c>
      <c r="C19" s="5" t="e">
        <f>IF(Facture_1!#REF!="","",Facture_1!#REF!)</f>
        <v>#REF!</v>
      </c>
      <c r="D19" s="6" t="e">
        <f>IF(Facture_1!#REF!="","",Facture_1!#REF!)</f>
        <v>#REF!</v>
      </c>
      <c r="E19" s="26" t="e">
        <f>IF(Facture_1!#REF!="","",Facture_1!#REF!)</f>
        <v>#REF!</v>
      </c>
      <c r="F19" s="60"/>
      <c r="G19" s="7" t="e">
        <f>IF(Facture_1!#REF!="","",ROUND((E19*F19)/100,2))</f>
        <v>#REF!</v>
      </c>
      <c r="I19" t="e">
        <f>#REF!+F19</f>
        <v>#REF!</v>
      </c>
    </row>
    <row r="20" spans="1:9">
      <c r="A20" s="23" t="e">
        <f>IF(Facture_1!#REF!="","",Facture_1!#REF!)</f>
        <v>#REF!</v>
      </c>
      <c r="B20" s="24" t="e">
        <f>IF(Facture_1!#REF!="","",Facture_1!#REF!)</f>
        <v>#REF!</v>
      </c>
      <c r="C20" s="5" t="e">
        <f>IF(Facture_1!#REF!="","",Facture_1!#REF!)</f>
        <v>#REF!</v>
      </c>
      <c r="D20" s="6" t="e">
        <f>IF(Facture_1!#REF!="","",Facture_1!#REF!)</f>
        <v>#REF!</v>
      </c>
      <c r="E20" s="26" t="e">
        <f>IF(Facture_1!#REF!="","",Facture_1!#REF!)</f>
        <v>#REF!</v>
      </c>
      <c r="F20" s="60"/>
      <c r="G20" s="7" t="e">
        <f>IF(Facture_1!#REF!="","",ROUND((E20*F20)/100,2))</f>
        <v>#REF!</v>
      </c>
      <c r="I20" t="e">
        <f>#REF!+F20</f>
        <v>#REF!</v>
      </c>
    </row>
    <row r="21" spans="1:9">
      <c r="A21" s="23" t="e">
        <f>IF(Facture_1!#REF!="","",Facture_1!#REF!)</f>
        <v>#REF!</v>
      </c>
      <c r="B21" s="24" t="e">
        <f>IF(Facture_1!#REF!="","",Facture_1!#REF!)</f>
        <v>#REF!</v>
      </c>
      <c r="C21" s="5" t="e">
        <f>IF(Facture_1!#REF!="","",Facture_1!#REF!)</f>
        <v>#REF!</v>
      </c>
      <c r="D21" s="6" t="e">
        <f>IF(Facture_1!#REF!="","",Facture_1!#REF!)</f>
        <v>#REF!</v>
      </c>
      <c r="E21" s="26" t="e">
        <f>IF(Facture_1!#REF!="","",Facture_1!#REF!)</f>
        <v>#REF!</v>
      </c>
      <c r="F21" s="60"/>
      <c r="G21" s="7" t="e">
        <f>IF(Facture_1!#REF!="","",ROUND((E21*F21)/100,2))</f>
        <v>#REF!</v>
      </c>
      <c r="I21" t="e">
        <f>#REF!+F21</f>
        <v>#REF!</v>
      </c>
    </row>
    <row r="22" spans="1:9">
      <c r="A22" s="23" t="e">
        <f>IF(Facture_1!#REF!="","",Facture_1!#REF!)</f>
        <v>#REF!</v>
      </c>
      <c r="B22" s="24" t="e">
        <f>IF(Facture_1!#REF!="","",Facture_1!#REF!)</f>
        <v>#REF!</v>
      </c>
      <c r="C22" s="5" t="e">
        <f>IF(Facture_1!#REF!="","",Facture_1!#REF!)</f>
        <v>#REF!</v>
      </c>
      <c r="D22" s="6" t="e">
        <f>IF(Facture_1!#REF!="","",Facture_1!#REF!)</f>
        <v>#REF!</v>
      </c>
      <c r="E22" s="26" t="e">
        <f>IF(Facture_1!#REF!="","",Facture_1!#REF!)</f>
        <v>#REF!</v>
      </c>
      <c r="F22" s="60"/>
      <c r="G22" s="7" t="e">
        <f>IF(Facture_1!#REF!="","",ROUND((E22*F22)/100,2))</f>
        <v>#REF!</v>
      </c>
      <c r="I22" t="e">
        <f>#REF!+F22</f>
        <v>#REF!</v>
      </c>
    </row>
    <row r="23" spans="1:9">
      <c r="A23" s="23" t="e">
        <f>IF(Facture_1!#REF!="","",Facture_1!#REF!)</f>
        <v>#REF!</v>
      </c>
      <c r="B23" s="24" t="e">
        <f>IF(Facture_1!#REF!="","",Facture_1!#REF!)</f>
        <v>#REF!</v>
      </c>
      <c r="C23" s="5" t="e">
        <f>IF(Facture_1!#REF!="","",Facture_1!#REF!)</f>
        <v>#REF!</v>
      </c>
      <c r="D23" s="6" t="e">
        <f>IF(Facture_1!#REF!="","",Facture_1!#REF!)</f>
        <v>#REF!</v>
      </c>
      <c r="E23" s="26" t="e">
        <f>IF(Facture_1!#REF!="","",Facture_1!#REF!)</f>
        <v>#REF!</v>
      </c>
      <c r="F23" s="60"/>
      <c r="G23" s="7" t="e">
        <f>IF(Facture_1!#REF!="","",ROUND((E23*F23)/100,2))</f>
        <v>#REF!</v>
      </c>
      <c r="I23" t="e">
        <f>#REF!+F23</f>
        <v>#REF!</v>
      </c>
    </row>
    <row r="24" spans="1:9">
      <c r="A24" s="23" t="e">
        <f>IF(Facture_1!#REF!="","",Facture_1!#REF!)</f>
        <v>#REF!</v>
      </c>
      <c r="B24" s="24" t="e">
        <f>IF(Facture_1!#REF!="","",Facture_1!#REF!)</f>
        <v>#REF!</v>
      </c>
      <c r="C24" s="5" t="e">
        <f>IF(Facture_1!#REF!="","",Facture_1!#REF!)</f>
        <v>#REF!</v>
      </c>
      <c r="D24" s="6" t="e">
        <f>IF(Facture_1!#REF!="","",Facture_1!#REF!)</f>
        <v>#REF!</v>
      </c>
      <c r="E24" s="26" t="e">
        <f>IF(Facture_1!#REF!="","",Facture_1!#REF!)</f>
        <v>#REF!</v>
      </c>
      <c r="F24" s="60"/>
      <c r="G24" s="7" t="e">
        <f>IF(Facture_1!#REF!="","",ROUND((E24*F24)/100,2))</f>
        <v>#REF!</v>
      </c>
      <c r="I24" t="e">
        <f>#REF!+F24</f>
        <v>#REF!</v>
      </c>
    </row>
    <row r="25" spans="1:9">
      <c r="A25" s="23" t="e">
        <f>IF(Facture_1!#REF!="","",Facture_1!#REF!)</f>
        <v>#REF!</v>
      </c>
      <c r="B25" s="24" t="e">
        <f>IF(Facture_1!#REF!="","",Facture_1!#REF!)</f>
        <v>#REF!</v>
      </c>
      <c r="C25" s="5" t="e">
        <f>IF(Facture_1!#REF!="","",Facture_1!#REF!)</f>
        <v>#REF!</v>
      </c>
      <c r="D25" s="6" t="e">
        <f>IF(Facture_1!#REF!="","",Facture_1!#REF!)</f>
        <v>#REF!</v>
      </c>
      <c r="E25" s="26" t="e">
        <f>IF(Facture_1!#REF!="","",Facture_1!#REF!)</f>
        <v>#REF!</v>
      </c>
      <c r="F25" s="60"/>
      <c r="G25" s="7" t="e">
        <f>IF(Facture_1!#REF!="","",ROUND((E25*F25)/100,2))</f>
        <v>#REF!</v>
      </c>
      <c r="I25" t="e">
        <f>#REF!+F25</f>
        <v>#REF!</v>
      </c>
    </row>
    <row r="26" spans="1:9">
      <c r="A26" s="23" t="e">
        <f>IF(Facture_1!#REF!="","",Facture_1!#REF!)</f>
        <v>#REF!</v>
      </c>
      <c r="B26" s="24" t="e">
        <f>IF(Facture_1!#REF!="","",Facture_1!#REF!)</f>
        <v>#REF!</v>
      </c>
      <c r="C26" s="5" t="e">
        <f>IF(Facture_1!#REF!="","",Facture_1!#REF!)</f>
        <v>#REF!</v>
      </c>
      <c r="D26" s="6" t="e">
        <f>IF(Facture_1!#REF!="","",Facture_1!#REF!)</f>
        <v>#REF!</v>
      </c>
      <c r="E26" s="26" t="e">
        <f>IF(Facture_1!#REF!="","",Facture_1!#REF!)</f>
        <v>#REF!</v>
      </c>
      <c r="F26" s="60"/>
      <c r="G26" s="7" t="e">
        <f>IF(Facture_1!#REF!="","",ROUND((E26*F26)/100,2))</f>
        <v>#REF!</v>
      </c>
      <c r="I26" t="e">
        <f>#REF!+F26</f>
        <v>#REF!</v>
      </c>
    </row>
    <row r="27" spans="1:9">
      <c r="A27" s="23" t="e">
        <f>IF(Facture_1!#REF!="","",Facture_1!#REF!)</f>
        <v>#REF!</v>
      </c>
      <c r="B27" s="24" t="e">
        <f>IF(Facture_1!#REF!="","",Facture_1!#REF!)</f>
        <v>#REF!</v>
      </c>
      <c r="C27" s="5" t="e">
        <f>IF(Facture_1!#REF!="","",Facture_1!#REF!)</f>
        <v>#REF!</v>
      </c>
      <c r="D27" s="6" t="e">
        <f>IF(Facture_1!#REF!="","",Facture_1!#REF!)</f>
        <v>#REF!</v>
      </c>
      <c r="E27" s="26" t="e">
        <f>IF(Facture_1!#REF!="","",Facture_1!#REF!)</f>
        <v>#REF!</v>
      </c>
      <c r="F27" s="60"/>
      <c r="G27" s="7" t="e">
        <f>IF(Facture_1!#REF!="","",ROUND((E27*F27)/100,2))</f>
        <v>#REF!</v>
      </c>
      <c r="I27" t="e">
        <f>#REF!+F27</f>
        <v>#REF!</v>
      </c>
    </row>
    <row r="28" spans="1:9">
      <c r="A28" s="23" t="e">
        <f>IF(Facture_1!#REF!="","",Facture_1!#REF!)</f>
        <v>#REF!</v>
      </c>
      <c r="B28" s="24" t="e">
        <f>IF(Facture_1!#REF!="","",Facture_1!#REF!)</f>
        <v>#REF!</v>
      </c>
      <c r="C28" s="5" t="e">
        <f>IF(Facture_1!#REF!="","",Facture_1!#REF!)</f>
        <v>#REF!</v>
      </c>
      <c r="D28" s="6" t="e">
        <f>IF(Facture_1!#REF!="","",Facture_1!#REF!)</f>
        <v>#REF!</v>
      </c>
      <c r="E28" s="26" t="e">
        <f>IF(Facture_1!#REF!="","",Facture_1!#REF!)</f>
        <v>#REF!</v>
      </c>
      <c r="F28" s="60"/>
      <c r="G28" s="7" t="e">
        <f>IF(Facture_1!#REF!="","",ROUND((E28*F28)/100,2))</f>
        <v>#REF!</v>
      </c>
      <c r="I28" t="e">
        <f>#REF!+F28</f>
        <v>#REF!</v>
      </c>
    </row>
    <row r="29" spans="1:9" ht="15" customHeight="1">
      <c r="A29" s="23" t="e">
        <f>IF(Facture_1!#REF!="","",Facture_1!#REF!)</f>
        <v>#REF!</v>
      </c>
      <c r="B29" s="24" t="e">
        <f>IF(Facture_1!#REF!="","",Facture_1!#REF!)</f>
        <v>#REF!</v>
      </c>
      <c r="C29" s="5" t="e">
        <f>IF(Facture_1!#REF!="","",Facture_1!#REF!)</f>
        <v>#REF!</v>
      </c>
      <c r="D29" s="6" t="e">
        <f>IF(Facture_1!#REF!="","",Facture_1!#REF!)</f>
        <v>#REF!</v>
      </c>
      <c r="E29" s="26" t="e">
        <f>IF(Facture_1!#REF!="","",Facture_1!#REF!)</f>
        <v>#REF!</v>
      </c>
      <c r="F29" s="60"/>
      <c r="G29" s="7" t="e">
        <f>IF(Facture_1!#REF!="","",ROUND((E29*F29)/100,2))</f>
        <v>#REF!</v>
      </c>
      <c r="I29" t="e">
        <f>#REF!+F29</f>
        <v>#REF!</v>
      </c>
    </row>
    <row r="30" spans="1:9">
      <c r="A30" s="23" t="e">
        <f>IF(Facture_1!#REF!="","",Facture_1!#REF!)</f>
        <v>#REF!</v>
      </c>
      <c r="B30" s="24" t="e">
        <f>IF(Facture_1!#REF!="","",Facture_1!#REF!)</f>
        <v>#REF!</v>
      </c>
      <c r="C30" s="5" t="e">
        <f>IF(Facture_1!#REF!="","",Facture_1!#REF!)</f>
        <v>#REF!</v>
      </c>
      <c r="D30" s="6" t="e">
        <f>IF(Facture_1!#REF!="","",Facture_1!#REF!)</f>
        <v>#REF!</v>
      </c>
      <c r="E30" s="26" t="e">
        <f>IF(Facture_1!#REF!="","",Facture_1!#REF!)</f>
        <v>#REF!</v>
      </c>
      <c r="F30" s="60"/>
      <c r="G30" s="7" t="e">
        <f>IF(Facture_1!#REF!="","",ROUND((E30*F30)/100,2))</f>
        <v>#REF!</v>
      </c>
      <c r="I30" t="e">
        <f>#REF!+F30</f>
        <v>#REF!</v>
      </c>
    </row>
    <row r="31" spans="1:9">
      <c r="A31" s="23" t="e">
        <f>IF(Facture_1!#REF!="","",Facture_1!#REF!)</f>
        <v>#REF!</v>
      </c>
      <c r="B31" s="24" t="e">
        <f>IF(Facture_1!#REF!="","",Facture_1!#REF!)</f>
        <v>#REF!</v>
      </c>
      <c r="C31" s="5" t="e">
        <f>IF(Facture_1!#REF!="","",Facture_1!#REF!)</f>
        <v>#REF!</v>
      </c>
      <c r="D31" s="6" t="e">
        <f>IF(Facture_1!#REF!="","",Facture_1!#REF!)</f>
        <v>#REF!</v>
      </c>
      <c r="E31" s="26" t="e">
        <f>IF(Facture_1!#REF!="","",Facture_1!#REF!)</f>
        <v>#REF!</v>
      </c>
      <c r="F31" s="60"/>
      <c r="G31" s="7" t="e">
        <f>IF(Facture_1!#REF!="","",ROUND((E31*F31)/100,2))</f>
        <v>#REF!</v>
      </c>
      <c r="I31" t="e">
        <f>#REF!+F31</f>
        <v>#REF!</v>
      </c>
    </row>
    <row r="32" spans="1:9">
      <c r="A32" s="23" t="e">
        <f>IF(Facture_1!#REF!="","",Facture_1!#REF!)</f>
        <v>#REF!</v>
      </c>
      <c r="B32" s="24" t="e">
        <f>IF(Facture_1!#REF!="","",Facture_1!#REF!)</f>
        <v>#REF!</v>
      </c>
      <c r="C32" s="5" t="e">
        <f>IF(Facture_1!#REF!="","",Facture_1!#REF!)</f>
        <v>#REF!</v>
      </c>
      <c r="D32" s="6" t="e">
        <f>IF(Facture_1!#REF!="","",Facture_1!#REF!)</f>
        <v>#REF!</v>
      </c>
      <c r="E32" s="26" t="e">
        <f>IF(Facture_1!#REF!="","",Facture_1!#REF!)</f>
        <v>#REF!</v>
      </c>
      <c r="F32" s="60"/>
      <c r="G32" s="7" t="e">
        <f>IF(Facture_1!#REF!="","",ROUND((E32*F32)/100,2))</f>
        <v>#REF!</v>
      </c>
      <c r="I32" t="e">
        <f>#REF!+F32</f>
        <v>#REF!</v>
      </c>
    </row>
    <row r="33" spans="1:9">
      <c r="A33" s="23" t="e">
        <f>IF(Facture_1!#REF!="","",Facture_1!#REF!)</f>
        <v>#REF!</v>
      </c>
      <c r="B33" s="24" t="e">
        <f>IF(Facture_1!#REF!="","",Facture_1!#REF!)</f>
        <v>#REF!</v>
      </c>
      <c r="C33" s="5" t="e">
        <f>IF(Facture_1!#REF!="","",Facture_1!#REF!)</f>
        <v>#REF!</v>
      </c>
      <c r="D33" s="6" t="e">
        <f>IF(Facture_1!#REF!="","",Facture_1!#REF!)</f>
        <v>#REF!</v>
      </c>
      <c r="E33" s="26" t="e">
        <f>IF(Facture_1!#REF!="","",Facture_1!#REF!)</f>
        <v>#REF!</v>
      </c>
      <c r="F33" s="60"/>
      <c r="G33" s="7" t="e">
        <f>IF(Facture_1!#REF!="","",ROUND((E33*F33)/100,2))</f>
        <v>#REF!</v>
      </c>
      <c r="I33" t="e">
        <f>#REF!+F33</f>
        <v>#REF!</v>
      </c>
    </row>
    <row r="34" spans="1:9">
      <c r="A34" s="23" t="e">
        <f>IF(Facture_1!#REF!="","",Facture_1!#REF!)</f>
        <v>#REF!</v>
      </c>
      <c r="B34" s="24" t="e">
        <f>IF(Facture_1!#REF!="","",Facture_1!#REF!)</f>
        <v>#REF!</v>
      </c>
      <c r="C34" s="5" t="e">
        <f>IF(Facture_1!#REF!="","",Facture_1!#REF!)</f>
        <v>#REF!</v>
      </c>
      <c r="D34" s="6" t="e">
        <f>IF(Facture_1!#REF!="","",Facture_1!#REF!)</f>
        <v>#REF!</v>
      </c>
      <c r="E34" s="26" t="e">
        <f>IF(Facture_1!#REF!="","",Facture_1!#REF!)</f>
        <v>#REF!</v>
      </c>
      <c r="F34" s="60"/>
      <c r="G34" s="7" t="e">
        <f>IF(Facture_1!#REF!="","",ROUND((E34*F34)/100,2))</f>
        <v>#REF!</v>
      </c>
      <c r="I34" t="e">
        <f>#REF!+F34</f>
        <v>#REF!</v>
      </c>
    </row>
    <row r="35" spans="1:9">
      <c r="A35" s="23" t="e">
        <f>IF(Facture_1!#REF!="","",Facture_1!#REF!)</f>
        <v>#REF!</v>
      </c>
      <c r="B35" s="24" t="e">
        <f>IF(Facture_1!#REF!="","",Facture_1!#REF!)</f>
        <v>#REF!</v>
      </c>
      <c r="C35" s="5" t="e">
        <f>IF(Facture_1!#REF!="","",Facture_1!#REF!)</f>
        <v>#REF!</v>
      </c>
      <c r="D35" s="6" t="e">
        <f>IF(Facture_1!#REF!="","",Facture_1!#REF!)</f>
        <v>#REF!</v>
      </c>
      <c r="E35" s="26" t="e">
        <f>IF(Facture_1!#REF!="","",Facture_1!#REF!)</f>
        <v>#REF!</v>
      </c>
      <c r="F35" s="60"/>
      <c r="G35" s="7" t="e">
        <f>IF(Facture_1!#REF!="","",ROUND((E35*F35)/100,2))</f>
        <v>#REF!</v>
      </c>
      <c r="I35" t="e">
        <f>#REF!+F35</f>
        <v>#REF!</v>
      </c>
    </row>
    <row r="36" spans="1:9">
      <c r="A36" s="23" t="e">
        <f>IF(Facture_1!#REF!="","",Facture_1!#REF!)</f>
        <v>#REF!</v>
      </c>
      <c r="B36" s="24" t="e">
        <f>IF(Facture_1!#REF!="","",Facture_1!#REF!)</f>
        <v>#REF!</v>
      </c>
      <c r="C36" s="5" t="e">
        <f>IF(Facture_1!#REF!="","",Facture_1!#REF!)</f>
        <v>#REF!</v>
      </c>
      <c r="D36" s="6" t="e">
        <f>IF(Facture_1!#REF!="","",Facture_1!#REF!)</f>
        <v>#REF!</v>
      </c>
      <c r="E36" s="26" t="e">
        <f>IF(Facture_1!#REF!="","",Facture_1!#REF!)</f>
        <v>#REF!</v>
      </c>
      <c r="F36" s="60"/>
      <c r="G36" s="7" t="e">
        <f>IF(Facture_1!#REF!="","",ROUND((E36*F36)/100,2))</f>
        <v>#REF!</v>
      </c>
      <c r="I36" t="e">
        <f>#REF!+F36</f>
        <v>#REF!</v>
      </c>
    </row>
    <row r="37" spans="1:9">
      <c r="A37" s="23" t="e">
        <f>IF(Facture_1!#REF!="","",Facture_1!#REF!)</f>
        <v>#REF!</v>
      </c>
      <c r="B37" s="24" t="e">
        <f>IF(Facture_1!#REF!="","",Facture_1!#REF!)</f>
        <v>#REF!</v>
      </c>
      <c r="C37" s="5" t="e">
        <f>IF(Facture_1!#REF!="","",Facture_1!#REF!)</f>
        <v>#REF!</v>
      </c>
      <c r="D37" s="6" t="e">
        <f>IF(Facture_1!#REF!="","",Facture_1!#REF!)</f>
        <v>#REF!</v>
      </c>
      <c r="E37" s="26" t="e">
        <f>IF(Facture_1!#REF!="","",Facture_1!#REF!)</f>
        <v>#REF!</v>
      </c>
      <c r="F37" s="60"/>
      <c r="G37" s="7" t="e">
        <f>IF(Facture_1!#REF!="","",ROUND((E37*F37)/100,2))</f>
        <v>#REF!</v>
      </c>
      <c r="I37" t="e">
        <f>#REF!+F37</f>
        <v>#REF!</v>
      </c>
    </row>
    <row r="38" spans="1:9">
      <c r="A38" s="23" t="e">
        <f>IF(Facture_1!#REF!="","",Facture_1!#REF!)</f>
        <v>#REF!</v>
      </c>
      <c r="B38" s="24" t="e">
        <f>IF(Facture_1!#REF!="","",Facture_1!#REF!)</f>
        <v>#REF!</v>
      </c>
      <c r="C38" s="5" t="e">
        <f>IF(Facture_1!#REF!="","",Facture_1!#REF!)</f>
        <v>#REF!</v>
      </c>
      <c r="D38" s="6" t="e">
        <f>IF(Facture_1!#REF!="","",Facture_1!#REF!)</f>
        <v>#REF!</v>
      </c>
      <c r="E38" s="26" t="e">
        <f>IF(Facture_1!#REF!="","",Facture_1!#REF!)</f>
        <v>#REF!</v>
      </c>
      <c r="F38" s="60"/>
      <c r="G38" s="7" t="e">
        <f>IF(Facture_1!#REF!="","",ROUND((E38*F38)/100,2))</f>
        <v>#REF!</v>
      </c>
      <c r="I38" t="e">
        <f>#REF!+F38</f>
        <v>#REF!</v>
      </c>
    </row>
    <row r="39" spans="1:9">
      <c r="A39" s="23" t="e">
        <f>IF(Facture_1!#REF!="","",Facture_1!#REF!)</f>
        <v>#REF!</v>
      </c>
      <c r="B39" s="24" t="e">
        <f>IF(Facture_1!#REF!="","",Facture_1!#REF!)</f>
        <v>#REF!</v>
      </c>
      <c r="C39" s="5" t="e">
        <f>IF(Facture_1!#REF!="","",Facture_1!#REF!)</f>
        <v>#REF!</v>
      </c>
      <c r="D39" s="6" t="e">
        <f>IF(Facture_1!#REF!="","",Facture_1!#REF!)</f>
        <v>#REF!</v>
      </c>
      <c r="E39" s="26" t="e">
        <f>IF(Facture_1!#REF!="","",Facture_1!#REF!)</f>
        <v>#REF!</v>
      </c>
      <c r="F39" s="60"/>
      <c r="G39" s="7" t="e">
        <f>IF(Facture_1!#REF!="","",ROUND((E39*F39)/100,2))</f>
        <v>#REF!</v>
      </c>
      <c r="I39" t="e">
        <f>#REF!+F39</f>
        <v>#REF!</v>
      </c>
    </row>
    <row r="40" spans="1:9">
      <c r="A40" s="23" t="e">
        <f>IF(Facture_1!#REF!="","",Facture_1!#REF!)</f>
        <v>#REF!</v>
      </c>
      <c r="B40" s="24" t="e">
        <f>IF(Facture_1!#REF!="","",Facture_1!#REF!)</f>
        <v>#REF!</v>
      </c>
      <c r="C40" s="5" t="e">
        <f>IF(Facture_1!#REF!="","",Facture_1!#REF!)</f>
        <v>#REF!</v>
      </c>
      <c r="D40" s="6" t="e">
        <f>IF(Facture_1!#REF!="","",Facture_1!#REF!)</f>
        <v>#REF!</v>
      </c>
      <c r="E40" s="26" t="e">
        <f>IF(Facture_1!#REF!="","",Facture_1!#REF!)</f>
        <v>#REF!</v>
      </c>
      <c r="F40" s="60"/>
      <c r="G40" s="7" t="e">
        <f>IF(Facture_1!#REF!="","",ROUND((E40*F40)/100,2))</f>
        <v>#REF!</v>
      </c>
      <c r="I40" t="e">
        <f>#REF!+F40</f>
        <v>#REF!</v>
      </c>
    </row>
    <row r="41" spans="1:9">
      <c r="A41" s="23" t="e">
        <f>IF(Facture_1!#REF!="","",Facture_1!#REF!)</f>
        <v>#REF!</v>
      </c>
      <c r="B41" s="24" t="e">
        <f>IF(Facture_1!#REF!="","",Facture_1!#REF!)</f>
        <v>#REF!</v>
      </c>
      <c r="C41" s="5" t="e">
        <f>IF(Facture_1!#REF!="","",Facture_1!#REF!)</f>
        <v>#REF!</v>
      </c>
      <c r="D41" s="6" t="e">
        <f>IF(Facture_1!#REF!="","",Facture_1!#REF!)</f>
        <v>#REF!</v>
      </c>
      <c r="E41" s="26" t="e">
        <f>IF(Facture_1!#REF!="","",Facture_1!#REF!)</f>
        <v>#REF!</v>
      </c>
      <c r="F41" s="60"/>
      <c r="G41" s="7" t="e">
        <f>IF(Facture_1!#REF!="","",ROUND((E41*F41)/100,2))</f>
        <v>#REF!</v>
      </c>
      <c r="I41" t="e">
        <f>#REF!+F41</f>
        <v>#REF!</v>
      </c>
    </row>
    <row r="42" spans="1:9">
      <c r="A42" s="23" t="e">
        <f>IF(Facture_1!#REF!="","",Facture_1!#REF!)</f>
        <v>#REF!</v>
      </c>
      <c r="B42" s="24" t="e">
        <f>IF(Facture_1!#REF!="","",Facture_1!#REF!)</f>
        <v>#REF!</v>
      </c>
      <c r="C42" s="5" t="e">
        <f>IF(Facture_1!#REF!="","",Facture_1!#REF!)</f>
        <v>#REF!</v>
      </c>
      <c r="D42" s="6" t="e">
        <f>IF(Facture_1!#REF!="","",Facture_1!#REF!)</f>
        <v>#REF!</v>
      </c>
      <c r="E42" s="26" t="e">
        <f>IF(Facture_1!#REF!="","",Facture_1!#REF!)</f>
        <v>#REF!</v>
      </c>
      <c r="F42" s="60"/>
      <c r="G42" s="7" t="e">
        <f>IF(Facture_1!#REF!="","",ROUND((E42*F42)/100,2))</f>
        <v>#REF!</v>
      </c>
      <c r="I42" t="e">
        <f>#REF!+F42</f>
        <v>#REF!</v>
      </c>
    </row>
    <row r="43" spans="1:9">
      <c r="A43" s="23" t="e">
        <f>IF(Facture_1!#REF!="","",Facture_1!#REF!)</f>
        <v>#REF!</v>
      </c>
      <c r="B43" s="24" t="e">
        <f>IF(Facture_1!#REF!="","",Facture_1!#REF!)</f>
        <v>#REF!</v>
      </c>
      <c r="C43" s="5" t="e">
        <f>IF(Facture_1!#REF!="","",Facture_1!#REF!)</f>
        <v>#REF!</v>
      </c>
      <c r="D43" s="6" t="e">
        <f>IF(Facture_1!#REF!="","",Facture_1!#REF!)</f>
        <v>#REF!</v>
      </c>
      <c r="E43" s="26" t="e">
        <f>IF(Facture_1!#REF!="","",Facture_1!#REF!)</f>
        <v>#REF!</v>
      </c>
      <c r="F43" s="60"/>
      <c r="G43" s="7" t="e">
        <f>IF(Facture_1!#REF!="","",ROUND((E43*F43)/100,2))</f>
        <v>#REF!</v>
      </c>
      <c r="I43" t="e">
        <f>#REF!+F43</f>
        <v>#REF!</v>
      </c>
    </row>
    <row r="44" spans="1:9">
      <c r="A44" s="23" t="e">
        <f>IF(Facture_1!#REF!="","",Facture_1!#REF!)</f>
        <v>#REF!</v>
      </c>
      <c r="B44" s="24" t="e">
        <f>IF(Facture_1!#REF!="","",Facture_1!#REF!)</f>
        <v>#REF!</v>
      </c>
      <c r="C44" s="5" t="e">
        <f>IF(Facture_1!#REF!="","",Facture_1!#REF!)</f>
        <v>#REF!</v>
      </c>
      <c r="D44" s="6" t="e">
        <f>IF(Facture_1!#REF!="","",Facture_1!#REF!)</f>
        <v>#REF!</v>
      </c>
      <c r="E44" s="26" t="e">
        <f>IF(Facture_1!#REF!="","",Facture_1!#REF!)</f>
        <v>#REF!</v>
      </c>
      <c r="F44" s="60"/>
      <c r="G44" s="7" t="e">
        <f>IF(Facture_1!#REF!="","",ROUND((E44*F44)/100,2))</f>
        <v>#REF!</v>
      </c>
      <c r="I44" t="e">
        <f>#REF!+F44</f>
        <v>#REF!</v>
      </c>
    </row>
    <row r="45" spans="1:9">
      <c r="A45" s="23" t="e">
        <f>IF(Facture_1!#REF!="","",Facture_1!#REF!)</f>
        <v>#REF!</v>
      </c>
      <c r="B45" s="24" t="e">
        <f>IF(Facture_1!#REF!="","",Facture_1!#REF!)</f>
        <v>#REF!</v>
      </c>
      <c r="C45" s="5" t="e">
        <f>IF(Facture_1!#REF!="","",Facture_1!#REF!)</f>
        <v>#REF!</v>
      </c>
      <c r="D45" s="6" t="e">
        <f>IF(Facture_1!#REF!="","",Facture_1!#REF!)</f>
        <v>#REF!</v>
      </c>
      <c r="E45" s="26" t="e">
        <f>IF(Facture_1!#REF!="","",Facture_1!#REF!)</f>
        <v>#REF!</v>
      </c>
      <c r="F45" s="60"/>
      <c r="G45" s="7" t="e">
        <f>IF(Facture_1!#REF!="","",ROUND((E45*F45)/100,2))</f>
        <v>#REF!</v>
      </c>
      <c r="I45" t="e">
        <f>#REF!+F45</f>
        <v>#REF!</v>
      </c>
    </row>
    <row r="46" spans="1:9">
      <c r="A46" s="23" t="e">
        <f>IF(Facture_1!#REF!="","",Facture_1!#REF!)</f>
        <v>#REF!</v>
      </c>
      <c r="B46" s="24" t="e">
        <f>IF(Facture_1!#REF!="","",Facture_1!#REF!)</f>
        <v>#REF!</v>
      </c>
      <c r="C46" s="5" t="e">
        <f>IF(Facture_1!#REF!="","",Facture_1!#REF!)</f>
        <v>#REF!</v>
      </c>
      <c r="D46" s="6" t="e">
        <f>IF(Facture_1!#REF!="","",Facture_1!#REF!)</f>
        <v>#REF!</v>
      </c>
      <c r="E46" s="26" t="e">
        <f>IF(Facture_1!#REF!="","",Facture_1!#REF!)</f>
        <v>#REF!</v>
      </c>
      <c r="F46" s="60"/>
      <c r="G46" s="7" t="e">
        <f>IF(Facture_1!#REF!="","",ROUND((E46*F46)/100,2))</f>
        <v>#REF!</v>
      </c>
      <c r="I46" t="e">
        <f>#REF!+F46</f>
        <v>#REF!</v>
      </c>
    </row>
    <row r="47" spans="1:9">
      <c r="A47" s="23" t="e">
        <f>IF(Facture_1!#REF!="","",Facture_1!#REF!)</f>
        <v>#REF!</v>
      </c>
      <c r="B47" s="24" t="e">
        <f>IF(Facture_1!#REF!="","",Facture_1!#REF!)</f>
        <v>#REF!</v>
      </c>
      <c r="C47" s="5" t="e">
        <f>IF(Facture_1!#REF!="","",Facture_1!#REF!)</f>
        <v>#REF!</v>
      </c>
      <c r="D47" s="6" t="e">
        <f>IF(Facture_1!#REF!="","",Facture_1!#REF!)</f>
        <v>#REF!</v>
      </c>
      <c r="E47" s="26" t="e">
        <f>IF(Facture_1!#REF!="","",Facture_1!#REF!)</f>
        <v>#REF!</v>
      </c>
      <c r="F47" s="60"/>
      <c r="G47" s="7" t="e">
        <f>IF(Facture_1!#REF!="","",ROUND((E47*F47)/100,2))</f>
        <v>#REF!</v>
      </c>
      <c r="I47" t="e">
        <f>#REF!+F47</f>
        <v>#REF!</v>
      </c>
    </row>
    <row r="48" spans="1:9">
      <c r="A48" s="23" t="e">
        <f>IF(Facture_1!#REF!="","",Facture_1!#REF!)</f>
        <v>#REF!</v>
      </c>
      <c r="B48" s="24" t="e">
        <f>IF(Facture_1!#REF!="","",Facture_1!#REF!)</f>
        <v>#REF!</v>
      </c>
      <c r="C48" s="5" t="e">
        <f>IF(Facture_1!#REF!="","",Facture_1!#REF!)</f>
        <v>#REF!</v>
      </c>
      <c r="D48" s="6" t="e">
        <f>IF(Facture_1!#REF!="","",Facture_1!#REF!)</f>
        <v>#REF!</v>
      </c>
      <c r="E48" s="26" t="e">
        <f>IF(Facture_1!#REF!="","",Facture_1!#REF!)</f>
        <v>#REF!</v>
      </c>
      <c r="F48" s="60"/>
      <c r="G48" s="7" t="e">
        <f>IF(Facture_1!#REF!="","",ROUND((E48*F48)/100,2))</f>
        <v>#REF!</v>
      </c>
      <c r="I48" t="e">
        <f>#REF!+F48</f>
        <v>#REF!</v>
      </c>
    </row>
    <row r="49" spans="1:9">
      <c r="A49" s="23" t="e">
        <f>IF(Facture_1!#REF!="","",Facture_1!#REF!)</f>
        <v>#REF!</v>
      </c>
      <c r="B49" s="24" t="e">
        <f>IF(Facture_1!#REF!="","",Facture_1!#REF!)</f>
        <v>#REF!</v>
      </c>
      <c r="C49" s="5" t="e">
        <f>IF(Facture_1!#REF!="","",Facture_1!#REF!)</f>
        <v>#REF!</v>
      </c>
      <c r="D49" s="6" t="e">
        <f>IF(Facture_1!#REF!="","",Facture_1!#REF!)</f>
        <v>#REF!</v>
      </c>
      <c r="E49" s="26" t="e">
        <f>IF(Facture_1!#REF!="","",Facture_1!#REF!)</f>
        <v>#REF!</v>
      </c>
      <c r="F49" s="60"/>
      <c r="G49" s="7" t="e">
        <f>IF(Facture_1!#REF!="","",ROUND((E49*F49)/100,2))</f>
        <v>#REF!</v>
      </c>
      <c r="I49" t="e">
        <f>#REF!+F49</f>
        <v>#REF!</v>
      </c>
    </row>
    <row r="50" spans="1:9">
      <c r="A50" s="23" t="e">
        <f>IF(Facture_1!#REF!="","",Facture_1!#REF!)</f>
        <v>#REF!</v>
      </c>
      <c r="B50" s="24" t="e">
        <f>IF(Facture_1!#REF!="","",Facture_1!#REF!)</f>
        <v>#REF!</v>
      </c>
      <c r="C50" s="5" t="e">
        <f>IF(Facture_1!#REF!="","",Facture_1!#REF!)</f>
        <v>#REF!</v>
      </c>
      <c r="D50" s="6" t="e">
        <f>IF(Facture_1!#REF!="","",Facture_1!#REF!)</f>
        <v>#REF!</v>
      </c>
      <c r="E50" s="26" t="e">
        <f>IF(Facture_1!#REF!="","",Facture_1!#REF!)</f>
        <v>#REF!</v>
      </c>
      <c r="F50" s="60"/>
      <c r="G50" s="7" t="e">
        <f>IF(Facture_1!#REF!="","",ROUND((E50*F50)/100,2))</f>
        <v>#REF!</v>
      </c>
      <c r="I50" t="e">
        <f>#REF!+F50</f>
        <v>#REF!</v>
      </c>
    </row>
    <row r="51" spans="1:9">
      <c r="A51" s="23" t="e">
        <f>IF(Facture_1!#REF!="","",Facture_1!#REF!)</f>
        <v>#REF!</v>
      </c>
      <c r="B51" s="24" t="e">
        <f>IF(Facture_1!#REF!="","",Facture_1!#REF!)</f>
        <v>#REF!</v>
      </c>
      <c r="C51" s="5" t="e">
        <f>IF(Facture_1!#REF!="","",Facture_1!#REF!)</f>
        <v>#REF!</v>
      </c>
      <c r="D51" s="6" t="e">
        <f>IF(Facture_1!#REF!="","",Facture_1!#REF!)</f>
        <v>#REF!</v>
      </c>
      <c r="E51" s="26" t="e">
        <f>IF(Facture_1!#REF!="","",Facture_1!#REF!)</f>
        <v>#REF!</v>
      </c>
      <c r="F51" s="60"/>
      <c r="G51" s="7" t="e">
        <f>IF(Facture_1!#REF!="","",ROUND((E51*F51)/100,2))</f>
        <v>#REF!</v>
      </c>
      <c r="I51" t="e">
        <f>#REF!+F51</f>
        <v>#REF!</v>
      </c>
    </row>
    <row r="52" spans="1:9">
      <c r="A52" s="23" t="e">
        <f>IF(Facture_1!#REF!="","",Facture_1!#REF!)</f>
        <v>#REF!</v>
      </c>
      <c r="B52" s="24" t="e">
        <f>IF(Facture_1!#REF!="","",Facture_1!#REF!)</f>
        <v>#REF!</v>
      </c>
      <c r="C52" s="5" t="e">
        <f>IF(Facture_1!#REF!="","",Facture_1!#REF!)</f>
        <v>#REF!</v>
      </c>
      <c r="D52" s="6" t="e">
        <f>IF(Facture_1!#REF!="","",Facture_1!#REF!)</f>
        <v>#REF!</v>
      </c>
      <c r="E52" s="26" t="e">
        <f>IF(Facture_1!#REF!="","",Facture_1!#REF!)</f>
        <v>#REF!</v>
      </c>
      <c r="F52" s="60"/>
      <c r="G52" s="7" t="e">
        <f>IF(Facture_1!#REF!="","",ROUND((E52*F52)/100,2))</f>
        <v>#REF!</v>
      </c>
      <c r="I52" t="e">
        <f>#REF!+F52</f>
        <v>#REF!</v>
      </c>
    </row>
    <row r="53" spans="1:9">
      <c r="A53" s="23" t="e">
        <f>IF(Facture_1!#REF!="","",Facture_1!#REF!)</f>
        <v>#REF!</v>
      </c>
      <c r="B53" s="24" t="e">
        <f>IF(Facture_1!#REF!="","",Facture_1!#REF!)</f>
        <v>#REF!</v>
      </c>
      <c r="C53" s="5" t="e">
        <f>IF(Facture_1!#REF!="","",Facture_1!#REF!)</f>
        <v>#REF!</v>
      </c>
      <c r="D53" s="6" t="e">
        <f>IF(Facture_1!#REF!="","",Facture_1!#REF!)</f>
        <v>#REF!</v>
      </c>
      <c r="E53" s="26" t="e">
        <f>IF(Facture_1!#REF!="","",Facture_1!#REF!)</f>
        <v>#REF!</v>
      </c>
      <c r="F53" s="60"/>
      <c r="G53" s="7" t="e">
        <f>IF(Facture_1!#REF!="","",ROUND((E53*F53)/100,2))</f>
        <v>#REF!</v>
      </c>
      <c r="I53" t="e">
        <f>#REF!+F53</f>
        <v>#REF!</v>
      </c>
    </row>
    <row r="54" spans="1:9">
      <c r="A54" s="23" t="e">
        <f>IF(Facture_1!#REF!="","",Facture_1!#REF!)</f>
        <v>#REF!</v>
      </c>
      <c r="B54" s="24" t="e">
        <f>IF(Facture_1!#REF!="","",Facture_1!#REF!)</f>
        <v>#REF!</v>
      </c>
      <c r="C54" s="5" t="e">
        <f>IF(Facture_1!#REF!="","",Facture_1!#REF!)</f>
        <v>#REF!</v>
      </c>
      <c r="D54" s="6" t="e">
        <f>IF(Facture_1!#REF!="","",Facture_1!#REF!)</f>
        <v>#REF!</v>
      </c>
      <c r="E54" s="26" t="e">
        <f>IF(Facture_1!#REF!="","",Facture_1!#REF!)</f>
        <v>#REF!</v>
      </c>
      <c r="F54" s="60"/>
      <c r="G54" s="7" t="e">
        <f>IF(Facture_1!#REF!="","",ROUND((E54*F54)/100,2))</f>
        <v>#REF!</v>
      </c>
      <c r="I54" t="e">
        <f>#REF!+F54</f>
        <v>#REF!</v>
      </c>
    </row>
    <row r="55" spans="1:9">
      <c r="A55" s="23" t="e">
        <f>IF(Facture_1!#REF!="","",Facture_1!#REF!)</f>
        <v>#REF!</v>
      </c>
      <c r="B55" s="24" t="e">
        <f>IF(Facture_1!#REF!="","",Facture_1!#REF!)</f>
        <v>#REF!</v>
      </c>
      <c r="C55" s="5" t="e">
        <f>IF(Facture_1!#REF!="","",Facture_1!#REF!)</f>
        <v>#REF!</v>
      </c>
      <c r="D55" s="6" t="e">
        <f>IF(Facture_1!#REF!="","",Facture_1!#REF!)</f>
        <v>#REF!</v>
      </c>
      <c r="E55" s="26" t="e">
        <f>IF(Facture_1!#REF!="","",Facture_1!#REF!)</f>
        <v>#REF!</v>
      </c>
      <c r="F55" s="60"/>
      <c r="G55" s="7" t="e">
        <f>IF(Facture_1!#REF!="","",ROUND((E55*F55)/100,2))</f>
        <v>#REF!</v>
      </c>
      <c r="I55" t="e">
        <f>#REF!+F55</f>
        <v>#REF!</v>
      </c>
    </row>
    <row r="56" spans="1:9">
      <c r="A56" s="23" t="e">
        <f>IF(Facture_1!#REF!="","",Facture_1!#REF!)</f>
        <v>#REF!</v>
      </c>
      <c r="B56" s="24" t="e">
        <f>IF(Facture_1!#REF!="","",Facture_1!#REF!)</f>
        <v>#REF!</v>
      </c>
      <c r="C56" s="5" t="e">
        <f>IF(Facture_1!#REF!="","",Facture_1!#REF!)</f>
        <v>#REF!</v>
      </c>
      <c r="D56" s="6" t="e">
        <f>IF(Facture_1!#REF!="","",Facture_1!#REF!)</f>
        <v>#REF!</v>
      </c>
      <c r="E56" s="26" t="e">
        <f>IF(Facture_1!#REF!="","",Facture_1!#REF!)</f>
        <v>#REF!</v>
      </c>
      <c r="F56" s="60"/>
      <c r="G56" s="7" t="e">
        <f>IF(Facture_1!#REF!="","",ROUND((E56*F56)/100,2))</f>
        <v>#REF!</v>
      </c>
      <c r="I56" t="e">
        <f>#REF!+F56</f>
        <v>#REF!</v>
      </c>
    </row>
    <row r="57" spans="1:9">
      <c r="A57" s="23" t="e">
        <f>IF(Facture_1!#REF!="","",Facture_1!#REF!)</f>
        <v>#REF!</v>
      </c>
      <c r="B57" s="24" t="e">
        <f>IF(Facture_1!#REF!="","",Facture_1!#REF!)</f>
        <v>#REF!</v>
      </c>
      <c r="C57" s="5" t="e">
        <f>IF(Facture_1!#REF!="","",Facture_1!#REF!)</f>
        <v>#REF!</v>
      </c>
      <c r="D57" s="6" t="e">
        <f>IF(Facture_1!#REF!="","",Facture_1!#REF!)</f>
        <v>#REF!</v>
      </c>
      <c r="E57" s="26" t="e">
        <f>IF(Facture_1!#REF!="","",Facture_1!#REF!)</f>
        <v>#REF!</v>
      </c>
      <c r="F57" s="60"/>
      <c r="G57" s="7" t="e">
        <f>IF(Facture_1!#REF!="","",ROUND((E57*F57)/100,2))</f>
        <v>#REF!</v>
      </c>
      <c r="I57" t="e">
        <f>#REF!+F57</f>
        <v>#REF!</v>
      </c>
    </row>
    <row r="58" spans="1:9">
      <c r="A58" s="23" t="e">
        <f>IF(Facture_1!#REF!="","",Facture_1!#REF!)</f>
        <v>#REF!</v>
      </c>
      <c r="B58" s="24" t="e">
        <f>IF(Facture_1!#REF!="","",Facture_1!#REF!)</f>
        <v>#REF!</v>
      </c>
      <c r="C58" s="5" t="e">
        <f>IF(Facture_1!#REF!="","",Facture_1!#REF!)</f>
        <v>#REF!</v>
      </c>
      <c r="D58" s="6" t="e">
        <f>IF(Facture_1!#REF!="","",Facture_1!#REF!)</f>
        <v>#REF!</v>
      </c>
      <c r="E58" s="26" t="e">
        <f>IF(Facture_1!#REF!="","",Facture_1!#REF!)</f>
        <v>#REF!</v>
      </c>
      <c r="F58" s="60"/>
      <c r="G58" s="7" t="e">
        <f>IF(Facture_1!#REF!="","",ROUND((E58*F58)/100,2))</f>
        <v>#REF!</v>
      </c>
      <c r="I58" t="e">
        <f>#REF!+F58</f>
        <v>#REF!</v>
      </c>
    </row>
    <row r="59" spans="1:9">
      <c r="A59" s="23" t="e">
        <f>IF(Facture_1!#REF!="","",Facture_1!#REF!)</f>
        <v>#REF!</v>
      </c>
      <c r="B59" s="24" t="e">
        <f>IF(Facture_1!#REF!="","",Facture_1!#REF!)</f>
        <v>#REF!</v>
      </c>
      <c r="C59" s="5" t="e">
        <f>IF(Facture_1!#REF!="","",Facture_1!#REF!)</f>
        <v>#REF!</v>
      </c>
      <c r="D59" s="6" t="e">
        <f>IF(Facture_1!#REF!="","",Facture_1!#REF!)</f>
        <v>#REF!</v>
      </c>
      <c r="E59" s="26" t="e">
        <f>IF(Facture_1!#REF!="","",Facture_1!#REF!)</f>
        <v>#REF!</v>
      </c>
      <c r="F59" s="60"/>
      <c r="G59" s="7" t="e">
        <f>IF(Facture_1!#REF!="","",ROUND((E59*F59)/100,2))</f>
        <v>#REF!</v>
      </c>
      <c r="I59" t="e">
        <f>#REF!+F59</f>
        <v>#REF!</v>
      </c>
    </row>
    <row r="60" spans="1:9">
      <c r="A60" s="23" t="e">
        <f>IF(Facture_1!#REF!="","",Facture_1!#REF!)</f>
        <v>#REF!</v>
      </c>
      <c r="B60" s="24" t="e">
        <f>IF(Facture_1!#REF!="","",Facture_1!#REF!)</f>
        <v>#REF!</v>
      </c>
      <c r="C60" s="5" t="e">
        <f>IF(Facture_1!#REF!="","",Facture_1!#REF!)</f>
        <v>#REF!</v>
      </c>
      <c r="D60" s="6" t="e">
        <f>IF(Facture_1!#REF!="","",Facture_1!#REF!)</f>
        <v>#REF!</v>
      </c>
      <c r="E60" s="26" t="e">
        <f>IF(Facture_1!#REF!="","",Facture_1!#REF!)</f>
        <v>#REF!</v>
      </c>
      <c r="F60" s="60"/>
      <c r="G60" s="7" t="e">
        <f>IF(Facture_1!#REF!="","",ROUND((E60*F60)/100,2))</f>
        <v>#REF!</v>
      </c>
      <c r="I60" t="e">
        <f>#REF!+F60</f>
        <v>#REF!</v>
      </c>
    </row>
    <row r="61" spans="1:9">
      <c r="A61" s="23" t="e">
        <f>IF(Facture_1!#REF!="","",Facture_1!#REF!)</f>
        <v>#REF!</v>
      </c>
      <c r="B61" s="24" t="e">
        <f>IF(Facture_1!#REF!="","",Facture_1!#REF!)</f>
        <v>#REF!</v>
      </c>
      <c r="C61" s="5" t="e">
        <f>IF(Facture_1!#REF!="","",Facture_1!#REF!)</f>
        <v>#REF!</v>
      </c>
      <c r="D61" s="6" t="e">
        <f>IF(Facture_1!#REF!="","",Facture_1!#REF!)</f>
        <v>#REF!</v>
      </c>
      <c r="E61" s="26" t="e">
        <f>IF(Facture_1!#REF!="","",Facture_1!#REF!)</f>
        <v>#REF!</v>
      </c>
      <c r="F61" s="60"/>
      <c r="G61" s="7" t="e">
        <f>IF(Facture_1!#REF!="","",ROUND((E61*F61)/100,2))</f>
        <v>#REF!</v>
      </c>
      <c r="I61" t="e">
        <f>#REF!+F61</f>
        <v>#REF!</v>
      </c>
    </row>
    <row r="62" spans="1:9">
      <c r="A62" s="23" t="e">
        <f>IF(Facture_1!#REF!="","",Facture_1!#REF!)</f>
        <v>#REF!</v>
      </c>
      <c r="B62" s="24" t="e">
        <f>IF(Facture_1!#REF!="","",Facture_1!#REF!)</f>
        <v>#REF!</v>
      </c>
      <c r="C62" s="5" t="e">
        <f>IF(Facture_1!#REF!="","",Facture_1!#REF!)</f>
        <v>#REF!</v>
      </c>
      <c r="D62" s="6" t="e">
        <f>IF(Facture_1!#REF!="","",Facture_1!#REF!)</f>
        <v>#REF!</v>
      </c>
      <c r="E62" s="26" t="e">
        <f>IF(Facture_1!#REF!="","",Facture_1!#REF!)</f>
        <v>#REF!</v>
      </c>
      <c r="F62" s="60"/>
      <c r="G62" s="7" t="e">
        <f>IF(Facture_1!#REF!="","",ROUND((E62*F62)/100,2))</f>
        <v>#REF!</v>
      </c>
      <c r="I62" t="e">
        <f>#REF!+F62</f>
        <v>#REF!</v>
      </c>
    </row>
    <row r="63" spans="1:9">
      <c r="A63" s="23" t="e">
        <f>IF(Facture_1!#REF!="","",Facture_1!#REF!)</f>
        <v>#REF!</v>
      </c>
      <c r="B63" s="24" t="e">
        <f>IF(Facture_1!#REF!="","",Facture_1!#REF!)</f>
        <v>#REF!</v>
      </c>
      <c r="C63" s="5" t="e">
        <f>IF(Facture_1!#REF!="","",Facture_1!#REF!)</f>
        <v>#REF!</v>
      </c>
      <c r="D63" s="6" t="e">
        <f>IF(Facture_1!#REF!="","",Facture_1!#REF!)</f>
        <v>#REF!</v>
      </c>
      <c r="E63" s="26" t="e">
        <f>IF(Facture_1!#REF!="","",Facture_1!#REF!)</f>
        <v>#REF!</v>
      </c>
      <c r="F63" s="60"/>
      <c r="G63" s="7" t="e">
        <f>IF(Facture_1!#REF!="","",ROUND((E63*F63)/100,2))</f>
        <v>#REF!</v>
      </c>
      <c r="I63" t="e">
        <f>#REF!+F63</f>
        <v>#REF!</v>
      </c>
    </row>
    <row r="64" spans="1:9">
      <c r="A64" s="23" t="e">
        <f>IF(Facture_1!#REF!="","",Facture_1!#REF!)</f>
        <v>#REF!</v>
      </c>
      <c r="B64" s="24" t="e">
        <f>IF(Facture_1!#REF!="","",Facture_1!#REF!)</f>
        <v>#REF!</v>
      </c>
      <c r="C64" s="5" t="e">
        <f>IF(Facture_1!#REF!="","",Facture_1!#REF!)</f>
        <v>#REF!</v>
      </c>
      <c r="D64" s="6" t="e">
        <f>IF(Facture_1!#REF!="","",Facture_1!#REF!)</f>
        <v>#REF!</v>
      </c>
      <c r="E64" s="26" t="e">
        <f>IF(Facture_1!#REF!="","",Facture_1!#REF!)</f>
        <v>#REF!</v>
      </c>
      <c r="F64" s="60"/>
      <c r="G64" s="7" t="e">
        <f>IF(Facture_1!#REF!="","",ROUND((E64*F64)/100,2))</f>
        <v>#REF!</v>
      </c>
      <c r="I64" t="e">
        <f>#REF!+F64</f>
        <v>#REF!</v>
      </c>
    </row>
    <row r="65" spans="1:9">
      <c r="A65" s="23" t="e">
        <f>IF(Facture_1!#REF!="","",Facture_1!#REF!)</f>
        <v>#REF!</v>
      </c>
      <c r="B65" s="24" t="e">
        <f>IF(Facture_1!#REF!="","",Facture_1!#REF!)</f>
        <v>#REF!</v>
      </c>
      <c r="C65" s="5" t="e">
        <f>IF(Facture_1!#REF!="","",Facture_1!#REF!)</f>
        <v>#REF!</v>
      </c>
      <c r="D65" s="6" t="e">
        <f>IF(Facture_1!#REF!="","",Facture_1!#REF!)</f>
        <v>#REF!</v>
      </c>
      <c r="E65" s="26" t="e">
        <f>IF(Facture_1!#REF!="","",Facture_1!#REF!)</f>
        <v>#REF!</v>
      </c>
      <c r="F65" s="60"/>
      <c r="G65" s="7" t="e">
        <f>IF(Facture_1!#REF!="","",ROUND((E65*F65)/100,2))</f>
        <v>#REF!</v>
      </c>
      <c r="I65" t="e">
        <f>#REF!+F65</f>
        <v>#REF!</v>
      </c>
    </row>
    <row r="66" spans="1:9">
      <c r="A66" s="23" t="e">
        <f>IF(Facture_1!#REF!="","",Facture_1!#REF!)</f>
        <v>#REF!</v>
      </c>
      <c r="B66" s="24" t="e">
        <f>IF(Facture_1!#REF!="","",Facture_1!#REF!)</f>
        <v>#REF!</v>
      </c>
      <c r="C66" s="5" t="e">
        <f>IF(Facture_1!#REF!="","",Facture_1!#REF!)</f>
        <v>#REF!</v>
      </c>
      <c r="D66" s="6" t="e">
        <f>IF(Facture_1!#REF!="","",Facture_1!#REF!)</f>
        <v>#REF!</v>
      </c>
      <c r="E66" s="26" t="e">
        <f>IF(Facture_1!#REF!="","",Facture_1!#REF!)</f>
        <v>#REF!</v>
      </c>
      <c r="F66" s="60"/>
      <c r="G66" s="7" t="e">
        <f>IF(Facture_1!#REF!="","",ROUND((E66*F66)/100,2))</f>
        <v>#REF!</v>
      </c>
      <c r="I66" t="e">
        <f>#REF!+F66</f>
        <v>#REF!</v>
      </c>
    </row>
    <row r="67" spans="1:9">
      <c r="A67" s="23" t="e">
        <f>IF(Facture_1!#REF!="","",Facture_1!#REF!)</f>
        <v>#REF!</v>
      </c>
      <c r="B67" s="24" t="e">
        <f>IF(Facture_1!#REF!="","",Facture_1!#REF!)</f>
        <v>#REF!</v>
      </c>
      <c r="C67" s="5" t="e">
        <f>IF(Facture_1!#REF!="","",Facture_1!#REF!)</f>
        <v>#REF!</v>
      </c>
      <c r="D67" s="6" t="e">
        <f>IF(Facture_1!#REF!="","",Facture_1!#REF!)</f>
        <v>#REF!</v>
      </c>
      <c r="E67" s="26" t="e">
        <f>IF(Facture_1!#REF!="","",Facture_1!#REF!)</f>
        <v>#REF!</v>
      </c>
      <c r="F67" s="60"/>
      <c r="G67" s="7" t="e">
        <f>IF(Facture_1!#REF!="","",ROUND((E67*F67)/100,2))</f>
        <v>#REF!</v>
      </c>
      <c r="I67" t="e">
        <f>#REF!+F67</f>
        <v>#REF!</v>
      </c>
    </row>
    <row r="68" spans="1:9">
      <c r="A68" s="23" t="e">
        <f>IF(Facture_1!#REF!="","",Facture_1!#REF!)</f>
        <v>#REF!</v>
      </c>
      <c r="B68" s="24" t="e">
        <f>IF(Facture_1!#REF!="","",Facture_1!#REF!)</f>
        <v>#REF!</v>
      </c>
      <c r="C68" s="5" t="e">
        <f>IF(Facture_1!#REF!="","",Facture_1!#REF!)</f>
        <v>#REF!</v>
      </c>
      <c r="D68" s="6" t="e">
        <f>IF(Facture_1!#REF!="","",Facture_1!#REF!)</f>
        <v>#REF!</v>
      </c>
      <c r="E68" s="26" t="e">
        <f>IF(Facture_1!#REF!="","",Facture_1!#REF!)</f>
        <v>#REF!</v>
      </c>
      <c r="F68" s="60"/>
      <c r="G68" s="7" t="e">
        <f>IF(Facture_1!#REF!="","",ROUND((E68*F68)/100,2))</f>
        <v>#REF!</v>
      </c>
      <c r="I68" t="e">
        <f>#REF!+F68</f>
        <v>#REF!</v>
      </c>
    </row>
    <row r="69" spans="1:9">
      <c r="A69" s="23" t="e">
        <f>IF(Facture_1!#REF!="","",Facture_1!#REF!)</f>
        <v>#REF!</v>
      </c>
      <c r="B69" s="24" t="e">
        <f>IF(Facture_1!#REF!="","",Facture_1!#REF!)</f>
        <v>#REF!</v>
      </c>
      <c r="C69" s="5" t="e">
        <f>IF(Facture_1!#REF!="","",Facture_1!#REF!)</f>
        <v>#REF!</v>
      </c>
      <c r="D69" s="6" t="e">
        <f>IF(Facture_1!#REF!="","",Facture_1!#REF!)</f>
        <v>#REF!</v>
      </c>
      <c r="E69" s="26" t="e">
        <f>IF(Facture_1!#REF!="","",Facture_1!#REF!)</f>
        <v>#REF!</v>
      </c>
      <c r="F69" s="60"/>
      <c r="G69" s="7" t="e">
        <f>IF(Facture_1!#REF!="","",ROUND((E69*F69)/100,2))</f>
        <v>#REF!</v>
      </c>
      <c r="I69" t="e">
        <f>#REF!+F69</f>
        <v>#REF!</v>
      </c>
    </row>
    <row r="70" spans="1:9">
      <c r="A70" s="23" t="e">
        <f>IF(Facture_1!#REF!="","",Facture_1!#REF!)</f>
        <v>#REF!</v>
      </c>
      <c r="B70" s="24" t="e">
        <f>IF(Facture_1!#REF!="","",Facture_1!#REF!)</f>
        <v>#REF!</v>
      </c>
      <c r="C70" s="5" t="e">
        <f>IF(Facture_1!#REF!="","",Facture_1!#REF!)</f>
        <v>#REF!</v>
      </c>
      <c r="D70" s="6" t="e">
        <f>IF(Facture_1!#REF!="","",Facture_1!#REF!)</f>
        <v>#REF!</v>
      </c>
      <c r="E70" s="26"/>
      <c r="F70" s="60"/>
      <c r="G70" s="78"/>
      <c r="I70" t="e">
        <f>#REF!+F70</f>
        <v>#REF!</v>
      </c>
    </row>
    <row r="71" spans="1:9">
      <c r="A71" s="23" t="e">
        <f>IF(Facture_1!#REF!="","",Facture_1!#REF!)</f>
        <v>#REF!</v>
      </c>
      <c r="B71" s="24" t="e">
        <f>IF(Facture_1!#REF!="","",Facture_1!#REF!)</f>
        <v>#REF!</v>
      </c>
      <c r="C71" s="5" t="e">
        <f>IF(Facture_1!#REF!="","",Facture_1!#REF!)</f>
        <v>#REF!</v>
      </c>
      <c r="D71" s="6" t="e">
        <f>IF(Facture_1!#REF!="","",Facture_1!#REF!)</f>
        <v>#REF!</v>
      </c>
      <c r="E71" s="26" t="e">
        <f>IF(Facture_1!#REF!="","",Facture_1!#REF!)</f>
        <v>#REF!</v>
      </c>
      <c r="F71" s="60"/>
      <c r="G71" s="7" t="e">
        <f>IF(Facture_1!#REF!="","",ROUND((E71*F71)/100,2))</f>
        <v>#REF!</v>
      </c>
      <c r="I71" t="e">
        <f>#REF!+F71</f>
        <v>#REF!</v>
      </c>
    </row>
    <row r="72" spans="1:9">
      <c r="A72" s="23" t="e">
        <f>IF(Facture_1!#REF!="","",Facture_1!#REF!)</f>
        <v>#REF!</v>
      </c>
      <c r="B72" s="77" t="s">
        <v>77</v>
      </c>
      <c r="C72" s="5" t="e">
        <f>IF(Facture_1!#REF!="","",Facture_1!#REF!)</f>
        <v>#REF!</v>
      </c>
      <c r="D72" s="6" t="e">
        <f>IF(Facture_1!#REF!="","",Facture_1!#REF!)</f>
        <v>#REF!</v>
      </c>
      <c r="E72" s="26" t="e">
        <f>IF(Facture_1!#REF!="","",Facture_1!#REF!)</f>
        <v>#REF!</v>
      </c>
      <c r="F72" s="60"/>
      <c r="G72" s="7" t="e">
        <f>IF(Facture_1!#REF!="","",ROUND((E72*F72)/100,2))</f>
        <v>#REF!</v>
      </c>
      <c r="I72" t="e">
        <f>#REF!+F72</f>
        <v>#REF!</v>
      </c>
    </row>
    <row r="73" spans="1:9">
      <c r="A73" s="23" t="e">
        <f>IF(Facture_1!#REF!="","",Facture_1!#REF!)</f>
        <v>#REF!</v>
      </c>
      <c r="B73" s="24" t="e">
        <f>IF(Facture_1!#REF!="","",Facture_1!#REF!)</f>
        <v>#REF!</v>
      </c>
      <c r="C73" s="5" t="e">
        <f>IF(Facture_1!#REF!="","",Facture_1!#REF!)</f>
        <v>#REF!</v>
      </c>
      <c r="D73" s="6" t="e">
        <f>IF(Facture_1!#REF!="","",Facture_1!#REF!)</f>
        <v>#REF!</v>
      </c>
      <c r="E73" s="26" t="e">
        <f>IF(Facture_1!#REF!="","",Facture_1!#REF!)</f>
        <v>#REF!</v>
      </c>
      <c r="F73" s="60"/>
      <c r="G73" s="78">
        <v>2981</v>
      </c>
      <c r="I73" t="e">
        <f>#REF!+F73</f>
        <v>#REF!</v>
      </c>
    </row>
    <row r="74" spans="1:9">
      <c r="A74" s="23" t="e">
        <f>IF(Facture_1!#REF!="","",Facture_1!#REF!)</f>
        <v>#REF!</v>
      </c>
      <c r="B74" s="77" t="s">
        <v>78</v>
      </c>
      <c r="C74" s="5" t="e">
        <f>IF(Facture_1!#REF!="","",Facture_1!#REF!)</f>
        <v>#REF!</v>
      </c>
      <c r="D74" s="6" t="e">
        <f>IF(Facture_1!#REF!="","",Facture_1!#REF!)</f>
        <v>#REF!</v>
      </c>
      <c r="E74" s="26" t="e">
        <f>IF(Facture_1!#REF!="","",Facture_1!#REF!)</f>
        <v>#REF!</v>
      </c>
      <c r="F74" s="60"/>
      <c r="G74" s="7" t="e">
        <f>IF(Facture_1!#REF!="","",ROUND((E74*F74)/100,2))</f>
        <v>#REF!</v>
      </c>
      <c r="I74" t="e">
        <f>#REF!+F74</f>
        <v>#REF!</v>
      </c>
    </row>
    <row r="75" spans="1:9">
      <c r="A75" s="23" t="str">
        <f>IF(Facture_1!A23="","",Facture_1!A23)</f>
        <v/>
      </c>
      <c r="B75" s="24" t="e">
        <f>IF(Facture_1!#REF!="","",Facture_1!#REF!)</f>
        <v>#REF!</v>
      </c>
      <c r="C75" s="5" t="e">
        <f>IF(Facture_1!#REF!="","",Facture_1!#REF!)</f>
        <v>#REF!</v>
      </c>
      <c r="D75" s="6" t="e">
        <f>IF(Facture_1!#REF!="","",Facture_1!#REF!)</f>
        <v>#REF!</v>
      </c>
      <c r="E75" s="26" t="e">
        <f>IF(Facture_1!#REF!="","",Facture_1!#REF!)</f>
        <v>#REF!</v>
      </c>
      <c r="F75" s="60"/>
      <c r="G75" s="78" t="str">
        <f>IF(Facture_1!A23="","",ROUND((E75*F75)/100,2))</f>
        <v/>
      </c>
      <c r="I75" t="e">
        <f>#REF!+F75</f>
        <v>#REF!</v>
      </c>
    </row>
    <row r="76" spans="1:9" ht="15.75" thickBot="1">
      <c r="A76" s="27" t="str">
        <f>IF(Facture_1!A24="","",Facture_1!A24)</f>
        <v/>
      </c>
      <c r="B76" s="25" t="e">
        <f>IF(Facture_1!#REF!="","",Facture_1!#REF!)</f>
        <v>#REF!</v>
      </c>
      <c r="C76" s="8" t="e">
        <f>IF(Facture_1!#REF!="","",Facture_1!#REF!)</f>
        <v>#REF!</v>
      </c>
      <c r="D76" s="6" t="e">
        <f>IF(Facture_1!#REF!="","",Facture_1!#REF!)</f>
        <v>#REF!</v>
      </c>
      <c r="E76" s="26" t="e">
        <f>IF(Facture_1!#REF!="","",Facture_1!#REF!)</f>
        <v>#REF!</v>
      </c>
      <c r="F76" s="60"/>
      <c r="G76" s="7" t="str">
        <f>IF(Facture_1!A24="","",ROUND((E76*F76)/100,2))</f>
        <v/>
      </c>
      <c r="I76" t="e">
        <f>#REF!+F76</f>
        <v>#REF!</v>
      </c>
    </row>
    <row r="77" spans="1:9">
      <c r="D77" s="11"/>
      <c r="E77" s="17"/>
      <c r="F77" s="19"/>
      <c r="G77" s="18"/>
    </row>
    <row r="78" spans="1:9" ht="15.75" customHeight="1">
      <c r="D78" s="9"/>
      <c r="E78" s="168" t="s">
        <v>7</v>
      </c>
      <c r="F78" s="169"/>
      <c r="G78" s="13">
        <f>ROUND(SUM(G73,G75,G70),2)</f>
        <v>2981</v>
      </c>
      <c r="I78" s="31">
        <f>Facture_1!G24+Facture_2!G22+G78</f>
        <v>4405</v>
      </c>
    </row>
    <row r="79" spans="1:9" ht="15.75" customHeight="1">
      <c r="D79" s="9"/>
      <c r="E79" s="166" t="s">
        <v>73</v>
      </c>
      <c r="F79" s="169"/>
      <c r="G79" s="13">
        <f>-1*F1HT</f>
        <v>-1424</v>
      </c>
      <c r="I79" s="31"/>
    </row>
    <row r="80" spans="1:9" ht="15.75" customHeight="1">
      <c r="D80" s="9"/>
      <c r="E80" s="166" t="s">
        <v>74</v>
      </c>
      <c r="F80" s="169"/>
      <c r="G80" s="13">
        <f>-1*F2HT</f>
        <v>1424</v>
      </c>
      <c r="I80" s="31"/>
    </row>
    <row r="81" spans="2:9" ht="15.75" customHeight="1">
      <c r="D81" s="9"/>
      <c r="E81" s="164" t="s">
        <v>75</v>
      </c>
      <c r="F81" s="165"/>
      <c r="G81" s="76">
        <f>SUM(G78:G80)</f>
        <v>2981</v>
      </c>
      <c r="I81" s="31"/>
    </row>
    <row r="82" spans="2:9">
      <c r="D82" s="9"/>
      <c r="E82" s="166" t="s">
        <v>70</v>
      </c>
      <c r="F82" s="167"/>
      <c r="G82" s="10">
        <f>F3HT*0.2</f>
        <v>596.20000000000005</v>
      </c>
    </row>
    <row r="83" spans="2:9" ht="16.5" thickBot="1">
      <c r="D83" s="9"/>
      <c r="E83" s="162" t="s">
        <v>8</v>
      </c>
      <c r="F83" s="163"/>
      <c r="G83" s="16">
        <f>G81+G82</f>
        <v>3577.2</v>
      </c>
    </row>
    <row r="85" spans="2:9">
      <c r="B85" s="28">
        <f>Facture_1!B28</f>
        <v>0</v>
      </c>
    </row>
  </sheetData>
  <mergeCells count="8">
    <mergeCell ref="E81:F81"/>
    <mergeCell ref="E82:F82"/>
    <mergeCell ref="E83:F83"/>
    <mergeCell ref="A11:G11"/>
    <mergeCell ref="E78:F78"/>
    <mergeCell ref="E79:F79"/>
    <mergeCell ref="E80:F80"/>
    <mergeCell ref="A13:G13"/>
  </mergeCells>
  <conditionalFormatting sqref="I17:I76">
    <cfRule type="colorScale" priority="2">
      <colorScale>
        <cfvo type="num" val="70"/>
        <cfvo type="num" val="95"/>
        <cfvo type="num" val="96"/>
        <color rgb="FF00B050"/>
        <color rgb="FFFFEB84"/>
        <color rgb="FFFF0000"/>
      </colorScale>
    </cfRule>
    <cfRule type="colorScale" priority="3">
      <colorScale>
        <cfvo type="num" val="80"/>
        <cfvo type="num" val="95"/>
        <cfvo type="num" val="95"/>
        <color rgb="FF92D050"/>
        <color rgb="FFFFEB84"/>
        <color rgb="FFFF0000"/>
      </colorScale>
    </cfRule>
  </conditionalFormatting>
  <conditionalFormatting sqref="E9">
    <cfRule type="containsBlanks" dxfId="9" priority="1">
      <formula>LEN(TRIM(E9))=0</formula>
    </cfRule>
  </conditionalFormatting>
  <pageMargins left="0.25" right="0.25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249977111117893"/>
  </sheetPr>
  <dimension ref="A3:I85"/>
  <sheetViews>
    <sheetView zoomScale="85" zoomScaleNormal="85" workbookViewId="0">
      <pane ySplit="15" topLeftCell="A64" activePane="bottomLeft" state="frozen"/>
      <selection activeCell="E7" sqref="E7"/>
      <selection pane="bottomLeft" activeCell="B86" sqref="B86"/>
    </sheetView>
  </sheetViews>
  <sheetFormatPr baseColWidth="10" defaultRowHeight="15"/>
  <cols>
    <col min="1" max="1" width="7.85546875" style="81" customWidth="1"/>
    <col min="2" max="2" width="36.7109375" customWidth="1"/>
    <col min="3" max="3" width="4.85546875" customWidth="1"/>
    <col min="4" max="4" width="13.85546875" customWidth="1"/>
    <col min="5" max="5" width="13.140625" customWidth="1"/>
    <col min="6" max="6" width="5.7109375" customWidth="1"/>
    <col min="7" max="7" width="13.140625" customWidth="1"/>
  </cols>
  <sheetData>
    <row r="3" spans="1:9" ht="85.5" customHeight="1"/>
    <row r="4" spans="1:9">
      <c r="E4" t="str">
        <f>Facture_1!E4</f>
        <v>Mairie de Sanssac l'église</v>
      </c>
    </row>
    <row r="5" spans="1:9">
      <c r="E5" t="str">
        <f>Facture_1!E5</f>
        <v>Le Broug</v>
      </c>
    </row>
    <row r="6" spans="1:9">
      <c r="E6" t="str">
        <f>IF('A remplir'!B31="","",'A remplir'!B31)</f>
        <v/>
      </c>
    </row>
    <row r="7" spans="1:9">
      <c r="E7" t="str">
        <f>Facture_1!E7</f>
        <v>43320 Sanssac l'eglise</v>
      </c>
    </row>
    <row r="9" spans="1:9">
      <c r="D9" s="20" t="s">
        <v>11</v>
      </c>
      <c r="E9" s="64"/>
    </row>
    <row r="10" spans="1:9" ht="21.75" customHeight="1"/>
    <row r="11" spans="1:9" ht="21">
      <c r="A11" s="160" t="s">
        <v>12</v>
      </c>
      <c r="B11" s="160"/>
      <c r="C11" s="160"/>
      <c r="D11" s="160"/>
      <c r="E11" s="160"/>
      <c r="F11" s="160"/>
      <c r="G11" s="160"/>
    </row>
    <row r="12" spans="1:9" ht="33.75" customHeight="1">
      <c r="A12" s="80"/>
      <c r="B12" s="21"/>
      <c r="C12" s="21"/>
      <c r="D12" s="21"/>
      <c r="E12" s="21"/>
      <c r="F12" s="21"/>
      <c r="G12" s="21"/>
    </row>
    <row r="13" spans="1:9" ht="19.5" customHeight="1">
      <c r="A13" s="161" t="str">
        <f>CONCATENATE('A remplir'!A15,'A remplir'!B15)</f>
        <v>Opération :               Nom du Chantier</v>
      </c>
      <c r="B13" s="161"/>
      <c r="C13" s="161"/>
      <c r="D13" s="161"/>
      <c r="E13" s="161"/>
      <c r="F13" s="161"/>
      <c r="G13" s="161"/>
    </row>
    <row r="14" spans="1:9" ht="15.75" thickBot="1"/>
    <row r="15" spans="1:9">
      <c r="A15" s="2" t="s">
        <v>3</v>
      </c>
      <c r="B15" s="3" t="s">
        <v>0</v>
      </c>
      <c r="C15" s="3" t="s">
        <v>1</v>
      </c>
      <c r="D15" s="3" t="s">
        <v>133</v>
      </c>
      <c r="E15" s="3" t="s">
        <v>135</v>
      </c>
      <c r="F15" s="3" t="s">
        <v>6</v>
      </c>
      <c r="G15" s="4" t="s">
        <v>134</v>
      </c>
    </row>
    <row r="16" spans="1:9">
      <c r="A16" s="23" t="e">
        <f>IF(Facture_1!#REF!="","",Facture_1!#REF!)</f>
        <v>#REF!</v>
      </c>
      <c r="B16" s="24" t="e">
        <f>IF(Facture_1!#REF!="","",Facture_1!#REF!)</f>
        <v>#REF!</v>
      </c>
      <c r="C16" s="5" t="e">
        <f>IF(Facture_1!#REF!="","",Facture_1!#REF!)</f>
        <v>#REF!</v>
      </c>
      <c r="D16" s="6" t="e">
        <f>IF(Facture_1!#REF!="","",Facture_1!#REF!)</f>
        <v>#REF!</v>
      </c>
      <c r="E16" s="26" t="e">
        <f>IF(Facture_1!#REF!="","",Facture_1!#REF!)</f>
        <v>#REF!</v>
      </c>
      <c r="F16" s="60">
        <v>100</v>
      </c>
      <c r="G16" s="7" t="e">
        <f>IF(Facture_1!#REF!="","",ROUND((E16*F16)/100,2))</f>
        <v>#REF!</v>
      </c>
      <c r="I16" t="e">
        <f>#REF!+F16</f>
        <v>#REF!</v>
      </c>
    </row>
    <row r="17" spans="1:9">
      <c r="A17" s="23" t="e">
        <f>IF(Facture_1!#REF!="","",Facture_1!#REF!)</f>
        <v>#REF!</v>
      </c>
      <c r="B17" s="24" t="e">
        <f>IF(Facture_1!#REF!="","",Facture_1!#REF!)</f>
        <v>#REF!</v>
      </c>
      <c r="C17" s="5" t="e">
        <f>IF(Facture_1!#REF!="","",Facture_1!#REF!)</f>
        <v>#REF!</v>
      </c>
      <c r="D17" s="6" t="e">
        <f>IF(Facture_1!#REF!="","",Facture_1!#REF!)</f>
        <v>#REF!</v>
      </c>
      <c r="E17" s="26" t="e">
        <f>IF(Facture_1!#REF!="","",Facture_1!#REF!)</f>
        <v>#REF!</v>
      </c>
      <c r="F17" s="60">
        <v>100</v>
      </c>
      <c r="G17" s="7" t="e">
        <f>IF(Facture_1!#REF!="","",ROUND((E17*F17)/100,2))</f>
        <v>#REF!</v>
      </c>
      <c r="I17" t="e">
        <f>#REF!+F17</f>
        <v>#REF!</v>
      </c>
    </row>
    <row r="18" spans="1:9" ht="15" customHeight="1">
      <c r="A18" s="23" t="e">
        <f>IF(Facture_1!#REF!="","",Facture_1!#REF!)</f>
        <v>#REF!</v>
      </c>
      <c r="B18" s="24" t="e">
        <f>IF(Facture_1!#REF!="","",Facture_1!#REF!)</f>
        <v>#REF!</v>
      </c>
      <c r="C18" s="5" t="e">
        <f>IF(Facture_1!#REF!="","",Facture_1!#REF!)</f>
        <v>#REF!</v>
      </c>
      <c r="D18" s="6" t="e">
        <f>IF(Facture_1!#REF!="","",Facture_1!#REF!)</f>
        <v>#REF!</v>
      </c>
      <c r="E18" s="26" t="e">
        <f>IF(Facture_1!#REF!="","",Facture_1!#REF!)</f>
        <v>#REF!</v>
      </c>
      <c r="F18" s="60"/>
      <c r="G18" s="7" t="e">
        <f>IF(Facture_1!#REF!="","",ROUND((E18*F18)/100,2))</f>
        <v>#REF!</v>
      </c>
      <c r="I18" t="e">
        <f>#REF!+F18</f>
        <v>#REF!</v>
      </c>
    </row>
    <row r="19" spans="1:9">
      <c r="A19" s="23" t="e">
        <f>IF(Facture_1!#REF!="","",Facture_1!#REF!)</f>
        <v>#REF!</v>
      </c>
      <c r="B19" s="24" t="e">
        <f>IF(Facture_1!#REF!="","",Facture_1!#REF!)</f>
        <v>#REF!</v>
      </c>
      <c r="C19" s="5" t="e">
        <f>IF(Facture_1!#REF!="","",Facture_1!#REF!)</f>
        <v>#REF!</v>
      </c>
      <c r="D19" s="6" t="e">
        <f>IF(Facture_1!#REF!="","",Facture_1!#REF!)</f>
        <v>#REF!</v>
      </c>
      <c r="E19" s="26" t="e">
        <f>IF(Facture_1!#REF!="","",Facture_1!#REF!)</f>
        <v>#REF!</v>
      </c>
      <c r="F19" s="60"/>
      <c r="G19" s="7" t="e">
        <f>IF(Facture_1!#REF!="","",ROUND((E19*F19)/100,2))</f>
        <v>#REF!</v>
      </c>
      <c r="I19" t="e">
        <f>#REF!+F19</f>
        <v>#REF!</v>
      </c>
    </row>
    <row r="20" spans="1:9">
      <c r="A20" s="23" t="e">
        <f>IF(Facture_1!#REF!="","",Facture_1!#REF!)</f>
        <v>#REF!</v>
      </c>
      <c r="B20" s="24" t="e">
        <f>IF(Facture_1!#REF!="","",Facture_1!#REF!)</f>
        <v>#REF!</v>
      </c>
      <c r="C20" s="5" t="e">
        <f>IF(Facture_1!#REF!="","",Facture_1!#REF!)</f>
        <v>#REF!</v>
      </c>
      <c r="D20" s="6" t="e">
        <f>IF(Facture_1!#REF!="","",Facture_1!#REF!)</f>
        <v>#REF!</v>
      </c>
      <c r="E20" s="26" t="e">
        <f>IF(Facture_1!#REF!="","",Facture_1!#REF!)</f>
        <v>#REF!</v>
      </c>
      <c r="F20" s="60"/>
      <c r="G20" s="7" t="e">
        <f>IF(Facture_1!#REF!="","",ROUND((E20*F20)/100,2))</f>
        <v>#REF!</v>
      </c>
      <c r="I20" t="e">
        <f>#REF!+F20</f>
        <v>#REF!</v>
      </c>
    </row>
    <row r="21" spans="1:9">
      <c r="A21" s="23" t="e">
        <f>IF(Facture_1!#REF!="","",Facture_1!#REF!)</f>
        <v>#REF!</v>
      </c>
      <c r="B21" s="24" t="e">
        <f>IF(Facture_1!#REF!="","",Facture_1!#REF!)</f>
        <v>#REF!</v>
      </c>
      <c r="C21" s="5" t="e">
        <f>IF(Facture_1!#REF!="","",Facture_1!#REF!)</f>
        <v>#REF!</v>
      </c>
      <c r="D21" s="6" t="e">
        <f>IF(Facture_1!#REF!="","",Facture_1!#REF!)</f>
        <v>#REF!</v>
      </c>
      <c r="E21" s="26" t="e">
        <f>IF(Facture_1!#REF!="","",Facture_1!#REF!)</f>
        <v>#REF!</v>
      </c>
      <c r="F21" s="60"/>
      <c r="G21" s="7" t="e">
        <f>IF(Facture_1!#REF!="","",ROUND((E21*F21)/100,2))</f>
        <v>#REF!</v>
      </c>
      <c r="I21" t="e">
        <f>#REF!+F21</f>
        <v>#REF!</v>
      </c>
    </row>
    <row r="22" spans="1:9">
      <c r="A22" s="23" t="e">
        <f>IF(Facture_1!#REF!="","",Facture_1!#REF!)</f>
        <v>#REF!</v>
      </c>
      <c r="B22" s="24" t="e">
        <f>IF(Facture_1!#REF!="","",Facture_1!#REF!)</f>
        <v>#REF!</v>
      </c>
      <c r="C22" s="5" t="e">
        <f>IF(Facture_1!#REF!="","",Facture_1!#REF!)</f>
        <v>#REF!</v>
      </c>
      <c r="D22" s="6" t="e">
        <f>IF(Facture_1!#REF!="","",Facture_1!#REF!)</f>
        <v>#REF!</v>
      </c>
      <c r="E22" s="26" t="e">
        <f>IF(Facture_1!#REF!="","",Facture_1!#REF!)</f>
        <v>#REF!</v>
      </c>
      <c r="F22" s="60"/>
      <c r="G22" s="7" t="e">
        <f>IF(Facture_1!#REF!="","",ROUND((E22*F22)/100,2))</f>
        <v>#REF!</v>
      </c>
      <c r="I22" t="e">
        <f>#REF!+F22</f>
        <v>#REF!</v>
      </c>
    </row>
    <row r="23" spans="1:9">
      <c r="A23" s="23" t="e">
        <f>IF(Facture_1!#REF!="","",Facture_1!#REF!)</f>
        <v>#REF!</v>
      </c>
      <c r="B23" s="24" t="e">
        <f>IF(Facture_1!#REF!="","",Facture_1!#REF!)</f>
        <v>#REF!</v>
      </c>
      <c r="C23" s="5" t="e">
        <f>IF(Facture_1!#REF!="","",Facture_1!#REF!)</f>
        <v>#REF!</v>
      </c>
      <c r="D23" s="6" t="e">
        <f>IF(Facture_1!#REF!="","",Facture_1!#REF!)</f>
        <v>#REF!</v>
      </c>
      <c r="E23" s="26" t="e">
        <f>IF(Facture_1!#REF!="","",Facture_1!#REF!)</f>
        <v>#REF!</v>
      </c>
      <c r="F23" s="60"/>
      <c r="G23" s="7" t="e">
        <f>IF(Facture_1!#REF!="","",ROUND((E23*F23)/100,2))</f>
        <v>#REF!</v>
      </c>
      <c r="I23" t="e">
        <f>#REF!+F23</f>
        <v>#REF!</v>
      </c>
    </row>
    <row r="24" spans="1:9">
      <c r="A24" s="23" t="e">
        <f>IF(Facture_1!#REF!="","",Facture_1!#REF!)</f>
        <v>#REF!</v>
      </c>
      <c r="B24" s="24" t="e">
        <f>IF(Facture_1!#REF!="","",Facture_1!#REF!)</f>
        <v>#REF!</v>
      </c>
      <c r="C24" s="5" t="e">
        <f>IF(Facture_1!#REF!="","",Facture_1!#REF!)</f>
        <v>#REF!</v>
      </c>
      <c r="D24" s="6" t="e">
        <f>IF(Facture_1!#REF!="","",Facture_1!#REF!)</f>
        <v>#REF!</v>
      </c>
      <c r="E24" s="26" t="e">
        <f>IF(Facture_1!#REF!="","",Facture_1!#REF!)</f>
        <v>#REF!</v>
      </c>
      <c r="F24" s="60"/>
      <c r="G24" s="7" t="e">
        <f>IF(Facture_1!#REF!="","",ROUND((E24*F24)/100,2))</f>
        <v>#REF!</v>
      </c>
      <c r="I24" t="e">
        <f>#REF!+F24</f>
        <v>#REF!</v>
      </c>
    </row>
    <row r="25" spans="1:9">
      <c r="A25" s="23" t="e">
        <f>IF(Facture_1!#REF!="","",Facture_1!#REF!)</f>
        <v>#REF!</v>
      </c>
      <c r="B25" s="24" t="e">
        <f>IF(Facture_1!#REF!="","",Facture_1!#REF!)</f>
        <v>#REF!</v>
      </c>
      <c r="C25" s="5" t="e">
        <f>IF(Facture_1!#REF!="","",Facture_1!#REF!)</f>
        <v>#REF!</v>
      </c>
      <c r="D25" s="6" t="e">
        <f>IF(Facture_1!#REF!="","",Facture_1!#REF!)</f>
        <v>#REF!</v>
      </c>
      <c r="E25" s="26" t="e">
        <f>IF(Facture_1!#REF!="","",Facture_1!#REF!)</f>
        <v>#REF!</v>
      </c>
      <c r="F25" s="60"/>
      <c r="G25" s="7" t="e">
        <f>IF(Facture_1!#REF!="","",ROUND((E25*F25)/100,2))</f>
        <v>#REF!</v>
      </c>
      <c r="I25" t="e">
        <f>#REF!+F25</f>
        <v>#REF!</v>
      </c>
    </row>
    <row r="26" spans="1:9">
      <c r="A26" s="23" t="e">
        <f>IF(Facture_1!#REF!="","",Facture_1!#REF!)</f>
        <v>#REF!</v>
      </c>
      <c r="B26" s="24" t="e">
        <f>IF(Facture_1!#REF!="","",Facture_1!#REF!)</f>
        <v>#REF!</v>
      </c>
      <c r="C26" s="5" t="e">
        <f>IF(Facture_1!#REF!="","",Facture_1!#REF!)</f>
        <v>#REF!</v>
      </c>
      <c r="D26" s="6" t="e">
        <f>IF(Facture_1!#REF!="","",Facture_1!#REF!)</f>
        <v>#REF!</v>
      </c>
      <c r="E26" s="26" t="e">
        <f>IF(Facture_1!#REF!="","",Facture_1!#REF!)</f>
        <v>#REF!</v>
      </c>
      <c r="F26" s="60"/>
      <c r="G26" s="7" t="e">
        <f>IF(Facture_1!#REF!="","",ROUND((E26*F26)/100,2))</f>
        <v>#REF!</v>
      </c>
      <c r="I26" t="e">
        <f>#REF!+F26</f>
        <v>#REF!</v>
      </c>
    </row>
    <row r="27" spans="1:9">
      <c r="A27" s="23" t="e">
        <f>IF(Facture_1!#REF!="","",Facture_1!#REF!)</f>
        <v>#REF!</v>
      </c>
      <c r="B27" s="24" t="e">
        <f>IF(Facture_1!#REF!="","",Facture_1!#REF!)</f>
        <v>#REF!</v>
      </c>
      <c r="C27" s="5" t="e">
        <f>IF(Facture_1!#REF!="","",Facture_1!#REF!)</f>
        <v>#REF!</v>
      </c>
      <c r="D27" s="6" t="e">
        <f>IF(Facture_1!#REF!="","",Facture_1!#REF!)</f>
        <v>#REF!</v>
      </c>
      <c r="E27" s="26" t="e">
        <f>IF(Facture_1!#REF!="","",Facture_1!#REF!)</f>
        <v>#REF!</v>
      </c>
      <c r="F27" s="60"/>
      <c r="G27" s="7" t="e">
        <f>IF(Facture_1!#REF!="","",ROUND((E27*F27)/100,2))</f>
        <v>#REF!</v>
      </c>
      <c r="I27" t="e">
        <f>#REF!+F27</f>
        <v>#REF!</v>
      </c>
    </row>
    <row r="28" spans="1:9" ht="15" customHeight="1">
      <c r="A28" s="23" t="e">
        <f>IF(Facture_1!#REF!="","",Facture_1!#REF!)</f>
        <v>#REF!</v>
      </c>
      <c r="B28" s="24" t="e">
        <f>IF(Facture_1!#REF!="","",Facture_1!#REF!)</f>
        <v>#REF!</v>
      </c>
      <c r="C28" s="5" t="e">
        <f>IF(Facture_1!#REF!="","",Facture_1!#REF!)</f>
        <v>#REF!</v>
      </c>
      <c r="D28" s="6" t="e">
        <f>IF(Facture_1!#REF!="","",Facture_1!#REF!)</f>
        <v>#REF!</v>
      </c>
      <c r="E28" s="26" t="e">
        <f>IF(Facture_1!#REF!="","",Facture_1!#REF!)</f>
        <v>#REF!</v>
      </c>
      <c r="F28" s="60"/>
      <c r="G28" s="7" t="e">
        <f>IF(Facture_1!#REF!="","",ROUND((E28*F28)/100,2))</f>
        <v>#REF!</v>
      </c>
      <c r="I28" t="e">
        <f>#REF!+F28</f>
        <v>#REF!</v>
      </c>
    </row>
    <row r="29" spans="1:9">
      <c r="A29" s="23" t="e">
        <f>IF(Facture_1!#REF!="","",Facture_1!#REF!)</f>
        <v>#REF!</v>
      </c>
      <c r="B29" s="24" t="e">
        <f>IF(Facture_1!#REF!="","",Facture_1!#REF!)</f>
        <v>#REF!</v>
      </c>
      <c r="C29" s="5" t="e">
        <f>IF(Facture_1!#REF!="","",Facture_1!#REF!)</f>
        <v>#REF!</v>
      </c>
      <c r="D29" s="6" t="e">
        <f>IF(Facture_1!#REF!="","",Facture_1!#REF!)</f>
        <v>#REF!</v>
      </c>
      <c r="E29" s="26" t="e">
        <f>IF(Facture_1!#REF!="","",Facture_1!#REF!)</f>
        <v>#REF!</v>
      </c>
      <c r="F29" s="60"/>
      <c r="G29" s="7" t="e">
        <f>IF(Facture_1!#REF!="","",ROUND((E29*F29)/100,2))</f>
        <v>#REF!</v>
      </c>
      <c r="I29" t="e">
        <f>#REF!+F29</f>
        <v>#REF!</v>
      </c>
    </row>
    <row r="30" spans="1:9">
      <c r="A30" s="23" t="e">
        <f>IF(Facture_1!#REF!="","",Facture_1!#REF!)</f>
        <v>#REF!</v>
      </c>
      <c r="B30" s="24" t="e">
        <f>IF(Facture_1!#REF!="","",Facture_1!#REF!)</f>
        <v>#REF!</v>
      </c>
      <c r="C30" s="5" t="e">
        <f>IF(Facture_1!#REF!="","",Facture_1!#REF!)</f>
        <v>#REF!</v>
      </c>
      <c r="D30" s="6" t="e">
        <f>IF(Facture_1!#REF!="","",Facture_1!#REF!)</f>
        <v>#REF!</v>
      </c>
      <c r="E30" s="26" t="e">
        <f>IF(Facture_1!#REF!="","",Facture_1!#REF!)</f>
        <v>#REF!</v>
      </c>
      <c r="F30" s="60"/>
      <c r="G30" s="7" t="e">
        <f>IF(Facture_1!#REF!="","",ROUND((E30*F30)/100,2))</f>
        <v>#REF!</v>
      </c>
      <c r="I30" t="e">
        <f>#REF!+F30</f>
        <v>#REF!</v>
      </c>
    </row>
    <row r="31" spans="1:9">
      <c r="A31" s="23" t="e">
        <f>IF(Facture_1!#REF!="","",Facture_1!#REF!)</f>
        <v>#REF!</v>
      </c>
      <c r="B31" s="24" t="e">
        <f>IF(Facture_1!#REF!="","",Facture_1!#REF!)</f>
        <v>#REF!</v>
      </c>
      <c r="C31" s="5" t="e">
        <f>IF(Facture_1!#REF!="","",Facture_1!#REF!)</f>
        <v>#REF!</v>
      </c>
      <c r="D31" s="6" t="e">
        <f>IF(Facture_1!#REF!="","",Facture_1!#REF!)</f>
        <v>#REF!</v>
      </c>
      <c r="E31" s="26" t="e">
        <f>IF(Facture_1!#REF!="","",Facture_1!#REF!)</f>
        <v>#REF!</v>
      </c>
      <c r="F31" s="60"/>
      <c r="G31" s="7" t="e">
        <f>IF(Facture_1!#REF!="","",ROUND((E31*F31)/100,2))</f>
        <v>#REF!</v>
      </c>
      <c r="I31" t="e">
        <f>#REF!+F31</f>
        <v>#REF!</v>
      </c>
    </row>
    <row r="32" spans="1:9">
      <c r="A32" s="23" t="e">
        <f>IF(Facture_1!#REF!="","",Facture_1!#REF!)</f>
        <v>#REF!</v>
      </c>
      <c r="B32" s="24" t="e">
        <f>IF(Facture_1!#REF!="","",Facture_1!#REF!)</f>
        <v>#REF!</v>
      </c>
      <c r="C32" s="5" t="e">
        <f>IF(Facture_1!#REF!="","",Facture_1!#REF!)</f>
        <v>#REF!</v>
      </c>
      <c r="D32" s="6" t="e">
        <f>IF(Facture_1!#REF!="","",Facture_1!#REF!)</f>
        <v>#REF!</v>
      </c>
      <c r="E32" s="26" t="e">
        <f>IF(Facture_1!#REF!="","",Facture_1!#REF!)</f>
        <v>#REF!</v>
      </c>
      <c r="F32" s="60"/>
      <c r="G32" s="7" t="e">
        <f>IF(Facture_1!#REF!="","",ROUND((E32*F32)/100,2))</f>
        <v>#REF!</v>
      </c>
      <c r="I32" t="e">
        <f>#REF!+F32</f>
        <v>#REF!</v>
      </c>
    </row>
    <row r="33" spans="1:9">
      <c r="A33" s="23" t="e">
        <f>IF(Facture_1!#REF!="","",Facture_1!#REF!)</f>
        <v>#REF!</v>
      </c>
      <c r="B33" s="24" t="e">
        <f>IF(Facture_1!#REF!="","",Facture_1!#REF!)</f>
        <v>#REF!</v>
      </c>
      <c r="C33" s="5" t="e">
        <f>IF(Facture_1!#REF!="","",Facture_1!#REF!)</f>
        <v>#REF!</v>
      </c>
      <c r="D33" s="6" t="e">
        <f>IF(Facture_1!#REF!="","",Facture_1!#REF!)</f>
        <v>#REF!</v>
      </c>
      <c r="E33" s="26" t="e">
        <f>IF(Facture_1!#REF!="","",Facture_1!#REF!)</f>
        <v>#REF!</v>
      </c>
      <c r="F33" s="60"/>
      <c r="G33" s="7" t="e">
        <f>IF(Facture_1!#REF!="","",ROUND((E33*F33)/100,2))</f>
        <v>#REF!</v>
      </c>
      <c r="I33" t="e">
        <f>#REF!+F33</f>
        <v>#REF!</v>
      </c>
    </row>
    <row r="34" spans="1:9">
      <c r="A34" s="23" t="e">
        <f>IF(Facture_1!#REF!="","",Facture_1!#REF!)</f>
        <v>#REF!</v>
      </c>
      <c r="B34" s="24" t="e">
        <f>IF(Facture_1!#REF!="","",Facture_1!#REF!)</f>
        <v>#REF!</v>
      </c>
      <c r="C34" s="5" t="e">
        <f>IF(Facture_1!#REF!="","",Facture_1!#REF!)</f>
        <v>#REF!</v>
      </c>
      <c r="D34" s="6" t="e">
        <f>IF(Facture_1!#REF!="","",Facture_1!#REF!)</f>
        <v>#REF!</v>
      </c>
      <c r="E34" s="26" t="e">
        <f>IF(Facture_1!#REF!="","",Facture_1!#REF!)</f>
        <v>#REF!</v>
      </c>
      <c r="F34" s="60"/>
      <c r="G34" s="7" t="e">
        <f>IF(Facture_1!#REF!="","",ROUND((E34*F34)/100,2))</f>
        <v>#REF!</v>
      </c>
      <c r="I34" t="e">
        <f>#REF!+F34</f>
        <v>#REF!</v>
      </c>
    </row>
    <row r="35" spans="1:9">
      <c r="A35" s="23" t="e">
        <f>IF(Facture_1!#REF!="","",Facture_1!#REF!)</f>
        <v>#REF!</v>
      </c>
      <c r="B35" s="24" t="e">
        <f>IF(Facture_1!#REF!="","",Facture_1!#REF!)</f>
        <v>#REF!</v>
      </c>
      <c r="C35" s="5" t="e">
        <f>IF(Facture_1!#REF!="","",Facture_1!#REF!)</f>
        <v>#REF!</v>
      </c>
      <c r="D35" s="6" t="e">
        <f>IF(Facture_1!#REF!="","",Facture_1!#REF!)</f>
        <v>#REF!</v>
      </c>
      <c r="E35" s="26" t="e">
        <f>IF(Facture_1!#REF!="","",Facture_1!#REF!)</f>
        <v>#REF!</v>
      </c>
      <c r="F35" s="60"/>
      <c r="G35" s="7" t="e">
        <f>IF(Facture_1!#REF!="","",ROUND((E35*F35)/100,2))</f>
        <v>#REF!</v>
      </c>
      <c r="I35" t="e">
        <f>#REF!+F35</f>
        <v>#REF!</v>
      </c>
    </row>
    <row r="36" spans="1:9">
      <c r="A36" s="23" t="e">
        <f>IF(Facture_1!#REF!="","",Facture_1!#REF!)</f>
        <v>#REF!</v>
      </c>
      <c r="B36" s="24" t="e">
        <f>IF(Facture_1!#REF!="","",Facture_1!#REF!)</f>
        <v>#REF!</v>
      </c>
      <c r="C36" s="5" t="e">
        <f>IF(Facture_1!#REF!="","",Facture_1!#REF!)</f>
        <v>#REF!</v>
      </c>
      <c r="D36" s="6" t="e">
        <f>IF(Facture_1!#REF!="","",Facture_1!#REF!)</f>
        <v>#REF!</v>
      </c>
      <c r="E36" s="26" t="e">
        <f>IF(Facture_1!#REF!="","",Facture_1!#REF!)</f>
        <v>#REF!</v>
      </c>
      <c r="F36" s="60"/>
      <c r="G36" s="7" t="e">
        <f>IF(Facture_1!#REF!="","",ROUND((E36*F36)/100,2))</f>
        <v>#REF!</v>
      </c>
      <c r="I36" t="e">
        <f>#REF!+F36</f>
        <v>#REF!</v>
      </c>
    </row>
    <row r="37" spans="1:9">
      <c r="A37" s="23" t="e">
        <f>IF(Facture_1!#REF!="","",Facture_1!#REF!)</f>
        <v>#REF!</v>
      </c>
      <c r="B37" s="24" t="e">
        <f>IF(Facture_1!#REF!="","",Facture_1!#REF!)</f>
        <v>#REF!</v>
      </c>
      <c r="C37" s="5" t="e">
        <f>IF(Facture_1!#REF!="","",Facture_1!#REF!)</f>
        <v>#REF!</v>
      </c>
      <c r="D37" s="6" t="e">
        <f>IF(Facture_1!#REF!="","",Facture_1!#REF!)</f>
        <v>#REF!</v>
      </c>
      <c r="E37" s="26" t="e">
        <f>IF(Facture_1!#REF!="","",Facture_1!#REF!)</f>
        <v>#REF!</v>
      </c>
      <c r="F37" s="60"/>
      <c r="G37" s="7" t="e">
        <f>IF(Facture_1!#REF!="","",ROUND((E37*F37)/100,2))</f>
        <v>#REF!</v>
      </c>
      <c r="I37" t="e">
        <f>#REF!+F37</f>
        <v>#REF!</v>
      </c>
    </row>
    <row r="38" spans="1:9">
      <c r="A38" s="23" t="e">
        <f>IF(Facture_1!#REF!="","",Facture_1!#REF!)</f>
        <v>#REF!</v>
      </c>
      <c r="B38" s="24" t="e">
        <f>IF(Facture_1!#REF!="","",Facture_1!#REF!)</f>
        <v>#REF!</v>
      </c>
      <c r="C38" s="5" t="e">
        <f>IF(Facture_1!#REF!="","",Facture_1!#REF!)</f>
        <v>#REF!</v>
      </c>
      <c r="D38" s="6" t="e">
        <f>IF(Facture_1!#REF!="","",Facture_1!#REF!)</f>
        <v>#REF!</v>
      </c>
      <c r="E38" s="26" t="e">
        <f>IF(Facture_1!#REF!="","",Facture_1!#REF!)</f>
        <v>#REF!</v>
      </c>
      <c r="F38" s="60"/>
      <c r="G38" s="7" t="e">
        <f>IF(Facture_1!#REF!="","",ROUND((E38*F38)/100,2))</f>
        <v>#REF!</v>
      </c>
      <c r="I38" t="e">
        <f>#REF!+F38</f>
        <v>#REF!</v>
      </c>
    </row>
    <row r="39" spans="1:9">
      <c r="A39" s="23" t="e">
        <f>IF(Facture_1!#REF!="","",Facture_1!#REF!)</f>
        <v>#REF!</v>
      </c>
      <c r="B39" s="24" t="e">
        <f>IF(Facture_1!#REF!="","",Facture_1!#REF!)</f>
        <v>#REF!</v>
      </c>
      <c r="C39" s="5" t="e">
        <f>IF(Facture_1!#REF!="","",Facture_1!#REF!)</f>
        <v>#REF!</v>
      </c>
      <c r="D39" s="6" t="e">
        <f>IF(Facture_1!#REF!="","",Facture_1!#REF!)</f>
        <v>#REF!</v>
      </c>
      <c r="E39" s="26" t="e">
        <f>IF(Facture_1!#REF!="","",Facture_1!#REF!)</f>
        <v>#REF!</v>
      </c>
      <c r="F39" s="60"/>
      <c r="G39" s="7" t="e">
        <f>IF(Facture_1!#REF!="","",ROUND((E39*F39)/100,2))</f>
        <v>#REF!</v>
      </c>
      <c r="I39" t="e">
        <f>#REF!+F39</f>
        <v>#REF!</v>
      </c>
    </row>
    <row r="40" spans="1:9">
      <c r="A40" s="23" t="e">
        <f>IF(Facture_1!#REF!="","",Facture_1!#REF!)</f>
        <v>#REF!</v>
      </c>
      <c r="B40" s="24" t="e">
        <f>IF(Facture_1!#REF!="","",Facture_1!#REF!)</f>
        <v>#REF!</v>
      </c>
      <c r="C40" s="5" t="e">
        <f>IF(Facture_1!#REF!="","",Facture_1!#REF!)</f>
        <v>#REF!</v>
      </c>
      <c r="D40" s="6" t="e">
        <f>IF(Facture_1!#REF!="","",Facture_1!#REF!)</f>
        <v>#REF!</v>
      </c>
      <c r="E40" s="26" t="e">
        <f>IF(Facture_1!#REF!="","",Facture_1!#REF!)</f>
        <v>#REF!</v>
      </c>
      <c r="F40" s="60"/>
      <c r="G40" s="7" t="e">
        <f>IF(Facture_1!#REF!="","",ROUND((E40*F40)/100,2))</f>
        <v>#REF!</v>
      </c>
      <c r="I40" t="e">
        <f>#REF!+F40</f>
        <v>#REF!</v>
      </c>
    </row>
    <row r="41" spans="1:9">
      <c r="A41" s="23" t="e">
        <f>IF(Facture_1!#REF!="","",Facture_1!#REF!)</f>
        <v>#REF!</v>
      </c>
      <c r="B41" s="24" t="e">
        <f>IF(Facture_1!#REF!="","",Facture_1!#REF!)</f>
        <v>#REF!</v>
      </c>
      <c r="C41" s="5" t="e">
        <f>IF(Facture_1!#REF!="","",Facture_1!#REF!)</f>
        <v>#REF!</v>
      </c>
      <c r="D41" s="6" t="e">
        <f>IF(Facture_1!#REF!="","",Facture_1!#REF!)</f>
        <v>#REF!</v>
      </c>
      <c r="E41" s="26" t="e">
        <f>IF(Facture_1!#REF!="","",Facture_1!#REF!)</f>
        <v>#REF!</v>
      </c>
      <c r="F41" s="60"/>
      <c r="G41" s="7" t="e">
        <f>IF(Facture_1!#REF!="","",ROUND((E41*F41)/100,2))</f>
        <v>#REF!</v>
      </c>
      <c r="I41" t="e">
        <f>#REF!+F41</f>
        <v>#REF!</v>
      </c>
    </row>
    <row r="42" spans="1:9">
      <c r="A42" s="23" t="e">
        <f>IF(Facture_1!#REF!="","",Facture_1!#REF!)</f>
        <v>#REF!</v>
      </c>
      <c r="B42" s="24" t="e">
        <f>IF(Facture_1!#REF!="","",Facture_1!#REF!)</f>
        <v>#REF!</v>
      </c>
      <c r="C42" s="5" t="e">
        <f>IF(Facture_1!#REF!="","",Facture_1!#REF!)</f>
        <v>#REF!</v>
      </c>
      <c r="D42" s="6" t="e">
        <f>IF(Facture_1!#REF!="","",Facture_1!#REF!)</f>
        <v>#REF!</v>
      </c>
      <c r="E42" s="26" t="e">
        <f>IF(Facture_1!#REF!="","",Facture_1!#REF!)</f>
        <v>#REF!</v>
      </c>
      <c r="F42" s="60"/>
      <c r="G42" s="7" t="e">
        <f>IF(Facture_1!#REF!="","",ROUND((E42*F42)/100,2))</f>
        <v>#REF!</v>
      </c>
      <c r="I42" t="e">
        <f>#REF!+F42</f>
        <v>#REF!</v>
      </c>
    </row>
    <row r="43" spans="1:9">
      <c r="A43" s="23" t="e">
        <f>IF(Facture_1!#REF!="","",Facture_1!#REF!)</f>
        <v>#REF!</v>
      </c>
      <c r="B43" s="24" t="e">
        <f>IF(Facture_1!#REF!="","",Facture_1!#REF!)</f>
        <v>#REF!</v>
      </c>
      <c r="C43" s="5" t="e">
        <f>IF(Facture_1!#REF!="","",Facture_1!#REF!)</f>
        <v>#REF!</v>
      </c>
      <c r="D43" s="6" t="e">
        <f>IF(Facture_1!#REF!="","",Facture_1!#REF!)</f>
        <v>#REF!</v>
      </c>
      <c r="E43" s="26" t="e">
        <f>IF(Facture_1!#REF!="","",Facture_1!#REF!)</f>
        <v>#REF!</v>
      </c>
      <c r="F43" s="60"/>
      <c r="G43" s="7" t="e">
        <f>IF(Facture_1!#REF!="","",ROUND((E43*F43)/100,2))</f>
        <v>#REF!</v>
      </c>
      <c r="I43" t="e">
        <f>#REF!+F43</f>
        <v>#REF!</v>
      </c>
    </row>
    <row r="44" spans="1:9">
      <c r="A44" s="23" t="e">
        <f>IF(Facture_1!#REF!="","",Facture_1!#REF!)</f>
        <v>#REF!</v>
      </c>
      <c r="B44" s="24" t="e">
        <f>IF(Facture_1!#REF!="","",Facture_1!#REF!)</f>
        <v>#REF!</v>
      </c>
      <c r="C44" s="5" t="e">
        <f>IF(Facture_1!#REF!="","",Facture_1!#REF!)</f>
        <v>#REF!</v>
      </c>
      <c r="D44" s="6" t="e">
        <f>IF(Facture_1!#REF!="","",Facture_1!#REF!)</f>
        <v>#REF!</v>
      </c>
      <c r="E44" s="26" t="e">
        <f>IF(Facture_1!#REF!="","",Facture_1!#REF!)</f>
        <v>#REF!</v>
      </c>
      <c r="F44" s="60"/>
      <c r="G44" s="7" t="e">
        <f>IF(Facture_1!#REF!="","",ROUND((E44*F44)/100,2))</f>
        <v>#REF!</v>
      </c>
      <c r="I44" t="e">
        <f>#REF!+F44</f>
        <v>#REF!</v>
      </c>
    </row>
    <row r="45" spans="1:9">
      <c r="A45" s="23" t="e">
        <f>IF(Facture_1!#REF!="","",Facture_1!#REF!)</f>
        <v>#REF!</v>
      </c>
      <c r="B45" s="24" t="e">
        <f>IF(Facture_1!#REF!="","",Facture_1!#REF!)</f>
        <v>#REF!</v>
      </c>
      <c r="C45" s="5" t="e">
        <f>IF(Facture_1!#REF!="","",Facture_1!#REF!)</f>
        <v>#REF!</v>
      </c>
      <c r="D45" s="6" t="e">
        <f>IF(Facture_1!#REF!="","",Facture_1!#REF!)</f>
        <v>#REF!</v>
      </c>
      <c r="E45" s="26" t="e">
        <f>IF(Facture_1!#REF!="","",Facture_1!#REF!)</f>
        <v>#REF!</v>
      </c>
      <c r="F45" s="60"/>
      <c r="G45" s="7" t="e">
        <f>IF(Facture_1!#REF!="","",ROUND((E45*F45)/100,2))</f>
        <v>#REF!</v>
      </c>
      <c r="I45" t="e">
        <f>#REF!+F45</f>
        <v>#REF!</v>
      </c>
    </row>
    <row r="46" spans="1:9">
      <c r="A46" s="23" t="e">
        <f>IF(Facture_1!#REF!="","",Facture_1!#REF!)</f>
        <v>#REF!</v>
      </c>
      <c r="B46" s="24" t="e">
        <f>IF(Facture_1!#REF!="","",Facture_1!#REF!)</f>
        <v>#REF!</v>
      </c>
      <c r="C46" s="5" t="e">
        <f>IF(Facture_1!#REF!="","",Facture_1!#REF!)</f>
        <v>#REF!</v>
      </c>
      <c r="D46" s="6" t="e">
        <f>IF(Facture_1!#REF!="","",Facture_1!#REF!)</f>
        <v>#REF!</v>
      </c>
      <c r="E46" s="26" t="e">
        <f>IF(Facture_1!#REF!="","",Facture_1!#REF!)</f>
        <v>#REF!</v>
      </c>
      <c r="F46" s="60"/>
      <c r="G46" s="7" t="e">
        <f>IF(Facture_1!#REF!="","",ROUND((E46*F46)/100,2))</f>
        <v>#REF!</v>
      </c>
      <c r="I46" t="e">
        <f>#REF!+F46</f>
        <v>#REF!</v>
      </c>
    </row>
    <row r="47" spans="1:9">
      <c r="A47" s="23" t="e">
        <f>IF(Facture_1!#REF!="","",Facture_1!#REF!)</f>
        <v>#REF!</v>
      </c>
      <c r="B47" s="24" t="e">
        <f>IF(Facture_1!#REF!="","",Facture_1!#REF!)</f>
        <v>#REF!</v>
      </c>
      <c r="C47" s="5" t="e">
        <f>IF(Facture_1!#REF!="","",Facture_1!#REF!)</f>
        <v>#REF!</v>
      </c>
      <c r="D47" s="6" t="e">
        <f>IF(Facture_1!#REF!="","",Facture_1!#REF!)</f>
        <v>#REF!</v>
      </c>
      <c r="E47" s="26" t="e">
        <f>IF(Facture_1!#REF!="","",Facture_1!#REF!)</f>
        <v>#REF!</v>
      </c>
      <c r="F47" s="60"/>
      <c r="G47" s="7" t="e">
        <f>IF(Facture_1!#REF!="","",ROUND((E47*F47)/100,2))</f>
        <v>#REF!</v>
      </c>
      <c r="I47" t="e">
        <f>#REF!+F47</f>
        <v>#REF!</v>
      </c>
    </row>
    <row r="48" spans="1:9">
      <c r="A48" s="23" t="e">
        <f>IF(Facture_1!#REF!="","",Facture_1!#REF!)</f>
        <v>#REF!</v>
      </c>
      <c r="B48" s="24" t="e">
        <f>IF(Facture_1!#REF!="","",Facture_1!#REF!)</f>
        <v>#REF!</v>
      </c>
      <c r="C48" s="5" t="e">
        <f>IF(Facture_1!#REF!="","",Facture_1!#REF!)</f>
        <v>#REF!</v>
      </c>
      <c r="D48" s="6" t="e">
        <f>IF(Facture_1!#REF!="","",Facture_1!#REF!)</f>
        <v>#REF!</v>
      </c>
      <c r="E48" s="26" t="e">
        <f>IF(Facture_1!#REF!="","",Facture_1!#REF!)</f>
        <v>#REF!</v>
      </c>
      <c r="F48" s="60"/>
      <c r="G48" s="7" t="e">
        <f>IF(Facture_1!#REF!="","",ROUND((E48*F48)/100,2))</f>
        <v>#REF!</v>
      </c>
      <c r="I48" t="e">
        <f>#REF!+F48</f>
        <v>#REF!</v>
      </c>
    </row>
    <row r="49" spans="1:9">
      <c r="A49" s="23" t="e">
        <f>IF(Facture_1!#REF!="","",Facture_1!#REF!)</f>
        <v>#REF!</v>
      </c>
      <c r="B49" s="24" t="e">
        <f>IF(Facture_1!#REF!="","",Facture_1!#REF!)</f>
        <v>#REF!</v>
      </c>
      <c r="C49" s="5" t="e">
        <f>IF(Facture_1!#REF!="","",Facture_1!#REF!)</f>
        <v>#REF!</v>
      </c>
      <c r="D49" s="6" t="e">
        <f>IF(Facture_1!#REF!="","",Facture_1!#REF!)</f>
        <v>#REF!</v>
      </c>
      <c r="E49" s="26" t="e">
        <f>IF(Facture_1!#REF!="","",Facture_1!#REF!)</f>
        <v>#REF!</v>
      </c>
      <c r="F49" s="60"/>
      <c r="G49" s="7" t="e">
        <f>IF(Facture_1!#REF!="","",ROUND((E49*F49)/100,2))</f>
        <v>#REF!</v>
      </c>
      <c r="I49" t="e">
        <f>#REF!+F49</f>
        <v>#REF!</v>
      </c>
    </row>
    <row r="50" spans="1:9">
      <c r="A50" s="23" t="e">
        <f>IF(Facture_1!#REF!="","",Facture_1!#REF!)</f>
        <v>#REF!</v>
      </c>
      <c r="B50" s="24" t="e">
        <f>IF(Facture_1!#REF!="","",Facture_1!#REF!)</f>
        <v>#REF!</v>
      </c>
      <c r="C50" s="5" t="e">
        <f>IF(Facture_1!#REF!="","",Facture_1!#REF!)</f>
        <v>#REF!</v>
      </c>
      <c r="D50" s="6" t="e">
        <f>IF(Facture_1!#REF!="","",Facture_1!#REF!)</f>
        <v>#REF!</v>
      </c>
      <c r="E50" s="26" t="e">
        <f>IF(Facture_1!#REF!="","",Facture_1!#REF!)</f>
        <v>#REF!</v>
      </c>
      <c r="F50" s="60"/>
      <c r="G50" s="7" t="e">
        <f>IF(Facture_1!#REF!="","",ROUND((E50*F50)/100,2))</f>
        <v>#REF!</v>
      </c>
      <c r="I50" t="e">
        <f>#REF!+F50</f>
        <v>#REF!</v>
      </c>
    </row>
    <row r="51" spans="1:9">
      <c r="A51" s="23" t="e">
        <f>IF(Facture_1!#REF!="","",Facture_1!#REF!)</f>
        <v>#REF!</v>
      </c>
      <c r="B51" s="24" t="e">
        <f>IF(Facture_1!#REF!="","",Facture_1!#REF!)</f>
        <v>#REF!</v>
      </c>
      <c r="C51" s="5" t="e">
        <f>IF(Facture_1!#REF!="","",Facture_1!#REF!)</f>
        <v>#REF!</v>
      </c>
      <c r="D51" s="6" t="e">
        <f>IF(Facture_1!#REF!="","",Facture_1!#REF!)</f>
        <v>#REF!</v>
      </c>
      <c r="E51" s="26" t="e">
        <f>IF(Facture_1!#REF!="","",Facture_1!#REF!)</f>
        <v>#REF!</v>
      </c>
      <c r="F51" s="60"/>
      <c r="G51" s="7" t="e">
        <f>IF(Facture_1!#REF!="","",ROUND((E51*F51)/100,2))</f>
        <v>#REF!</v>
      </c>
      <c r="I51" t="e">
        <f>#REF!+F51</f>
        <v>#REF!</v>
      </c>
    </row>
    <row r="52" spans="1:9">
      <c r="A52" s="23" t="e">
        <f>IF(Facture_1!#REF!="","",Facture_1!#REF!)</f>
        <v>#REF!</v>
      </c>
      <c r="B52" s="24" t="e">
        <f>IF(Facture_1!#REF!="","",Facture_1!#REF!)</f>
        <v>#REF!</v>
      </c>
      <c r="C52" s="5" t="e">
        <f>IF(Facture_1!#REF!="","",Facture_1!#REF!)</f>
        <v>#REF!</v>
      </c>
      <c r="D52" s="6" t="e">
        <f>IF(Facture_1!#REF!="","",Facture_1!#REF!)</f>
        <v>#REF!</v>
      </c>
      <c r="E52" s="26" t="e">
        <f>IF(Facture_1!#REF!="","",Facture_1!#REF!)</f>
        <v>#REF!</v>
      </c>
      <c r="F52" s="60"/>
      <c r="G52" s="7" t="e">
        <f>IF(Facture_1!#REF!="","",ROUND((E52*F52)/100,2))</f>
        <v>#REF!</v>
      </c>
      <c r="I52" t="e">
        <f>#REF!+F52</f>
        <v>#REF!</v>
      </c>
    </row>
    <row r="53" spans="1:9">
      <c r="A53" s="23" t="e">
        <f>IF(Facture_1!#REF!="","",Facture_1!#REF!)</f>
        <v>#REF!</v>
      </c>
      <c r="B53" s="24" t="e">
        <f>IF(Facture_1!#REF!="","",Facture_1!#REF!)</f>
        <v>#REF!</v>
      </c>
      <c r="C53" s="5" t="e">
        <f>IF(Facture_1!#REF!="","",Facture_1!#REF!)</f>
        <v>#REF!</v>
      </c>
      <c r="D53" s="6" t="e">
        <f>IF(Facture_1!#REF!="","",Facture_1!#REF!)</f>
        <v>#REF!</v>
      </c>
      <c r="E53" s="26" t="e">
        <f>IF(Facture_1!#REF!="","",Facture_1!#REF!)</f>
        <v>#REF!</v>
      </c>
      <c r="F53" s="60"/>
      <c r="G53" s="7" t="e">
        <f>IF(Facture_1!#REF!="","",ROUND((E53*F53)/100,2))</f>
        <v>#REF!</v>
      </c>
      <c r="I53" t="e">
        <f>#REF!+F53</f>
        <v>#REF!</v>
      </c>
    </row>
    <row r="54" spans="1:9">
      <c r="A54" s="23" t="e">
        <f>IF(Facture_1!#REF!="","",Facture_1!#REF!)</f>
        <v>#REF!</v>
      </c>
      <c r="B54" s="24" t="e">
        <f>IF(Facture_1!#REF!="","",Facture_1!#REF!)</f>
        <v>#REF!</v>
      </c>
      <c r="C54" s="5" t="e">
        <f>IF(Facture_1!#REF!="","",Facture_1!#REF!)</f>
        <v>#REF!</v>
      </c>
      <c r="D54" s="6" t="e">
        <f>IF(Facture_1!#REF!="","",Facture_1!#REF!)</f>
        <v>#REF!</v>
      </c>
      <c r="E54" s="26" t="e">
        <f>IF(Facture_1!#REF!="","",Facture_1!#REF!)</f>
        <v>#REF!</v>
      </c>
      <c r="F54" s="60"/>
      <c r="G54" s="7" t="e">
        <f>IF(Facture_1!#REF!="","",ROUND((E54*F54)/100,2))</f>
        <v>#REF!</v>
      </c>
      <c r="I54" t="e">
        <f>#REF!+F54</f>
        <v>#REF!</v>
      </c>
    </row>
    <row r="55" spans="1:9">
      <c r="A55" s="23" t="e">
        <f>IF(Facture_1!#REF!="","",Facture_1!#REF!)</f>
        <v>#REF!</v>
      </c>
      <c r="B55" s="24" t="e">
        <f>IF(Facture_1!#REF!="","",Facture_1!#REF!)</f>
        <v>#REF!</v>
      </c>
      <c r="C55" s="5" t="e">
        <f>IF(Facture_1!#REF!="","",Facture_1!#REF!)</f>
        <v>#REF!</v>
      </c>
      <c r="D55" s="6" t="e">
        <f>IF(Facture_1!#REF!="","",Facture_1!#REF!)</f>
        <v>#REF!</v>
      </c>
      <c r="E55" s="26" t="e">
        <f>IF(Facture_1!#REF!="","",Facture_1!#REF!)</f>
        <v>#REF!</v>
      </c>
      <c r="F55" s="60"/>
      <c r="G55" s="7" t="e">
        <f>IF(Facture_1!#REF!="","",ROUND((E55*F55)/100,2))</f>
        <v>#REF!</v>
      </c>
      <c r="I55" t="e">
        <f>#REF!+F55</f>
        <v>#REF!</v>
      </c>
    </row>
    <row r="56" spans="1:9">
      <c r="A56" s="23" t="e">
        <f>IF(Facture_1!#REF!="","",Facture_1!#REF!)</f>
        <v>#REF!</v>
      </c>
      <c r="B56" s="24" t="e">
        <f>IF(Facture_1!#REF!="","",Facture_1!#REF!)</f>
        <v>#REF!</v>
      </c>
      <c r="C56" s="5" t="e">
        <f>IF(Facture_1!#REF!="","",Facture_1!#REF!)</f>
        <v>#REF!</v>
      </c>
      <c r="D56" s="6" t="e">
        <f>IF(Facture_1!#REF!="","",Facture_1!#REF!)</f>
        <v>#REF!</v>
      </c>
      <c r="E56" s="26" t="e">
        <f>IF(Facture_1!#REF!="","",Facture_1!#REF!)</f>
        <v>#REF!</v>
      </c>
      <c r="F56" s="60"/>
      <c r="G56" s="7" t="e">
        <f>IF(Facture_1!#REF!="","",ROUND((E56*F56)/100,2))</f>
        <v>#REF!</v>
      </c>
      <c r="I56" t="e">
        <f>#REF!+F56</f>
        <v>#REF!</v>
      </c>
    </row>
    <row r="57" spans="1:9">
      <c r="A57" s="23" t="e">
        <f>IF(Facture_1!#REF!="","",Facture_1!#REF!)</f>
        <v>#REF!</v>
      </c>
      <c r="B57" s="24" t="e">
        <f>IF(Facture_1!#REF!="","",Facture_1!#REF!)</f>
        <v>#REF!</v>
      </c>
      <c r="C57" s="5" t="e">
        <f>IF(Facture_1!#REF!="","",Facture_1!#REF!)</f>
        <v>#REF!</v>
      </c>
      <c r="D57" s="6" t="e">
        <f>IF(Facture_1!#REF!="","",Facture_1!#REF!)</f>
        <v>#REF!</v>
      </c>
      <c r="E57" s="26" t="e">
        <f>IF(Facture_1!#REF!="","",Facture_1!#REF!)</f>
        <v>#REF!</v>
      </c>
      <c r="F57" s="60"/>
      <c r="G57" s="7" t="e">
        <f>IF(Facture_1!#REF!="","",ROUND((E57*F57)/100,2))</f>
        <v>#REF!</v>
      </c>
      <c r="I57" t="e">
        <f>#REF!+F57</f>
        <v>#REF!</v>
      </c>
    </row>
    <row r="58" spans="1:9">
      <c r="A58" s="23" t="e">
        <f>IF(Facture_1!#REF!="","",Facture_1!#REF!)</f>
        <v>#REF!</v>
      </c>
      <c r="B58" s="24" t="e">
        <f>IF(Facture_1!#REF!="","",Facture_1!#REF!)</f>
        <v>#REF!</v>
      </c>
      <c r="C58" s="5" t="e">
        <f>IF(Facture_1!#REF!="","",Facture_1!#REF!)</f>
        <v>#REF!</v>
      </c>
      <c r="D58" s="6" t="e">
        <f>IF(Facture_1!#REF!="","",Facture_1!#REF!)</f>
        <v>#REF!</v>
      </c>
      <c r="E58" s="26" t="e">
        <f>IF(Facture_1!#REF!="","",Facture_1!#REF!)</f>
        <v>#REF!</v>
      </c>
      <c r="F58" s="60"/>
      <c r="G58" s="7" t="e">
        <f>IF(Facture_1!#REF!="","",ROUND((E58*F58)/100,2))</f>
        <v>#REF!</v>
      </c>
      <c r="I58" t="e">
        <f>#REF!+F58</f>
        <v>#REF!</v>
      </c>
    </row>
    <row r="59" spans="1:9">
      <c r="A59" s="23" t="e">
        <f>IF(Facture_1!#REF!="","",Facture_1!#REF!)</f>
        <v>#REF!</v>
      </c>
      <c r="B59" s="24" t="e">
        <f>IF(Facture_1!#REF!="","",Facture_1!#REF!)</f>
        <v>#REF!</v>
      </c>
      <c r="C59" s="5" t="e">
        <f>IF(Facture_1!#REF!="","",Facture_1!#REF!)</f>
        <v>#REF!</v>
      </c>
      <c r="D59" s="6" t="e">
        <f>IF(Facture_1!#REF!="","",Facture_1!#REF!)</f>
        <v>#REF!</v>
      </c>
      <c r="E59" s="26" t="e">
        <f>IF(Facture_1!#REF!="","",Facture_1!#REF!)</f>
        <v>#REF!</v>
      </c>
      <c r="F59" s="60"/>
      <c r="G59" s="7" t="e">
        <f>IF(Facture_1!#REF!="","",ROUND((E59*F59)/100,2))</f>
        <v>#REF!</v>
      </c>
      <c r="I59" t="e">
        <f>#REF!+F59</f>
        <v>#REF!</v>
      </c>
    </row>
    <row r="60" spans="1:9">
      <c r="A60" s="23" t="e">
        <f>IF(Facture_1!#REF!="","",Facture_1!#REF!)</f>
        <v>#REF!</v>
      </c>
      <c r="B60" s="24" t="e">
        <f>IF(Facture_1!#REF!="","",Facture_1!#REF!)</f>
        <v>#REF!</v>
      </c>
      <c r="C60" s="5" t="e">
        <f>IF(Facture_1!#REF!="","",Facture_1!#REF!)</f>
        <v>#REF!</v>
      </c>
      <c r="D60" s="6" t="e">
        <f>IF(Facture_1!#REF!="","",Facture_1!#REF!)</f>
        <v>#REF!</v>
      </c>
      <c r="E60" s="26" t="e">
        <f>IF(Facture_1!#REF!="","",Facture_1!#REF!)</f>
        <v>#REF!</v>
      </c>
      <c r="F60" s="60"/>
      <c r="G60" s="7" t="e">
        <f>IF(Facture_1!#REF!="","",ROUND((E60*F60)/100,2))</f>
        <v>#REF!</v>
      </c>
      <c r="I60" t="e">
        <f>#REF!+F60</f>
        <v>#REF!</v>
      </c>
    </row>
    <row r="61" spans="1:9">
      <c r="A61" s="23" t="e">
        <f>IF(Facture_1!#REF!="","",Facture_1!#REF!)</f>
        <v>#REF!</v>
      </c>
      <c r="B61" s="24" t="e">
        <f>IF(Facture_1!#REF!="","",Facture_1!#REF!)</f>
        <v>#REF!</v>
      </c>
      <c r="C61" s="5" t="e">
        <f>IF(Facture_1!#REF!="","",Facture_1!#REF!)</f>
        <v>#REF!</v>
      </c>
      <c r="D61" s="6" t="e">
        <f>IF(Facture_1!#REF!="","",Facture_1!#REF!)</f>
        <v>#REF!</v>
      </c>
      <c r="E61" s="26" t="e">
        <f>IF(Facture_1!#REF!="","",Facture_1!#REF!)</f>
        <v>#REF!</v>
      </c>
      <c r="F61" s="60"/>
      <c r="G61" s="7" t="e">
        <f>IF(Facture_1!#REF!="","",ROUND((E61*F61)/100,2))</f>
        <v>#REF!</v>
      </c>
      <c r="I61" t="e">
        <f>#REF!+F61</f>
        <v>#REF!</v>
      </c>
    </row>
    <row r="62" spans="1:9">
      <c r="A62" s="23" t="e">
        <f>IF(Facture_1!#REF!="","",Facture_1!#REF!)</f>
        <v>#REF!</v>
      </c>
      <c r="B62" s="24" t="e">
        <f>IF(Facture_1!#REF!="","",Facture_1!#REF!)</f>
        <v>#REF!</v>
      </c>
      <c r="C62" s="5" t="e">
        <f>IF(Facture_1!#REF!="","",Facture_1!#REF!)</f>
        <v>#REF!</v>
      </c>
      <c r="D62" s="6" t="e">
        <f>IF(Facture_1!#REF!="","",Facture_1!#REF!)</f>
        <v>#REF!</v>
      </c>
      <c r="E62" s="26" t="e">
        <f>IF(Facture_1!#REF!="","",Facture_1!#REF!)</f>
        <v>#REF!</v>
      </c>
      <c r="F62" s="60"/>
      <c r="G62" s="7" t="e">
        <f>IF(Facture_1!#REF!="","",ROUND((E62*F62)/100,2))</f>
        <v>#REF!</v>
      </c>
      <c r="I62" t="e">
        <f>#REF!+F62</f>
        <v>#REF!</v>
      </c>
    </row>
    <row r="63" spans="1:9">
      <c r="A63" s="23" t="e">
        <f>IF(Facture_1!#REF!="","",Facture_1!#REF!)</f>
        <v>#REF!</v>
      </c>
      <c r="B63" s="24" t="e">
        <f>IF(Facture_1!#REF!="","",Facture_1!#REF!)</f>
        <v>#REF!</v>
      </c>
      <c r="C63" s="5" t="e">
        <f>IF(Facture_1!#REF!="","",Facture_1!#REF!)</f>
        <v>#REF!</v>
      </c>
      <c r="D63" s="6" t="e">
        <f>IF(Facture_1!#REF!="","",Facture_1!#REF!)</f>
        <v>#REF!</v>
      </c>
      <c r="E63" s="26" t="e">
        <f>IF(Facture_1!#REF!="","",Facture_1!#REF!)</f>
        <v>#REF!</v>
      </c>
      <c r="F63" s="60"/>
      <c r="G63" s="7" t="e">
        <f>IF(Facture_1!#REF!="","",ROUND((E63*F63)/100,2))</f>
        <v>#REF!</v>
      </c>
      <c r="I63" t="e">
        <f>#REF!+F63</f>
        <v>#REF!</v>
      </c>
    </row>
    <row r="64" spans="1:9">
      <c r="A64" s="23" t="e">
        <f>IF(Facture_1!#REF!="","",Facture_1!#REF!)</f>
        <v>#REF!</v>
      </c>
      <c r="B64" s="24" t="e">
        <f>IF(Facture_1!#REF!="","",Facture_1!#REF!)</f>
        <v>#REF!</v>
      </c>
      <c r="C64" s="5" t="e">
        <f>IF(Facture_1!#REF!="","",Facture_1!#REF!)</f>
        <v>#REF!</v>
      </c>
      <c r="D64" s="6" t="e">
        <f>IF(Facture_1!#REF!="","",Facture_1!#REF!)</f>
        <v>#REF!</v>
      </c>
      <c r="E64" s="26" t="e">
        <f>IF(Facture_1!#REF!="","",Facture_1!#REF!)</f>
        <v>#REF!</v>
      </c>
      <c r="F64" s="60"/>
      <c r="G64" s="7" t="e">
        <f>IF(Facture_1!#REF!="","",ROUND((E64*F64)/100,2))</f>
        <v>#REF!</v>
      </c>
      <c r="I64" t="e">
        <f>#REF!+F64</f>
        <v>#REF!</v>
      </c>
    </row>
    <row r="65" spans="1:9">
      <c r="A65" s="23" t="e">
        <f>IF(Facture_1!#REF!="","",Facture_1!#REF!)</f>
        <v>#REF!</v>
      </c>
      <c r="B65" s="24" t="e">
        <f>IF(Facture_1!#REF!="","",Facture_1!#REF!)</f>
        <v>#REF!</v>
      </c>
      <c r="C65" s="5" t="e">
        <f>IF(Facture_1!#REF!="","",Facture_1!#REF!)</f>
        <v>#REF!</v>
      </c>
      <c r="D65" s="6" t="e">
        <f>IF(Facture_1!#REF!="","",Facture_1!#REF!)</f>
        <v>#REF!</v>
      </c>
      <c r="E65" s="26" t="e">
        <f>IF(Facture_1!#REF!="","",Facture_1!#REF!)</f>
        <v>#REF!</v>
      </c>
      <c r="F65" s="60"/>
      <c r="G65" s="7" t="e">
        <f>IF(Facture_1!#REF!="","",ROUND((E65*F65)/100,2))</f>
        <v>#REF!</v>
      </c>
      <c r="I65" t="e">
        <f>#REF!+F65</f>
        <v>#REF!</v>
      </c>
    </row>
    <row r="66" spans="1:9">
      <c r="A66" s="23" t="e">
        <f>IF(Facture_1!#REF!="","",Facture_1!#REF!)</f>
        <v>#REF!</v>
      </c>
      <c r="B66" s="24" t="e">
        <f>IF(Facture_1!#REF!="","",Facture_1!#REF!)</f>
        <v>#REF!</v>
      </c>
      <c r="C66" s="5" t="e">
        <f>IF(Facture_1!#REF!="","",Facture_1!#REF!)</f>
        <v>#REF!</v>
      </c>
      <c r="D66" s="6" t="e">
        <f>IF(Facture_1!#REF!="","",Facture_1!#REF!)</f>
        <v>#REF!</v>
      </c>
      <c r="E66" s="26" t="e">
        <f>IF(Facture_1!#REF!="","",Facture_1!#REF!)</f>
        <v>#REF!</v>
      </c>
      <c r="F66" s="60"/>
      <c r="G66" s="7" t="e">
        <f>IF(Facture_1!#REF!="","",ROUND((E66*F66)/100,2))</f>
        <v>#REF!</v>
      </c>
      <c r="I66" t="e">
        <f>#REF!+F66</f>
        <v>#REF!</v>
      </c>
    </row>
    <row r="67" spans="1:9">
      <c r="A67" s="23" t="e">
        <f>IF(Facture_1!#REF!="","",Facture_1!#REF!)</f>
        <v>#REF!</v>
      </c>
      <c r="B67" s="24" t="e">
        <f>IF(Facture_1!#REF!="","",Facture_1!#REF!)</f>
        <v>#REF!</v>
      </c>
      <c r="C67" s="5" t="e">
        <f>IF(Facture_1!#REF!="","",Facture_1!#REF!)</f>
        <v>#REF!</v>
      </c>
      <c r="D67" s="6" t="e">
        <f>IF(Facture_1!#REF!="","",Facture_1!#REF!)</f>
        <v>#REF!</v>
      </c>
      <c r="E67" s="26" t="e">
        <f>IF(Facture_1!#REF!="","",Facture_1!#REF!)</f>
        <v>#REF!</v>
      </c>
      <c r="F67" s="60"/>
      <c r="G67" s="7" t="e">
        <f>IF(Facture_1!#REF!="","",ROUND((E67*F67)/100,2))</f>
        <v>#REF!</v>
      </c>
      <c r="I67" t="e">
        <f>#REF!+F67</f>
        <v>#REF!</v>
      </c>
    </row>
    <row r="68" spans="1:9">
      <c r="A68" s="23" t="e">
        <f>IF(Facture_1!#REF!="","",Facture_1!#REF!)</f>
        <v>#REF!</v>
      </c>
      <c r="B68" s="24" t="e">
        <f>IF(Facture_1!#REF!="","",Facture_1!#REF!)</f>
        <v>#REF!</v>
      </c>
      <c r="C68" s="5" t="e">
        <f>IF(Facture_1!#REF!="","",Facture_1!#REF!)</f>
        <v>#REF!</v>
      </c>
      <c r="D68" s="6" t="e">
        <f>IF(Facture_1!#REF!="","",Facture_1!#REF!)</f>
        <v>#REF!</v>
      </c>
      <c r="E68" s="26" t="e">
        <f>IF(Facture_1!#REF!="","",Facture_1!#REF!)</f>
        <v>#REF!</v>
      </c>
      <c r="F68" s="60"/>
      <c r="G68" s="7" t="e">
        <f>IF(Facture_1!#REF!="","",ROUND((E68*F68)/100,2))</f>
        <v>#REF!</v>
      </c>
      <c r="I68" t="e">
        <f>#REF!+F68</f>
        <v>#REF!</v>
      </c>
    </row>
    <row r="69" spans="1:9">
      <c r="A69" s="23" t="e">
        <f>IF(Facture_1!#REF!="","",Facture_1!#REF!)</f>
        <v>#REF!</v>
      </c>
      <c r="B69" s="24" t="e">
        <f>IF(Facture_1!#REF!="","",Facture_1!#REF!)</f>
        <v>#REF!</v>
      </c>
      <c r="C69" s="5" t="e">
        <f>IF(Facture_1!#REF!="","",Facture_1!#REF!)</f>
        <v>#REF!</v>
      </c>
      <c r="D69" s="6" t="e">
        <f>IF(Facture_1!#REF!="","",Facture_1!#REF!)</f>
        <v>#REF!</v>
      </c>
      <c r="E69" s="26" t="e">
        <f>IF(Facture_1!#REF!="","",Facture_1!#REF!)</f>
        <v>#REF!</v>
      </c>
      <c r="F69" s="60"/>
      <c r="G69" s="78" t="e">
        <f>SUM(G16:G68)</f>
        <v>#REF!</v>
      </c>
      <c r="I69" t="e">
        <f>#REF!+F69</f>
        <v>#REF!</v>
      </c>
    </row>
    <row r="70" spans="1:9">
      <c r="A70" s="23" t="e">
        <f>IF(Facture_1!#REF!="","",Facture_1!#REF!)</f>
        <v>#REF!</v>
      </c>
      <c r="B70" s="24" t="e">
        <f>IF(Facture_1!#REF!="","",Facture_1!#REF!)</f>
        <v>#REF!</v>
      </c>
      <c r="C70" s="5" t="e">
        <f>IF(Facture_1!#REF!="","",Facture_1!#REF!)</f>
        <v>#REF!</v>
      </c>
      <c r="D70" s="6" t="e">
        <f>IF(Facture_1!#REF!="","",Facture_1!#REF!)</f>
        <v>#REF!</v>
      </c>
      <c r="E70" s="26" t="e">
        <f>IF(Facture_1!#REF!="","",Facture_1!#REF!)</f>
        <v>#REF!</v>
      </c>
      <c r="F70" s="60"/>
      <c r="G70" s="7" t="e">
        <f>IF(Facture_1!#REF!="","",ROUND((E70*F70)/100,2))</f>
        <v>#REF!</v>
      </c>
      <c r="I70" t="e">
        <f>#REF!+F70</f>
        <v>#REF!</v>
      </c>
    </row>
    <row r="71" spans="1:9">
      <c r="A71" s="23" t="e">
        <f>IF(Facture_1!#REF!="","",Facture_1!#REF!)</f>
        <v>#REF!</v>
      </c>
      <c r="B71" s="77" t="s">
        <v>77</v>
      </c>
      <c r="C71" s="5" t="e">
        <f>IF(Facture_1!#REF!="","",Facture_1!#REF!)</f>
        <v>#REF!</v>
      </c>
      <c r="D71" s="6" t="e">
        <f>IF(Facture_1!#REF!="","",Facture_1!#REF!)</f>
        <v>#REF!</v>
      </c>
      <c r="E71" s="26" t="e">
        <f>IF(Facture_1!#REF!="","",Facture_1!#REF!)</f>
        <v>#REF!</v>
      </c>
      <c r="F71" s="60"/>
      <c r="G71" s="7" t="e">
        <f>IF(Facture_1!#REF!="","",ROUND((E71*F71)/100,2))</f>
        <v>#REF!</v>
      </c>
      <c r="I71" t="e">
        <f>#REF!+F71</f>
        <v>#REF!</v>
      </c>
    </row>
    <row r="72" spans="1:9">
      <c r="A72" s="23" t="e">
        <f>IF(Facture_1!#REF!="","",Facture_1!#REF!)</f>
        <v>#REF!</v>
      </c>
      <c r="B72" s="24" t="e">
        <f>IF(Facture_1!#REF!="","",Facture_1!#REF!)</f>
        <v>#REF!</v>
      </c>
      <c r="C72" s="5" t="e">
        <f>IF(Facture_1!#REF!="","",Facture_1!#REF!)</f>
        <v>#REF!</v>
      </c>
      <c r="D72" s="6" t="e">
        <f>IF(Facture_1!#REF!="","",Facture_1!#REF!)</f>
        <v>#REF!</v>
      </c>
      <c r="E72" s="26" t="e">
        <f>IF(Facture_1!#REF!="","",Facture_1!#REF!)</f>
        <v>#REF!</v>
      </c>
      <c r="F72" s="60"/>
      <c r="G72" s="78" t="e">
        <f>IF(Facture_1!#REF!="","",ROUND((E72*F72)/100,2))</f>
        <v>#REF!</v>
      </c>
      <c r="I72" t="e">
        <f>#REF!+F72</f>
        <v>#REF!</v>
      </c>
    </row>
    <row r="73" spans="1:9">
      <c r="A73" s="23" t="e">
        <f>IF(Facture_1!#REF!="","",Facture_1!#REF!)</f>
        <v>#REF!</v>
      </c>
      <c r="B73" s="77" t="s">
        <v>78</v>
      </c>
      <c r="C73" s="5" t="e">
        <f>IF(Facture_1!#REF!="","",Facture_1!#REF!)</f>
        <v>#REF!</v>
      </c>
      <c r="D73" s="6" t="e">
        <f>IF(Facture_1!#REF!="","",Facture_1!#REF!)</f>
        <v>#REF!</v>
      </c>
      <c r="E73" s="26" t="e">
        <f>IF(Facture_1!#REF!="","",Facture_1!#REF!)</f>
        <v>#REF!</v>
      </c>
      <c r="F73" s="60"/>
      <c r="G73" s="7" t="e">
        <f>IF(Facture_1!#REF!="","",ROUND((E73*F73)/100,2))</f>
        <v>#REF!</v>
      </c>
      <c r="I73" t="e">
        <f>#REF!+F73</f>
        <v>#REF!</v>
      </c>
    </row>
    <row r="74" spans="1:9">
      <c r="A74" s="23" t="str">
        <f>IF(Facture_1!A23="","",Facture_1!A23)</f>
        <v/>
      </c>
      <c r="B74" s="24" t="e">
        <f>IF(Facture_1!#REF!="","",Facture_1!#REF!)</f>
        <v>#REF!</v>
      </c>
      <c r="C74" s="5" t="e">
        <f>IF(Facture_1!#REF!="","",Facture_1!#REF!)</f>
        <v>#REF!</v>
      </c>
      <c r="D74" s="6" t="e">
        <f>IF(Facture_1!#REF!="","",Facture_1!#REF!)</f>
        <v>#REF!</v>
      </c>
      <c r="E74" s="26" t="e">
        <f>IF(Facture_1!#REF!="","",Facture_1!#REF!)</f>
        <v>#REF!</v>
      </c>
      <c r="F74" s="60"/>
      <c r="G74" s="78" t="str">
        <f>IF(Facture_1!A23="","",ROUND((E74*F74)/100,2))</f>
        <v/>
      </c>
      <c r="I74" t="e">
        <f>#REF!+F74</f>
        <v>#REF!</v>
      </c>
    </row>
    <row r="75" spans="1:9" ht="15.75" thickBot="1">
      <c r="A75" s="27" t="str">
        <f>IF(Facture_1!A24="","",Facture_1!A24)</f>
        <v/>
      </c>
      <c r="B75" s="25" t="e">
        <f>IF(Facture_1!#REF!="","",Facture_1!#REF!)</f>
        <v>#REF!</v>
      </c>
      <c r="C75" s="8" t="e">
        <f>IF(Facture_1!#REF!="","",Facture_1!#REF!)</f>
        <v>#REF!</v>
      </c>
      <c r="D75" s="6" t="e">
        <f>IF(Facture_1!#REF!="","",Facture_1!#REF!)</f>
        <v>#REF!</v>
      </c>
      <c r="E75" s="26" t="e">
        <f>IF(Facture_1!#REF!="","",Facture_1!#REF!)</f>
        <v>#REF!</v>
      </c>
      <c r="F75" s="60"/>
      <c r="G75" s="7" t="str">
        <f>IF(Facture_1!A24="","",ROUND((E75*F75)/100,2))</f>
        <v/>
      </c>
      <c r="I75" t="e">
        <f>#REF!+F75</f>
        <v>#REF!</v>
      </c>
    </row>
    <row r="76" spans="1:9">
      <c r="D76" s="11"/>
      <c r="E76" s="17"/>
      <c r="F76" s="19"/>
      <c r="G76" s="18"/>
    </row>
    <row r="77" spans="1:9" ht="15.75" customHeight="1">
      <c r="D77" s="9"/>
      <c r="E77" s="168" t="s">
        <v>7</v>
      </c>
      <c r="F77" s="169"/>
      <c r="G77" s="13" t="e">
        <f>ROUND(SUM(G72,G74,G69),2)</f>
        <v>#REF!</v>
      </c>
      <c r="I77" s="31" t="e">
        <f>Facture_1!G24+Facture_2!G22+Facture_3!G78+G77</f>
        <v>#REF!</v>
      </c>
    </row>
    <row r="78" spans="1:9" ht="15.75" customHeight="1">
      <c r="D78" s="9"/>
      <c r="E78" s="168" t="s">
        <v>73</v>
      </c>
      <c r="F78" s="169"/>
      <c r="G78" s="13">
        <f>-1*F1HT</f>
        <v>-1424</v>
      </c>
      <c r="I78" s="31"/>
    </row>
    <row r="79" spans="1:9" ht="15.75" customHeight="1">
      <c r="D79" s="9"/>
      <c r="E79" s="168" t="s">
        <v>74</v>
      </c>
      <c r="F79" s="169"/>
      <c r="G79" s="13">
        <f>-1*F2HT</f>
        <v>1424</v>
      </c>
      <c r="I79" s="31"/>
    </row>
    <row r="80" spans="1:9" ht="15.75" customHeight="1">
      <c r="D80" s="9"/>
      <c r="E80" s="166" t="s">
        <v>76</v>
      </c>
      <c r="F80" s="169"/>
      <c r="G80" s="13">
        <f>-1*F3HT</f>
        <v>-2981</v>
      </c>
      <c r="I80" s="31"/>
    </row>
    <row r="81" spans="2:9" ht="15.75" customHeight="1">
      <c r="D81" s="9"/>
      <c r="E81" s="170" t="s">
        <v>75</v>
      </c>
      <c r="F81" s="165"/>
      <c r="G81" s="76" t="e">
        <f>SUM(G77:G80)</f>
        <v>#REF!</v>
      </c>
      <c r="I81" s="31"/>
    </row>
    <row r="82" spans="2:9">
      <c r="D82" s="9"/>
      <c r="E82" s="166" t="s">
        <v>70</v>
      </c>
      <c r="F82" s="167"/>
      <c r="G82" s="10" t="e">
        <f>F4HT*0.2</f>
        <v>#REF!</v>
      </c>
    </row>
    <row r="83" spans="2:9" ht="16.5" thickBot="1">
      <c r="D83" s="9"/>
      <c r="E83" s="162" t="s">
        <v>8</v>
      </c>
      <c r="F83" s="163"/>
      <c r="G83" s="16" t="e">
        <f>G77+G82</f>
        <v>#REF!</v>
      </c>
    </row>
    <row r="85" spans="2:9">
      <c r="B85" s="28">
        <f>Facture_1!B28</f>
        <v>0</v>
      </c>
    </row>
  </sheetData>
  <mergeCells count="9">
    <mergeCell ref="E80:F80"/>
    <mergeCell ref="E81:F81"/>
    <mergeCell ref="E82:F82"/>
    <mergeCell ref="E83:F83"/>
    <mergeCell ref="A11:G11"/>
    <mergeCell ref="E77:F77"/>
    <mergeCell ref="E78:F78"/>
    <mergeCell ref="E79:F79"/>
    <mergeCell ref="A13:G13"/>
  </mergeCells>
  <conditionalFormatting sqref="I16:I75">
    <cfRule type="colorScale" priority="2">
      <colorScale>
        <cfvo type="num" val="70"/>
        <cfvo type="num" val="95"/>
        <cfvo type="num" val="96"/>
        <color rgb="FF00B050"/>
        <color rgb="FFFFEB84"/>
        <color rgb="FFFF0000"/>
      </colorScale>
    </cfRule>
    <cfRule type="colorScale" priority="3">
      <colorScale>
        <cfvo type="num" val="80"/>
        <cfvo type="num" val="95"/>
        <cfvo type="num" val="95"/>
        <color rgb="FF92D050"/>
        <color rgb="FFFFEB84"/>
        <color rgb="FFFF0000"/>
      </colorScale>
    </cfRule>
  </conditionalFormatting>
  <conditionalFormatting sqref="E9">
    <cfRule type="containsBlanks" dxfId="8" priority="1">
      <formula>LEN(TRIM(E9))=0</formula>
    </cfRule>
  </conditionalFormatting>
  <pageMargins left="0.25" right="0.25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249977111117893"/>
  </sheetPr>
  <dimension ref="A3:I85"/>
  <sheetViews>
    <sheetView zoomScale="85" zoomScaleNormal="85" workbookViewId="0">
      <pane ySplit="15" topLeftCell="A67" activePane="bottomLeft" state="frozen"/>
      <selection activeCell="E7" sqref="E7"/>
      <selection pane="bottomLeft" activeCell="B86" sqref="B86"/>
    </sheetView>
  </sheetViews>
  <sheetFormatPr baseColWidth="10" defaultRowHeight="15"/>
  <cols>
    <col min="1" max="1" width="7.85546875" style="81" customWidth="1"/>
    <col min="2" max="2" width="36.7109375" customWidth="1"/>
    <col min="3" max="3" width="4.85546875" customWidth="1"/>
    <col min="4" max="4" width="13.85546875" customWidth="1"/>
    <col min="5" max="5" width="13.140625" customWidth="1"/>
    <col min="6" max="6" width="5.7109375" customWidth="1"/>
    <col min="7" max="7" width="13.140625" customWidth="1"/>
  </cols>
  <sheetData>
    <row r="3" spans="1:9" ht="85.5" customHeight="1"/>
    <row r="4" spans="1:9">
      <c r="E4" t="str">
        <f>Facture_1!E4</f>
        <v>Mairie de Sanssac l'église</v>
      </c>
    </row>
    <row r="5" spans="1:9">
      <c r="E5" t="str">
        <f>Facture_1!E5</f>
        <v>Le Broug</v>
      </c>
    </row>
    <row r="6" spans="1:9">
      <c r="E6" t="str">
        <f>IF('A remplir'!B31="","",'A remplir'!B31)</f>
        <v/>
      </c>
    </row>
    <row r="7" spans="1:9">
      <c r="E7" t="str">
        <f>Facture_1!E7</f>
        <v>43320 Sanssac l'eglise</v>
      </c>
    </row>
    <row r="9" spans="1:9">
      <c r="D9" s="20" t="s">
        <v>11</v>
      </c>
      <c r="E9" s="64"/>
    </row>
    <row r="10" spans="1:9" ht="21.75" customHeight="1"/>
    <row r="11" spans="1:9" ht="21">
      <c r="A11" s="160" t="s">
        <v>13</v>
      </c>
      <c r="B11" s="160"/>
      <c r="C11" s="160"/>
      <c r="D11" s="160"/>
      <c r="E11" s="160"/>
      <c r="F11" s="160"/>
      <c r="G11" s="160"/>
    </row>
    <row r="12" spans="1:9" ht="33.75" customHeight="1">
      <c r="A12" s="80"/>
      <c r="B12" s="22"/>
      <c r="C12" s="22"/>
      <c r="D12" s="22"/>
      <c r="E12" s="22"/>
      <c r="F12" s="22"/>
      <c r="G12" s="22"/>
    </row>
    <row r="13" spans="1:9" ht="19.5" customHeight="1">
      <c r="A13" s="161" t="str">
        <f>CONCATENATE('A remplir'!A15,'A remplir'!B15)</f>
        <v>Opération :               Nom du Chantier</v>
      </c>
      <c r="B13" s="161"/>
      <c r="C13" s="161"/>
      <c r="D13" s="161"/>
      <c r="E13" s="161"/>
      <c r="F13" s="161"/>
      <c r="G13" s="161"/>
    </row>
    <row r="14" spans="1:9" ht="15.75" thickBot="1"/>
    <row r="15" spans="1:9">
      <c r="A15" s="2" t="s">
        <v>3</v>
      </c>
      <c r="B15" s="3" t="s">
        <v>0</v>
      </c>
      <c r="C15" s="3" t="s">
        <v>1</v>
      </c>
      <c r="D15" s="3" t="s">
        <v>133</v>
      </c>
      <c r="E15" s="3" t="s">
        <v>135</v>
      </c>
      <c r="F15" s="3" t="s">
        <v>6</v>
      </c>
      <c r="G15" s="4" t="s">
        <v>134</v>
      </c>
    </row>
    <row r="16" spans="1:9">
      <c r="A16" s="23" t="e">
        <f>IF(Facture_1!#REF!="","",Facture_1!#REF!)</f>
        <v>#REF!</v>
      </c>
      <c r="B16" s="24" t="e">
        <f>IF(Facture_1!#REF!="","",Facture_1!#REF!)</f>
        <v>#REF!</v>
      </c>
      <c r="C16" s="5" t="e">
        <f>IF(Facture_1!#REF!="","",Facture_1!#REF!)</f>
        <v>#REF!</v>
      </c>
      <c r="D16" s="6" t="e">
        <f>IF(Facture_1!#REF!="","",Facture_1!#REF!)</f>
        <v>#REF!</v>
      </c>
      <c r="E16" s="26" t="e">
        <f>IF(Facture_1!#REF!="","",Facture_1!#REF!)</f>
        <v>#REF!</v>
      </c>
      <c r="F16" s="60"/>
      <c r="G16" s="7" t="e">
        <f>IF(Facture_1!#REF!="","",ROUND((E16*F16)/100,2))</f>
        <v>#REF!</v>
      </c>
      <c r="I16" t="e">
        <f>#REF!+F16</f>
        <v>#REF!</v>
      </c>
    </row>
    <row r="17" spans="1:9">
      <c r="A17" s="23" t="e">
        <f>IF(Facture_1!#REF!="","",Facture_1!#REF!)</f>
        <v>#REF!</v>
      </c>
      <c r="B17" s="24" t="e">
        <f>IF(Facture_1!#REF!="","",Facture_1!#REF!)</f>
        <v>#REF!</v>
      </c>
      <c r="C17" s="5" t="e">
        <f>IF(Facture_1!#REF!="","",Facture_1!#REF!)</f>
        <v>#REF!</v>
      </c>
      <c r="D17" s="6" t="e">
        <f>IF(Facture_1!#REF!="","",Facture_1!#REF!)</f>
        <v>#REF!</v>
      </c>
      <c r="E17" s="26" t="e">
        <f>IF(Facture_1!#REF!="","",Facture_1!#REF!)</f>
        <v>#REF!</v>
      </c>
      <c r="F17" s="60"/>
      <c r="G17" s="7" t="e">
        <f>IF(Facture_1!#REF!="","",ROUND((E17*F17)/100,2))</f>
        <v>#REF!</v>
      </c>
      <c r="I17" t="e">
        <f>#REF!+F17</f>
        <v>#REF!</v>
      </c>
    </row>
    <row r="18" spans="1:9" ht="15" customHeight="1">
      <c r="A18" s="23" t="e">
        <f>IF(Facture_1!#REF!="","",Facture_1!#REF!)</f>
        <v>#REF!</v>
      </c>
      <c r="B18" s="24" t="e">
        <f>IF(Facture_1!#REF!="","",Facture_1!#REF!)</f>
        <v>#REF!</v>
      </c>
      <c r="C18" s="5" t="e">
        <f>IF(Facture_1!#REF!="","",Facture_1!#REF!)</f>
        <v>#REF!</v>
      </c>
      <c r="D18" s="6" t="e">
        <f>IF(Facture_1!#REF!="","",Facture_1!#REF!)</f>
        <v>#REF!</v>
      </c>
      <c r="E18" s="26" t="e">
        <f>IF(Facture_1!#REF!="","",Facture_1!#REF!)</f>
        <v>#REF!</v>
      </c>
      <c r="F18" s="60"/>
      <c r="G18" s="7" t="e">
        <f>IF(Facture_1!#REF!="","",ROUND((E18*F18)/100,2))</f>
        <v>#REF!</v>
      </c>
      <c r="I18" t="e">
        <f>#REF!+F18</f>
        <v>#REF!</v>
      </c>
    </row>
    <row r="19" spans="1:9">
      <c r="A19" s="23" t="e">
        <f>IF(Facture_1!#REF!="","",Facture_1!#REF!)</f>
        <v>#REF!</v>
      </c>
      <c r="B19" s="24" t="e">
        <f>IF(Facture_1!#REF!="","",Facture_1!#REF!)</f>
        <v>#REF!</v>
      </c>
      <c r="C19" s="5" t="e">
        <f>IF(Facture_1!#REF!="","",Facture_1!#REF!)</f>
        <v>#REF!</v>
      </c>
      <c r="D19" s="6" t="e">
        <f>IF(Facture_1!#REF!="","",Facture_1!#REF!)</f>
        <v>#REF!</v>
      </c>
      <c r="E19" s="26" t="e">
        <f>IF(Facture_1!#REF!="","",Facture_1!#REF!)</f>
        <v>#REF!</v>
      </c>
      <c r="F19" s="60"/>
      <c r="G19" s="7" t="e">
        <f>IF(Facture_1!#REF!="","",ROUND((E19*F19)/100,2))</f>
        <v>#REF!</v>
      </c>
      <c r="I19" t="e">
        <f>#REF!+F19</f>
        <v>#REF!</v>
      </c>
    </row>
    <row r="20" spans="1:9">
      <c r="A20" s="23" t="e">
        <f>IF(Facture_1!#REF!="","",Facture_1!#REF!)</f>
        <v>#REF!</v>
      </c>
      <c r="B20" s="24" t="e">
        <f>IF(Facture_1!#REF!="","",Facture_1!#REF!)</f>
        <v>#REF!</v>
      </c>
      <c r="C20" s="5" t="e">
        <f>IF(Facture_1!#REF!="","",Facture_1!#REF!)</f>
        <v>#REF!</v>
      </c>
      <c r="D20" s="6" t="e">
        <f>IF(Facture_1!#REF!="","",Facture_1!#REF!)</f>
        <v>#REF!</v>
      </c>
      <c r="E20" s="26" t="e">
        <f>IF(Facture_1!#REF!="","",Facture_1!#REF!)</f>
        <v>#REF!</v>
      </c>
      <c r="F20" s="60"/>
      <c r="G20" s="7" t="e">
        <f>IF(Facture_1!#REF!="","",ROUND((E20*F20)/100,2))</f>
        <v>#REF!</v>
      </c>
      <c r="I20" t="e">
        <f>#REF!+F20</f>
        <v>#REF!</v>
      </c>
    </row>
    <row r="21" spans="1:9">
      <c r="A21" s="23" t="e">
        <f>IF(Facture_1!#REF!="","",Facture_1!#REF!)</f>
        <v>#REF!</v>
      </c>
      <c r="B21" s="24" t="e">
        <f>IF(Facture_1!#REF!="","",Facture_1!#REF!)</f>
        <v>#REF!</v>
      </c>
      <c r="C21" s="5" t="e">
        <f>IF(Facture_1!#REF!="","",Facture_1!#REF!)</f>
        <v>#REF!</v>
      </c>
      <c r="D21" s="6" t="e">
        <f>IF(Facture_1!#REF!="","",Facture_1!#REF!)</f>
        <v>#REF!</v>
      </c>
      <c r="E21" s="26" t="e">
        <f>IF(Facture_1!#REF!="","",Facture_1!#REF!)</f>
        <v>#REF!</v>
      </c>
      <c r="F21" s="60"/>
      <c r="G21" s="7" t="e">
        <f>IF(Facture_1!#REF!="","",ROUND((E21*F21)/100,2))</f>
        <v>#REF!</v>
      </c>
      <c r="I21" t="e">
        <f>#REF!+F21</f>
        <v>#REF!</v>
      </c>
    </row>
    <row r="22" spans="1:9">
      <c r="A22" s="23" t="e">
        <f>IF(Facture_1!#REF!="","",Facture_1!#REF!)</f>
        <v>#REF!</v>
      </c>
      <c r="B22" s="24" t="e">
        <f>IF(Facture_1!#REF!="","",Facture_1!#REF!)</f>
        <v>#REF!</v>
      </c>
      <c r="C22" s="5" t="e">
        <f>IF(Facture_1!#REF!="","",Facture_1!#REF!)</f>
        <v>#REF!</v>
      </c>
      <c r="D22" s="6" t="e">
        <f>IF(Facture_1!#REF!="","",Facture_1!#REF!)</f>
        <v>#REF!</v>
      </c>
      <c r="E22" s="26" t="e">
        <f>IF(Facture_1!#REF!="","",Facture_1!#REF!)</f>
        <v>#REF!</v>
      </c>
      <c r="F22" s="60"/>
      <c r="G22" s="7" t="e">
        <f>IF(Facture_1!#REF!="","",ROUND((E22*F22)/100,2))</f>
        <v>#REF!</v>
      </c>
      <c r="I22" t="e">
        <f>#REF!+F22</f>
        <v>#REF!</v>
      </c>
    </row>
    <row r="23" spans="1:9">
      <c r="A23" s="23" t="e">
        <f>IF(Facture_1!#REF!="","",Facture_1!#REF!)</f>
        <v>#REF!</v>
      </c>
      <c r="B23" s="24" t="e">
        <f>IF(Facture_1!#REF!="","",Facture_1!#REF!)</f>
        <v>#REF!</v>
      </c>
      <c r="C23" s="5" t="e">
        <f>IF(Facture_1!#REF!="","",Facture_1!#REF!)</f>
        <v>#REF!</v>
      </c>
      <c r="D23" s="6" t="e">
        <f>IF(Facture_1!#REF!="","",Facture_1!#REF!)</f>
        <v>#REF!</v>
      </c>
      <c r="E23" s="26" t="e">
        <f>IF(Facture_1!#REF!="","",Facture_1!#REF!)</f>
        <v>#REF!</v>
      </c>
      <c r="F23" s="60"/>
      <c r="G23" s="7" t="e">
        <f>IF(Facture_1!#REF!="","",ROUND((E23*F23)/100,2))</f>
        <v>#REF!</v>
      </c>
      <c r="I23" t="e">
        <f>#REF!+F23</f>
        <v>#REF!</v>
      </c>
    </row>
    <row r="24" spans="1:9">
      <c r="A24" s="23" t="e">
        <f>IF(Facture_1!#REF!="","",Facture_1!#REF!)</f>
        <v>#REF!</v>
      </c>
      <c r="B24" s="24" t="e">
        <f>IF(Facture_1!#REF!="","",Facture_1!#REF!)</f>
        <v>#REF!</v>
      </c>
      <c r="C24" s="5" t="e">
        <f>IF(Facture_1!#REF!="","",Facture_1!#REF!)</f>
        <v>#REF!</v>
      </c>
      <c r="D24" s="6" t="e">
        <f>IF(Facture_1!#REF!="","",Facture_1!#REF!)</f>
        <v>#REF!</v>
      </c>
      <c r="E24" s="26" t="e">
        <f>IF(Facture_1!#REF!="","",Facture_1!#REF!)</f>
        <v>#REF!</v>
      </c>
      <c r="F24" s="60"/>
      <c r="G24" s="7" t="e">
        <f>IF(Facture_1!#REF!="","",ROUND((E24*F24)/100,2))</f>
        <v>#REF!</v>
      </c>
      <c r="I24" t="e">
        <f>#REF!+F24</f>
        <v>#REF!</v>
      </c>
    </row>
    <row r="25" spans="1:9">
      <c r="A25" s="23" t="e">
        <f>IF(Facture_1!#REF!="","",Facture_1!#REF!)</f>
        <v>#REF!</v>
      </c>
      <c r="B25" s="24" t="e">
        <f>IF(Facture_1!#REF!="","",Facture_1!#REF!)</f>
        <v>#REF!</v>
      </c>
      <c r="C25" s="5" t="e">
        <f>IF(Facture_1!#REF!="","",Facture_1!#REF!)</f>
        <v>#REF!</v>
      </c>
      <c r="D25" s="6" t="e">
        <f>IF(Facture_1!#REF!="","",Facture_1!#REF!)</f>
        <v>#REF!</v>
      </c>
      <c r="E25" s="26" t="e">
        <f>IF(Facture_1!#REF!="","",Facture_1!#REF!)</f>
        <v>#REF!</v>
      </c>
      <c r="F25" s="60"/>
      <c r="G25" s="7" t="e">
        <f>IF(Facture_1!#REF!="","",ROUND((E25*F25)/100,2))</f>
        <v>#REF!</v>
      </c>
      <c r="I25" t="e">
        <f>#REF!+F25</f>
        <v>#REF!</v>
      </c>
    </row>
    <row r="26" spans="1:9">
      <c r="A26" s="23" t="e">
        <f>IF(Facture_1!#REF!="","",Facture_1!#REF!)</f>
        <v>#REF!</v>
      </c>
      <c r="B26" s="24" t="e">
        <f>IF(Facture_1!#REF!="","",Facture_1!#REF!)</f>
        <v>#REF!</v>
      </c>
      <c r="C26" s="5" t="e">
        <f>IF(Facture_1!#REF!="","",Facture_1!#REF!)</f>
        <v>#REF!</v>
      </c>
      <c r="D26" s="6" t="e">
        <f>IF(Facture_1!#REF!="","",Facture_1!#REF!)</f>
        <v>#REF!</v>
      </c>
      <c r="E26" s="26" t="e">
        <f>IF(Facture_1!#REF!="","",Facture_1!#REF!)</f>
        <v>#REF!</v>
      </c>
      <c r="F26" s="60"/>
      <c r="G26" s="7" t="e">
        <f>IF(Facture_1!#REF!="","",ROUND((E26*F26)/100,2))</f>
        <v>#REF!</v>
      </c>
      <c r="I26" t="e">
        <f>#REF!+F26</f>
        <v>#REF!</v>
      </c>
    </row>
    <row r="27" spans="1:9">
      <c r="A27" s="23" t="e">
        <f>IF(Facture_1!#REF!="","",Facture_1!#REF!)</f>
        <v>#REF!</v>
      </c>
      <c r="B27" s="24" t="e">
        <f>IF(Facture_1!#REF!="","",Facture_1!#REF!)</f>
        <v>#REF!</v>
      </c>
      <c r="C27" s="5" t="e">
        <f>IF(Facture_1!#REF!="","",Facture_1!#REF!)</f>
        <v>#REF!</v>
      </c>
      <c r="D27" s="6" t="e">
        <f>IF(Facture_1!#REF!="","",Facture_1!#REF!)</f>
        <v>#REF!</v>
      </c>
      <c r="E27" s="26" t="e">
        <f>IF(Facture_1!#REF!="","",Facture_1!#REF!)</f>
        <v>#REF!</v>
      </c>
      <c r="F27" s="60"/>
      <c r="G27" s="7" t="e">
        <f>IF(Facture_1!#REF!="","",ROUND((E27*F27)/100,2))</f>
        <v>#REF!</v>
      </c>
      <c r="I27" t="e">
        <f>#REF!+F27</f>
        <v>#REF!</v>
      </c>
    </row>
    <row r="28" spans="1:9" ht="15" customHeight="1">
      <c r="A28" s="23" t="e">
        <f>IF(Facture_1!#REF!="","",Facture_1!#REF!)</f>
        <v>#REF!</v>
      </c>
      <c r="B28" s="24" t="e">
        <f>IF(Facture_1!#REF!="","",Facture_1!#REF!)</f>
        <v>#REF!</v>
      </c>
      <c r="C28" s="5" t="e">
        <f>IF(Facture_1!#REF!="","",Facture_1!#REF!)</f>
        <v>#REF!</v>
      </c>
      <c r="D28" s="6" t="e">
        <f>IF(Facture_1!#REF!="","",Facture_1!#REF!)</f>
        <v>#REF!</v>
      </c>
      <c r="E28" s="26" t="e">
        <f>IF(Facture_1!#REF!="","",Facture_1!#REF!)</f>
        <v>#REF!</v>
      </c>
      <c r="F28" s="60"/>
      <c r="G28" s="7" t="e">
        <f>IF(Facture_1!#REF!="","",ROUND((E28*F28)/100,2))</f>
        <v>#REF!</v>
      </c>
      <c r="I28" t="e">
        <f>#REF!+F28</f>
        <v>#REF!</v>
      </c>
    </row>
    <row r="29" spans="1:9">
      <c r="A29" s="23" t="e">
        <f>IF(Facture_1!#REF!="","",Facture_1!#REF!)</f>
        <v>#REF!</v>
      </c>
      <c r="B29" s="24" t="e">
        <f>IF(Facture_1!#REF!="","",Facture_1!#REF!)</f>
        <v>#REF!</v>
      </c>
      <c r="C29" s="5" t="e">
        <f>IF(Facture_1!#REF!="","",Facture_1!#REF!)</f>
        <v>#REF!</v>
      </c>
      <c r="D29" s="6" t="e">
        <f>IF(Facture_1!#REF!="","",Facture_1!#REF!)</f>
        <v>#REF!</v>
      </c>
      <c r="E29" s="26" t="e">
        <f>IF(Facture_1!#REF!="","",Facture_1!#REF!)</f>
        <v>#REF!</v>
      </c>
      <c r="F29" s="60"/>
      <c r="G29" s="7" t="e">
        <f>IF(Facture_1!#REF!="","",ROUND((E29*F29)/100,2))</f>
        <v>#REF!</v>
      </c>
      <c r="I29" t="e">
        <f>#REF!+F29</f>
        <v>#REF!</v>
      </c>
    </row>
    <row r="30" spans="1:9">
      <c r="A30" s="23" t="e">
        <f>IF(Facture_1!#REF!="","",Facture_1!#REF!)</f>
        <v>#REF!</v>
      </c>
      <c r="B30" s="24" t="e">
        <f>IF(Facture_1!#REF!="","",Facture_1!#REF!)</f>
        <v>#REF!</v>
      </c>
      <c r="C30" s="5" t="e">
        <f>IF(Facture_1!#REF!="","",Facture_1!#REF!)</f>
        <v>#REF!</v>
      </c>
      <c r="D30" s="6" t="e">
        <f>IF(Facture_1!#REF!="","",Facture_1!#REF!)</f>
        <v>#REF!</v>
      </c>
      <c r="E30" s="26" t="e">
        <f>IF(Facture_1!#REF!="","",Facture_1!#REF!)</f>
        <v>#REF!</v>
      </c>
      <c r="F30" s="60"/>
      <c r="G30" s="7" t="e">
        <f>IF(Facture_1!#REF!="","",ROUND((E30*F30)/100,2))</f>
        <v>#REF!</v>
      </c>
      <c r="I30" t="e">
        <f>#REF!+F30</f>
        <v>#REF!</v>
      </c>
    </row>
    <row r="31" spans="1:9">
      <c r="A31" s="23" t="e">
        <f>IF(Facture_1!#REF!="","",Facture_1!#REF!)</f>
        <v>#REF!</v>
      </c>
      <c r="B31" s="24" t="e">
        <f>IF(Facture_1!#REF!="","",Facture_1!#REF!)</f>
        <v>#REF!</v>
      </c>
      <c r="C31" s="5" t="e">
        <f>IF(Facture_1!#REF!="","",Facture_1!#REF!)</f>
        <v>#REF!</v>
      </c>
      <c r="D31" s="6" t="e">
        <f>IF(Facture_1!#REF!="","",Facture_1!#REF!)</f>
        <v>#REF!</v>
      </c>
      <c r="E31" s="26" t="e">
        <f>IF(Facture_1!#REF!="","",Facture_1!#REF!)</f>
        <v>#REF!</v>
      </c>
      <c r="F31" s="60"/>
      <c r="G31" s="7" t="e">
        <f>IF(Facture_1!#REF!="","",ROUND((E31*F31)/100,2))</f>
        <v>#REF!</v>
      </c>
      <c r="I31" t="e">
        <f>#REF!+F31</f>
        <v>#REF!</v>
      </c>
    </row>
    <row r="32" spans="1:9">
      <c r="A32" s="23" t="e">
        <f>IF(Facture_1!#REF!="","",Facture_1!#REF!)</f>
        <v>#REF!</v>
      </c>
      <c r="B32" s="24" t="e">
        <f>IF(Facture_1!#REF!="","",Facture_1!#REF!)</f>
        <v>#REF!</v>
      </c>
      <c r="C32" s="5" t="e">
        <f>IF(Facture_1!#REF!="","",Facture_1!#REF!)</f>
        <v>#REF!</v>
      </c>
      <c r="D32" s="6" t="e">
        <f>IF(Facture_1!#REF!="","",Facture_1!#REF!)</f>
        <v>#REF!</v>
      </c>
      <c r="E32" s="26" t="e">
        <f>IF(Facture_1!#REF!="","",Facture_1!#REF!)</f>
        <v>#REF!</v>
      </c>
      <c r="F32" s="60"/>
      <c r="G32" s="7" t="e">
        <f>IF(Facture_1!#REF!="","",ROUND((E32*F32)/100,2))</f>
        <v>#REF!</v>
      </c>
      <c r="I32" t="e">
        <f>#REF!+F32</f>
        <v>#REF!</v>
      </c>
    </row>
    <row r="33" spans="1:9">
      <c r="A33" s="23" t="e">
        <f>IF(Facture_1!#REF!="","",Facture_1!#REF!)</f>
        <v>#REF!</v>
      </c>
      <c r="B33" s="24" t="e">
        <f>IF(Facture_1!#REF!="","",Facture_1!#REF!)</f>
        <v>#REF!</v>
      </c>
      <c r="C33" s="5" t="e">
        <f>IF(Facture_1!#REF!="","",Facture_1!#REF!)</f>
        <v>#REF!</v>
      </c>
      <c r="D33" s="6" t="e">
        <f>IF(Facture_1!#REF!="","",Facture_1!#REF!)</f>
        <v>#REF!</v>
      </c>
      <c r="E33" s="26" t="e">
        <f>IF(Facture_1!#REF!="","",Facture_1!#REF!)</f>
        <v>#REF!</v>
      </c>
      <c r="F33" s="60"/>
      <c r="G33" s="7" t="e">
        <f>IF(Facture_1!#REF!="","",ROUND((E33*F33)/100,2))</f>
        <v>#REF!</v>
      </c>
      <c r="I33" t="e">
        <f>#REF!+F33</f>
        <v>#REF!</v>
      </c>
    </row>
    <row r="34" spans="1:9">
      <c r="A34" s="23" t="e">
        <f>IF(Facture_1!#REF!="","",Facture_1!#REF!)</f>
        <v>#REF!</v>
      </c>
      <c r="B34" s="24" t="e">
        <f>IF(Facture_1!#REF!="","",Facture_1!#REF!)</f>
        <v>#REF!</v>
      </c>
      <c r="C34" s="5" t="e">
        <f>IF(Facture_1!#REF!="","",Facture_1!#REF!)</f>
        <v>#REF!</v>
      </c>
      <c r="D34" s="6" t="e">
        <f>IF(Facture_1!#REF!="","",Facture_1!#REF!)</f>
        <v>#REF!</v>
      </c>
      <c r="E34" s="26" t="e">
        <f>IF(Facture_1!#REF!="","",Facture_1!#REF!)</f>
        <v>#REF!</v>
      </c>
      <c r="F34" s="60"/>
      <c r="G34" s="7" t="e">
        <f>IF(Facture_1!#REF!="","",ROUND((E34*F34)/100,2))</f>
        <v>#REF!</v>
      </c>
      <c r="I34" t="e">
        <f>#REF!+F34</f>
        <v>#REF!</v>
      </c>
    </row>
    <row r="35" spans="1:9">
      <c r="A35" s="23" t="e">
        <f>IF(Facture_1!#REF!="","",Facture_1!#REF!)</f>
        <v>#REF!</v>
      </c>
      <c r="B35" s="24" t="e">
        <f>IF(Facture_1!#REF!="","",Facture_1!#REF!)</f>
        <v>#REF!</v>
      </c>
      <c r="C35" s="5" t="e">
        <f>IF(Facture_1!#REF!="","",Facture_1!#REF!)</f>
        <v>#REF!</v>
      </c>
      <c r="D35" s="6" t="e">
        <f>IF(Facture_1!#REF!="","",Facture_1!#REF!)</f>
        <v>#REF!</v>
      </c>
      <c r="E35" s="26" t="e">
        <f>IF(Facture_1!#REF!="","",Facture_1!#REF!)</f>
        <v>#REF!</v>
      </c>
      <c r="F35" s="60"/>
      <c r="G35" s="7" t="e">
        <f>IF(Facture_1!#REF!="","",ROUND((E35*F35)/100,2))</f>
        <v>#REF!</v>
      </c>
      <c r="I35" t="e">
        <f>#REF!+F35</f>
        <v>#REF!</v>
      </c>
    </row>
    <row r="36" spans="1:9">
      <c r="A36" s="23" t="e">
        <f>IF(Facture_1!#REF!="","",Facture_1!#REF!)</f>
        <v>#REF!</v>
      </c>
      <c r="B36" s="24" t="e">
        <f>IF(Facture_1!#REF!="","",Facture_1!#REF!)</f>
        <v>#REF!</v>
      </c>
      <c r="C36" s="5" t="e">
        <f>IF(Facture_1!#REF!="","",Facture_1!#REF!)</f>
        <v>#REF!</v>
      </c>
      <c r="D36" s="6" t="e">
        <f>IF(Facture_1!#REF!="","",Facture_1!#REF!)</f>
        <v>#REF!</v>
      </c>
      <c r="E36" s="26" t="e">
        <f>IF(Facture_1!#REF!="","",Facture_1!#REF!)</f>
        <v>#REF!</v>
      </c>
      <c r="F36" s="60"/>
      <c r="G36" s="7" t="e">
        <f>IF(Facture_1!#REF!="","",ROUND((E36*F36)/100,2))</f>
        <v>#REF!</v>
      </c>
      <c r="I36" t="e">
        <f>#REF!+F36</f>
        <v>#REF!</v>
      </c>
    </row>
    <row r="37" spans="1:9">
      <c r="A37" s="23" t="e">
        <f>IF(Facture_1!#REF!="","",Facture_1!#REF!)</f>
        <v>#REF!</v>
      </c>
      <c r="B37" s="24" t="e">
        <f>IF(Facture_1!#REF!="","",Facture_1!#REF!)</f>
        <v>#REF!</v>
      </c>
      <c r="C37" s="5" t="e">
        <f>IF(Facture_1!#REF!="","",Facture_1!#REF!)</f>
        <v>#REF!</v>
      </c>
      <c r="D37" s="6" t="e">
        <f>IF(Facture_1!#REF!="","",Facture_1!#REF!)</f>
        <v>#REF!</v>
      </c>
      <c r="E37" s="26" t="e">
        <f>IF(Facture_1!#REF!="","",Facture_1!#REF!)</f>
        <v>#REF!</v>
      </c>
      <c r="F37" s="60"/>
      <c r="G37" s="7" t="e">
        <f>IF(Facture_1!#REF!="","",ROUND((E37*F37)/100,2))</f>
        <v>#REF!</v>
      </c>
      <c r="I37" t="e">
        <f>#REF!+F37</f>
        <v>#REF!</v>
      </c>
    </row>
    <row r="38" spans="1:9">
      <c r="A38" s="23" t="e">
        <f>IF(Facture_1!#REF!="","",Facture_1!#REF!)</f>
        <v>#REF!</v>
      </c>
      <c r="B38" s="24" t="e">
        <f>IF(Facture_1!#REF!="","",Facture_1!#REF!)</f>
        <v>#REF!</v>
      </c>
      <c r="C38" s="5" t="e">
        <f>IF(Facture_1!#REF!="","",Facture_1!#REF!)</f>
        <v>#REF!</v>
      </c>
      <c r="D38" s="6" t="e">
        <f>IF(Facture_1!#REF!="","",Facture_1!#REF!)</f>
        <v>#REF!</v>
      </c>
      <c r="E38" s="26" t="e">
        <f>IF(Facture_1!#REF!="","",Facture_1!#REF!)</f>
        <v>#REF!</v>
      </c>
      <c r="F38" s="60"/>
      <c r="G38" s="7" t="e">
        <f>IF(Facture_1!#REF!="","",ROUND((E38*F38)/100,2))</f>
        <v>#REF!</v>
      </c>
      <c r="I38" t="e">
        <f>#REF!+F38</f>
        <v>#REF!</v>
      </c>
    </row>
    <row r="39" spans="1:9">
      <c r="A39" s="23" t="e">
        <f>IF(Facture_1!#REF!="","",Facture_1!#REF!)</f>
        <v>#REF!</v>
      </c>
      <c r="B39" s="24" t="e">
        <f>IF(Facture_1!#REF!="","",Facture_1!#REF!)</f>
        <v>#REF!</v>
      </c>
      <c r="C39" s="5" t="e">
        <f>IF(Facture_1!#REF!="","",Facture_1!#REF!)</f>
        <v>#REF!</v>
      </c>
      <c r="D39" s="6" t="e">
        <f>IF(Facture_1!#REF!="","",Facture_1!#REF!)</f>
        <v>#REF!</v>
      </c>
      <c r="E39" s="26" t="e">
        <f>IF(Facture_1!#REF!="","",Facture_1!#REF!)</f>
        <v>#REF!</v>
      </c>
      <c r="F39" s="60"/>
      <c r="G39" s="7" t="e">
        <f>IF(Facture_1!#REF!="","",ROUND((E39*F39)/100,2))</f>
        <v>#REF!</v>
      </c>
      <c r="I39" t="e">
        <f>#REF!+F39</f>
        <v>#REF!</v>
      </c>
    </row>
    <row r="40" spans="1:9">
      <c r="A40" s="23" t="e">
        <f>IF(Facture_1!#REF!="","",Facture_1!#REF!)</f>
        <v>#REF!</v>
      </c>
      <c r="B40" s="24" t="e">
        <f>IF(Facture_1!#REF!="","",Facture_1!#REF!)</f>
        <v>#REF!</v>
      </c>
      <c r="C40" s="5" t="e">
        <f>IF(Facture_1!#REF!="","",Facture_1!#REF!)</f>
        <v>#REF!</v>
      </c>
      <c r="D40" s="6" t="e">
        <f>IF(Facture_1!#REF!="","",Facture_1!#REF!)</f>
        <v>#REF!</v>
      </c>
      <c r="E40" s="26" t="e">
        <f>IF(Facture_1!#REF!="","",Facture_1!#REF!)</f>
        <v>#REF!</v>
      </c>
      <c r="F40" s="60"/>
      <c r="G40" s="7" t="e">
        <f>IF(Facture_1!#REF!="","",ROUND((E40*F40)/100,2))</f>
        <v>#REF!</v>
      </c>
      <c r="I40" t="e">
        <f>#REF!+F40</f>
        <v>#REF!</v>
      </c>
    </row>
    <row r="41" spans="1:9">
      <c r="A41" s="23" t="e">
        <f>IF(Facture_1!#REF!="","",Facture_1!#REF!)</f>
        <v>#REF!</v>
      </c>
      <c r="B41" s="24" t="e">
        <f>IF(Facture_1!#REF!="","",Facture_1!#REF!)</f>
        <v>#REF!</v>
      </c>
      <c r="C41" s="5" t="e">
        <f>IF(Facture_1!#REF!="","",Facture_1!#REF!)</f>
        <v>#REF!</v>
      </c>
      <c r="D41" s="6" t="e">
        <f>IF(Facture_1!#REF!="","",Facture_1!#REF!)</f>
        <v>#REF!</v>
      </c>
      <c r="E41" s="26" t="e">
        <f>IF(Facture_1!#REF!="","",Facture_1!#REF!)</f>
        <v>#REF!</v>
      </c>
      <c r="F41" s="60"/>
      <c r="G41" s="7" t="e">
        <f>IF(Facture_1!#REF!="","",ROUND((E41*F41)/100,2))</f>
        <v>#REF!</v>
      </c>
      <c r="I41" t="e">
        <f>#REF!+F41</f>
        <v>#REF!</v>
      </c>
    </row>
    <row r="42" spans="1:9">
      <c r="A42" s="23" t="e">
        <f>IF(Facture_1!#REF!="","",Facture_1!#REF!)</f>
        <v>#REF!</v>
      </c>
      <c r="B42" s="24" t="e">
        <f>IF(Facture_1!#REF!="","",Facture_1!#REF!)</f>
        <v>#REF!</v>
      </c>
      <c r="C42" s="5" t="e">
        <f>IF(Facture_1!#REF!="","",Facture_1!#REF!)</f>
        <v>#REF!</v>
      </c>
      <c r="D42" s="6" t="e">
        <f>IF(Facture_1!#REF!="","",Facture_1!#REF!)</f>
        <v>#REF!</v>
      </c>
      <c r="E42" s="26" t="e">
        <f>IF(Facture_1!#REF!="","",Facture_1!#REF!)</f>
        <v>#REF!</v>
      </c>
      <c r="F42" s="60"/>
      <c r="G42" s="7" t="e">
        <f>IF(Facture_1!#REF!="","",ROUND((E42*F42)/100,2))</f>
        <v>#REF!</v>
      </c>
      <c r="I42" t="e">
        <f>#REF!+F42</f>
        <v>#REF!</v>
      </c>
    </row>
    <row r="43" spans="1:9">
      <c r="A43" s="23" t="e">
        <f>IF(Facture_1!#REF!="","",Facture_1!#REF!)</f>
        <v>#REF!</v>
      </c>
      <c r="B43" s="24" t="e">
        <f>IF(Facture_1!#REF!="","",Facture_1!#REF!)</f>
        <v>#REF!</v>
      </c>
      <c r="C43" s="5" t="e">
        <f>IF(Facture_1!#REF!="","",Facture_1!#REF!)</f>
        <v>#REF!</v>
      </c>
      <c r="D43" s="6" t="e">
        <f>IF(Facture_1!#REF!="","",Facture_1!#REF!)</f>
        <v>#REF!</v>
      </c>
      <c r="E43" s="26" t="e">
        <f>IF(Facture_1!#REF!="","",Facture_1!#REF!)</f>
        <v>#REF!</v>
      </c>
      <c r="F43" s="60"/>
      <c r="G43" s="7" t="e">
        <f>IF(Facture_1!#REF!="","",ROUND((E43*F43)/100,2))</f>
        <v>#REF!</v>
      </c>
      <c r="I43" t="e">
        <f>#REF!+F43</f>
        <v>#REF!</v>
      </c>
    </row>
    <row r="44" spans="1:9">
      <c r="A44" s="23" t="e">
        <f>IF(Facture_1!#REF!="","",Facture_1!#REF!)</f>
        <v>#REF!</v>
      </c>
      <c r="B44" s="24" t="e">
        <f>IF(Facture_1!#REF!="","",Facture_1!#REF!)</f>
        <v>#REF!</v>
      </c>
      <c r="C44" s="5" t="e">
        <f>IF(Facture_1!#REF!="","",Facture_1!#REF!)</f>
        <v>#REF!</v>
      </c>
      <c r="D44" s="6" t="e">
        <f>IF(Facture_1!#REF!="","",Facture_1!#REF!)</f>
        <v>#REF!</v>
      </c>
      <c r="E44" s="26" t="e">
        <f>IF(Facture_1!#REF!="","",Facture_1!#REF!)</f>
        <v>#REF!</v>
      </c>
      <c r="F44" s="60"/>
      <c r="G44" s="7" t="e">
        <f>IF(Facture_1!#REF!="","",ROUND((E44*F44)/100,2))</f>
        <v>#REF!</v>
      </c>
      <c r="I44" t="e">
        <f>#REF!+F44</f>
        <v>#REF!</v>
      </c>
    </row>
    <row r="45" spans="1:9">
      <c r="A45" s="23" t="e">
        <f>IF(Facture_1!#REF!="","",Facture_1!#REF!)</f>
        <v>#REF!</v>
      </c>
      <c r="B45" s="24" t="e">
        <f>IF(Facture_1!#REF!="","",Facture_1!#REF!)</f>
        <v>#REF!</v>
      </c>
      <c r="C45" s="5" t="e">
        <f>IF(Facture_1!#REF!="","",Facture_1!#REF!)</f>
        <v>#REF!</v>
      </c>
      <c r="D45" s="6" t="e">
        <f>IF(Facture_1!#REF!="","",Facture_1!#REF!)</f>
        <v>#REF!</v>
      </c>
      <c r="E45" s="26" t="e">
        <f>IF(Facture_1!#REF!="","",Facture_1!#REF!)</f>
        <v>#REF!</v>
      </c>
      <c r="F45" s="60"/>
      <c r="G45" s="7" t="e">
        <f>IF(Facture_1!#REF!="","",ROUND((E45*F45)/100,2))</f>
        <v>#REF!</v>
      </c>
      <c r="I45" t="e">
        <f>#REF!+F45</f>
        <v>#REF!</v>
      </c>
    </row>
    <row r="46" spans="1:9">
      <c r="A46" s="23" t="e">
        <f>IF(Facture_1!#REF!="","",Facture_1!#REF!)</f>
        <v>#REF!</v>
      </c>
      <c r="B46" s="24" t="e">
        <f>IF(Facture_1!#REF!="","",Facture_1!#REF!)</f>
        <v>#REF!</v>
      </c>
      <c r="C46" s="5" t="e">
        <f>IF(Facture_1!#REF!="","",Facture_1!#REF!)</f>
        <v>#REF!</v>
      </c>
      <c r="D46" s="6" t="e">
        <f>IF(Facture_1!#REF!="","",Facture_1!#REF!)</f>
        <v>#REF!</v>
      </c>
      <c r="E46" s="26" t="e">
        <f>IF(Facture_1!#REF!="","",Facture_1!#REF!)</f>
        <v>#REF!</v>
      </c>
      <c r="F46" s="60"/>
      <c r="G46" s="7" t="e">
        <f>IF(Facture_1!#REF!="","",ROUND((E46*F46)/100,2))</f>
        <v>#REF!</v>
      </c>
      <c r="I46" t="e">
        <f>#REF!+F46</f>
        <v>#REF!</v>
      </c>
    </row>
    <row r="47" spans="1:9">
      <c r="A47" s="23" t="e">
        <f>IF(Facture_1!#REF!="","",Facture_1!#REF!)</f>
        <v>#REF!</v>
      </c>
      <c r="B47" s="24" t="e">
        <f>IF(Facture_1!#REF!="","",Facture_1!#REF!)</f>
        <v>#REF!</v>
      </c>
      <c r="C47" s="5" t="e">
        <f>IF(Facture_1!#REF!="","",Facture_1!#REF!)</f>
        <v>#REF!</v>
      </c>
      <c r="D47" s="6" t="e">
        <f>IF(Facture_1!#REF!="","",Facture_1!#REF!)</f>
        <v>#REF!</v>
      </c>
      <c r="E47" s="26" t="e">
        <f>IF(Facture_1!#REF!="","",Facture_1!#REF!)</f>
        <v>#REF!</v>
      </c>
      <c r="F47" s="60"/>
      <c r="G47" s="7" t="e">
        <f>IF(Facture_1!#REF!="","",ROUND((E47*F47)/100,2))</f>
        <v>#REF!</v>
      </c>
      <c r="I47" t="e">
        <f>#REF!+F47</f>
        <v>#REF!</v>
      </c>
    </row>
    <row r="48" spans="1:9">
      <c r="A48" s="23" t="e">
        <f>IF(Facture_1!#REF!="","",Facture_1!#REF!)</f>
        <v>#REF!</v>
      </c>
      <c r="B48" s="24" t="e">
        <f>IF(Facture_1!#REF!="","",Facture_1!#REF!)</f>
        <v>#REF!</v>
      </c>
      <c r="C48" s="5" t="e">
        <f>IF(Facture_1!#REF!="","",Facture_1!#REF!)</f>
        <v>#REF!</v>
      </c>
      <c r="D48" s="6" t="e">
        <f>IF(Facture_1!#REF!="","",Facture_1!#REF!)</f>
        <v>#REF!</v>
      </c>
      <c r="E48" s="26" t="e">
        <f>IF(Facture_1!#REF!="","",Facture_1!#REF!)</f>
        <v>#REF!</v>
      </c>
      <c r="F48" s="60"/>
      <c r="G48" s="7" t="e">
        <f>IF(Facture_1!#REF!="","",ROUND((E48*F48)/100,2))</f>
        <v>#REF!</v>
      </c>
      <c r="I48" t="e">
        <f>#REF!+F48</f>
        <v>#REF!</v>
      </c>
    </row>
    <row r="49" spans="1:9">
      <c r="A49" s="23" t="e">
        <f>IF(Facture_1!#REF!="","",Facture_1!#REF!)</f>
        <v>#REF!</v>
      </c>
      <c r="B49" s="24" t="e">
        <f>IF(Facture_1!#REF!="","",Facture_1!#REF!)</f>
        <v>#REF!</v>
      </c>
      <c r="C49" s="5" t="e">
        <f>IF(Facture_1!#REF!="","",Facture_1!#REF!)</f>
        <v>#REF!</v>
      </c>
      <c r="D49" s="6" t="e">
        <f>IF(Facture_1!#REF!="","",Facture_1!#REF!)</f>
        <v>#REF!</v>
      </c>
      <c r="E49" s="26" t="e">
        <f>IF(Facture_1!#REF!="","",Facture_1!#REF!)</f>
        <v>#REF!</v>
      </c>
      <c r="F49" s="60"/>
      <c r="G49" s="7" t="e">
        <f>IF(Facture_1!#REF!="","",ROUND((E49*F49)/100,2))</f>
        <v>#REF!</v>
      </c>
      <c r="I49" t="e">
        <f>#REF!+F49</f>
        <v>#REF!</v>
      </c>
    </row>
    <row r="50" spans="1:9">
      <c r="A50" s="23" t="e">
        <f>IF(Facture_1!#REF!="","",Facture_1!#REF!)</f>
        <v>#REF!</v>
      </c>
      <c r="B50" s="24" t="e">
        <f>IF(Facture_1!#REF!="","",Facture_1!#REF!)</f>
        <v>#REF!</v>
      </c>
      <c r="C50" s="5" t="e">
        <f>IF(Facture_1!#REF!="","",Facture_1!#REF!)</f>
        <v>#REF!</v>
      </c>
      <c r="D50" s="6" t="e">
        <f>IF(Facture_1!#REF!="","",Facture_1!#REF!)</f>
        <v>#REF!</v>
      </c>
      <c r="E50" s="26" t="e">
        <f>IF(Facture_1!#REF!="","",Facture_1!#REF!)</f>
        <v>#REF!</v>
      </c>
      <c r="F50" s="60"/>
      <c r="G50" s="7" t="e">
        <f>IF(Facture_1!#REF!="","",ROUND((E50*F50)/100,2))</f>
        <v>#REF!</v>
      </c>
      <c r="I50" t="e">
        <f>#REF!+F50</f>
        <v>#REF!</v>
      </c>
    </row>
    <row r="51" spans="1:9">
      <c r="A51" s="23" t="e">
        <f>IF(Facture_1!#REF!="","",Facture_1!#REF!)</f>
        <v>#REF!</v>
      </c>
      <c r="B51" s="24" t="e">
        <f>IF(Facture_1!#REF!="","",Facture_1!#REF!)</f>
        <v>#REF!</v>
      </c>
      <c r="C51" s="5" t="e">
        <f>IF(Facture_1!#REF!="","",Facture_1!#REF!)</f>
        <v>#REF!</v>
      </c>
      <c r="D51" s="6" t="e">
        <f>IF(Facture_1!#REF!="","",Facture_1!#REF!)</f>
        <v>#REF!</v>
      </c>
      <c r="E51" s="26" t="e">
        <f>IF(Facture_1!#REF!="","",Facture_1!#REF!)</f>
        <v>#REF!</v>
      </c>
      <c r="F51" s="60"/>
      <c r="G51" s="7" t="e">
        <f>IF(Facture_1!#REF!="","",ROUND((E51*F51)/100,2))</f>
        <v>#REF!</v>
      </c>
      <c r="I51" t="e">
        <f>#REF!+F51</f>
        <v>#REF!</v>
      </c>
    </row>
    <row r="52" spans="1:9">
      <c r="A52" s="23" t="e">
        <f>IF(Facture_1!#REF!="","",Facture_1!#REF!)</f>
        <v>#REF!</v>
      </c>
      <c r="B52" s="24" t="e">
        <f>IF(Facture_1!#REF!="","",Facture_1!#REF!)</f>
        <v>#REF!</v>
      </c>
      <c r="C52" s="5" t="e">
        <f>IF(Facture_1!#REF!="","",Facture_1!#REF!)</f>
        <v>#REF!</v>
      </c>
      <c r="D52" s="6" t="e">
        <f>IF(Facture_1!#REF!="","",Facture_1!#REF!)</f>
        <v>#REF!</v>
      </c>
      <c r="E52" s="26" t="e">
        <f>IF(Facture_1!#REF!="","",Facture_1!#REF!)</f>
        <v>#REF!</v>
      </c>
      <c r="F52" s="60"/>
      <c r="G52" s="7" t="e">
        <f>IF(Facture_1!#REF!="","",ROUND((E52*F52)/100,2))</f>
        <v>#REF!</v>
      </c>
      <c r="I52" t="e">
        <f>#REF!+F52</f>
        <v>#REF!</v>
      </c>
    </row>
    <row r="53" spans="1:9">
      <c r="A53" s="23" t="e">
        <f>IF(Facture_1!#REF!="","",Facture_1!#REF!)</f>
        <v>#REF!</v>
      </c>
      <c r="B53" s="24" t="e">
        <f>IF(Facture_1!#REF!="","",Facture_1!#REF!)</f>
        <v>#REF!</v>
      </c>
      <c r="C53" s="5" t="e">
        <f>IF(Facture_1!#REF!="","",Facture_1!#REF!)</f>
        <v>#REF!</v>
      </c>
      <c r="D53" s="6" t="e">
        <f>IF(Facture_1!#REF!="","",Facture_1!#REF!)</f>
        <v>#REF!</v>
      </c>
      <c r="E53" s="26" t="e">
        <f>IF(Facture_1!#REF!="","",Facture_1!#REF!)</f>
        <v>#REF!</v>
      </c>
      <c r="F53" s="60"/>
      <c r="G53" s="7" t="e">
        <f>IF(Facture_1!#REF!="","",ROUND((E53*F53)/100,2))</f>
        <v>#REF!</v>
      </c>
      <c r="I53" t="e">
        <f>#REF!+F53</f>
        <v>#REF!</v>
      </c>
    </row>
    <row r="54" spans="1:9">
      <c r="A54" s="23" t="e">
        <f>IF(Facture_1!#REF!="","",Facture_1!#REF!)</f>
        <v>#REF!</v>
      </c>
      <c r="B54" s="24" t="e">
        <f>IF(Facture_1!#REF!="","",Facture_1!#REF!)</f>
        <v>#REF!</v>
      </c>
      <c r="C54" s="5" t="e">
        <f>IF(Facture_1!#REF!="","",Facture_1!#REF!)</f>
        <v>#REF!</v>
      </c>
      <c r="D54" s="6" t="e">
        <f>IF(Facture_1!#REF!="","",Facture_1!#REF!)</f>
        <v>#REF!</v>
      </c>
      <c r="E54" s="26" t="e">
        <f>IF(Facture_1!#REF!="","",Facture_1!#REF!)</f>
        <v>#REF!</v>
      </c>
      <c r="F54" s="60"/>
      <c r="G54" s="7" t="e">
        <f>IF(Facture_1!#REF!="","",ROUND((E54*F54)/100,2))</f>
        <v>#REF!</v>
      </c>
      <c r="I54" t="e">
        <f>#REF!+F54</f>
        <v>#REF!</v>
      </c>
    </row>
    <row r="55" spans="1:9">
      <c r="A55" s="23" t="e">
        <f>IF(Facture_1!#REF!="","",Facture_1!#REF!)</f>
        <v>#REF!</v>
      </c>
      <c r="B55" s="24" t="e">
        <f>IF(Facture_1!#REF!="","",Facture_1!#REF!)</f>
        <v>#REF!</v>
      </c>
      <c r="C55" s="5" t="e">
        <f>IF(Facture_1!#REF!="","",Facture_1!#REF!)</f>
        <v>#REF!</v>
      </c>
      <c r="D55" s="6" t="e">
        <f>IF(Facture_1!#REF!="","",Facture_1!#REF!)</f>
        <v>#REF!</v>
      </c>
      <c r="E55" s="26" t="e">
        <f>IF(Facture_1!#REF!="","",Facture_1!#REF!)</f>
        <v>#REF!</v>
      </c>
      <c r="F55" s="60"/>
      <c r="G55" s="7" t="e">
        <f>IF(Facture_1!#REF!="","",ROUND((E55*F55)/100,2))</f>
        <v>#REF!</v>
      </c>
      <c r="I55" t="e">
        <f>#REF!+F55</f>
        <v>#REF!</v>
      </c>
    </row>
    <row r="56" spans="1:9">
      <c r="A56" s="23" t="e">
        <f>IF(Facture_1!#REF!="","",Facture_1!#REF!)</f>
        <v>#REF!</v>
      </c>
      <c r="B56" s="24" t="e">
        <f>IF(Facture_1!#REF!="","",Facture_1!#REF!)</f>
        <v>#REF!</v>
      </c>
      <c r="C56" s="5" t="e">
        <f>IF(Facture_1!#REF!="","",Facture_1!#REF!)</f>
        <v>#REF!</v>
      </c>
      <c r="D56" s="6" t="e">
        <f>IF(Facture_1!#REF!="","",Facture_1!#REF!)</f>
        <v>#REF!</v>
      </c>
      <c r="E56" s="26" t="e">
        <f>IF(Facture_1!#REF!="","",Facture_1!#REF!)</f>
        <v>#REF!</v>
      </c>
      <c r="F56" s="60"/>
      <c r="G56" s="7" t="e">
        <f>IF(Facture_1!#REF!="","",ROUND((E56*F56)/100,2))</f>
        <v>#REF!</v>
      </c>
      <c r="I56" t="e">
        <f>#REF!+F56</f>
        <v>#REF!</v>
      </c>
    </row>
    <row r="57" spans="1:9">
      <c r="A57" s="23" t="e">
        <f>IF(Facture_1!#REF!="","",Facture_1!#REF!)</f>
        <v>#REF!</v>
      </c>
      <c r="B57" s="24" t="e">
        <f>IF(Facture_1!#REF!="","",Facture_1!#REF!)</f>
        <v>#REF!</v>
      </c>
      <c r="C57" s="5" t="e">
        <f>IF(Facture_1!#REF!="","",Facture_1!#REF!)</f>
        <v>#REF!</v>
      </c>
      <c r="D57" s="6" t="e">
        <f>IF(Facture_1!#REF!="","",Facture_1!#REF!)</f>
        <v>#REF!</v>
      </c>
      <c r="E57" s="26" t="e">
        <f>IF(Facture_1!#REF!="","",Facture_1!#REF!)</f>
        <v>#REF!</v>
      </c>
      <c r="F57" s="60"/>
      <c r="G57" s="7" t="e">
        <f>IF(Facture_1!#REF!="","",ROUND((E57*F57)/100,2))</f>
        <v>#REF!</v>
      </c>
      <c r="I57" t="e">
        <f>#REF!+F57</f>
        <v>#REF!</v>
      </c>
    </row>
    <row r="58" spans="1:9">
      <c r="A58" s="23" t="e">
        <f>IF(Facture_1!#REF!="","",Facture_1!#REF!)</f>
        <v>#REF!</v>
      </c>
      <c r="B58" s="24" t="e">
        <f>IF(Facture_1!#REF!="","",Facture_1!#REF!)</f>
        <v>#REF!</v>
      </c>
      <c r="C58" s="5" t="e">
        <f>IF(Facture_1!#REF!="","",Facture_1!#REF!)</f>
        <v>#REF!</v>
      </c>
      <c r="D58" s="6" t="e">
        <f>IF(Facture_1!#REF!="","",Facture_1!#REF!)</f>
        <v>#REF!</v>
      </c>
      <c r="E58" s="26" t="e">
        <f>IF(Facture_1!#REF!="","",Facture_1!#REF!)</f>
        <v>#REF!</v>
      </c>
      <c r="F58" s="60"/>
      <c r="G58" s="7" t="e">
        <f>IF(Facture_1!#REF!="","",ROUND((E58*F58)/100,2))</f>
        <v>#REF!</v>
      </c>
      <c r="I58" t="e">
        <f>#REF!+F58</f>
        <v>#REF!</v>
      </c>
    </row>
    <row r="59" spans="1:9">
      <c r="A59" s="23" t="e">
        <f>IF(Facture_1!#REF!="","",Facture_1!#REF!)</f>
        <v>#REF!</v>
      </c>
      <c r="B59" s="24" t="e">
        <f>IF(Facture_1!#REF!="","",Facture_1!#REF!)</f>
        <v>#REF!</v>
      </c>
      <c r="C59" s="5" t="e">
        <f>IF(Facture_1!#REF!="","",Facture_1!#REF!)</f>
        <v>#REF!</v>
      </c>
      <c r="D59" s="6" t="e">
        <f>IF(Facture_1!#REF!="","",Facture_1!#REF!)</f>
        <v>#REF!</v>
      </c>
      <c r="E59" s="26" t="e">
        <f>IF(Facture_1!#REF!="","",Facture_1!#REF!)</f>
        <v>#REF!</v>
      </c>
      <c r="F59" s="60"/>
      <c r="G59" s="7" t="e">
        <f>IF(Facture_1!#REF!="","",ROUND((E59*F59)/100,2))</f>
        <v>#REF!</v>
      </c>
      <c r="I59" t="e">
        <f>#REF!+F59</f>
        <v>#REF!</v>
      </c>
    </row>
    <row r="60" spans="1:9">
      <c r="A60" s="23" t="e">
        <f>IF(Facture_1!#REF!="","",Facture_1!#REF!)</f>
        <v>#REF!</v>
      </c>
      <c r="B60" s="24" t="e">
        <f>IF(Facture_1!#REF!="","",Facture_1!#REF!)</f>
        <v>#REF!</v>
      </c>
      <c r="C60" s="5" t="e">
        <f>IF(Facture_1!#REF!="","",Facture_1!#REF!)</f>
        <v>#REF!</v>
      </c>
      <c r="D60" s="6" t="e">
        <f>IF(Facture_1!#REF!="","",Facture_1!#REF!)</f>
        <v>#REF!</v>
      </c>
      <c r="E60" s="26" t="e">
        <f>IF(Facture_1!#REF!="","",Facture_1!#REF!)</f>
        <v>#REF!</v>
      </c>
      <c r="F60" s="60"/>
      <c r="G60" s="7" t="e">
        <f>IF(Facture_1!#REF!="","",ROUND((E60*F60)/100,2))</f>
        <v>#REF!</v>
      </c>
      <c r="I60" t="e">
        <f>#REF!+F60</f>
        <v>#REF!</v>
      </c>
    </row>
    <row r="61" spans="1:9">
      <c r="A61" s="23" t="e">
        <f>IF(Facture_1!#REF!="","",Facture_1!#REF!)</f>
        <v>#REF!</v>
      </c>
      <c r="B61" s="24" t="e">
        <f>IF(Facture_1!#REF!="","",Facture_1!#REF!)</f>
        <v>#REF!</v>
      </c>
      <c r="C61" s="5" t="e">
        <f>IF(Facture_1!#REF!="","",Facture_1!#REF!)</f>
        <v>#REF!</v>
      </c>
      <c r="D61" s="6" t="e">
        <f>IF(Facture_1!#REF!="","",Facture_1!#REF!)</f>
        <v>#REF!</v>
      </c>
      <c r="E61" s="26" t="e">
        <f>IF(Facture_1!#REF!="","",Facture_1!#REF!)</f>
        <v>#REF!</v>
      </c>
      <c r="F61" s="60"/>
      <c r="G61" s="7" t="e">
        <f>IF(Facture_1!#REF!="","",ROUND((E61*F61)/100,2))</f>
        <v>#REF!</v>
      </c>
      <c r="I61" t="e">
        <f>#REF!+F61</f>
        <v>#REF!</v>
      </c>
    </row>
    <row r="62" spans="1:9">
      <c r="A62" s="23" t="e">
        <f>IF(Facture_1!#REF!="","",Facture_1!#REF!)</f>
        <v>#REF!</v>
      </c>
      <c r="B62" s="24" t="e">
        <f>IF(Facture_1!#REF!="","",Facture_1!#REF!)</f>
        <v>#REF!</v>
      </c>
      <c r="C62" s="5" t="e">
        <f>IF(Facture_1!#REF!="","",Facture_1!#REF!)</f>
        <v>#REF!</v>
      </c>
      <c r="D62" s="6" t="e">
        <f>IF(Facture_1!#REF!="","",Facture_1!#REF!)</f>
        <v>#REF!</v>
      </c>
      <c r="E62" s="26" t="e">
        <f>IF(Facture_1!#REF!="","",Facture_1!#REF!)</f>
        <v>#REF!</v>
      </c>
      <c r="F62" s="60"/>
      <c r="G62" s="7" t="e">
        <f>IF(Facture_1!#REF!="","",ROUND((E62*F62)/100,2))</f>
        <v>#REF!</v>
      </c>
      <c r="I62" t="e">
        <f>#REF!+F62</f>
        <v>#REF!</v>
      </c>
    </row>
    <row r="63" spans="1:9">
      <c r="A63" s="23" t="e">
        <f>IF(Facture_1!#REF!="","",Facture_1!#REF!)</f>
        <v>#REF!</v>
      </c>
      <c r="B63" s="24" t="e">
        <f>IF(Facture_1!#REF!="","",Facture_1!#REF!)</f>
        <v>#REF!</v>
      </c>
      <c r="C63" s="5" t="e">
        <f>IF(Facture_1!#REF!="","",Facture_1!#REF!)</f>
        <v>#REF!</v>
      </c>
      <c r="D63" s="6" t="e">
        <f>IF(Facture_1!#REF!="","",Facture_1!#REF!)</f>
        <v>#REF!</v>
      </c>
      <c r="E63" s="26" t="e">
        <f>IF(Facture_1!#REF!="","",Facture_1!#REF!)</f>
        <v>#REF!</v>
      </c>
      <c r="F63" s="60"/>
      <c r="G63" s="7" t="e">
        <f>IF(Facture_1!#REF!="","",ROUND((E63*F63)/100,2))</f>
        <v>#REF!</v>
      </c>
      <c r="I63" t="e">
        <f>#REF!+F63</f>
        <v>#REF!</v>
      </c>
    </row>
    <row r="64" spans="1:9">
      <c r="A64" s="23" t="e">
        <f>IF(Facture_1!#REF!="","",Facture_1!#REF!)</f>
        <v>#REF!</v>
      </c>
      <c r="B64" s="24" t="e">
        <f>IF(Facture_1!#REF!="","",Facture_1!#REF!)</f>
        <v>#REF!</v>
      </c>
      <c r="C64" s="5" t="e">
        <f>IF(Facture_1!#REF!="","",Facture_1!#REF!)</f>
        <v>#REF!</v>
      </c>
      <c r="D64" s="6" t="e">
        <f>IF(Facture_1!#REF!="","",Facture_1!#REF!)</f>
        <v>#REF!</v>
      </c>
      <c r="E64" s="26" t="e">
        <f>IF(Facture_1!#REF!="","",Facture_1!#REF!)</f>
        <v>#REF!</v>
      </c>
      <c r="F64" s="60"/>
      <c r="G64" s="7" t="e">
        <f>IF(Facture_1!#REF!="","",ROUND((E64*F64)/100,2))</f>
        <v>#REF!</v>
      </c>
      <c r="I64" t="e">
        <f>#REF!+F64</f>
        <v>#REF!</v>
      </c>
    </row>
    <row r="65" spans="1:9">
      <c r="A65" s="23" t="e">
        <f>IF(Facture_1!#REF!="","",Facture_1!#REF!)</f>
        <v>#REF!</v>
      </c>
      <c r="B65" s="24" t="e">
        <f>IF(Facture_1!#REF!="","",Facture_1!#REF!)</f>
        <v>#REF!</v>
      </c>
      <c r="C65" s="5" t="e">
        <f>IF(Facture_1!#REF!="","",Facture_1!#REF!)</f>
        <v>#REF!</v>
      </c>
      <c r="D65" s="6" t="e">
        <f>IF(Facture_1!#REF!="","",Facture_1!#REF!)</f>
        <v>#REF!</v>
      </c>
      <c r="E65" s="26" t="e">
        <f>IF(Facture_1!#REF!="","",Facture_1!#REF!)</f>
        <v>#REF!</v>
      </c>
      <c r="F65" s="60"/>
      <c r="G65" s="7" t="e">
        <f>IF(Facture_1!#REF!="","",ROUND((E65*F65)/100,2))</f>
        <v>#REF!</v>
      </c>
      <c r="I65" t="e">
        <f>#REF!+F65</f>
        <v>#REF!</v>
      </c>
    </row>
    <row r="66" spans="1:9">
      <c r="A66" s="23" t="e">
        <f>IF(Facture_1!#REF!="","",Facture_1!#REF!)</f>
        <v>#REF!</v>
      </c>
      <c r="B66" s="24" t="e">
        <f>IF(Facture_1!#REF!="","",Facture_1!#REF!)</f>
        <v>#REF!</v>
      </c>
      <c r="C66" s="5" t="e">
        <f>IF(Facture_1!#REF!="","",Facture_1!#REF!)</f>
        <v>#REF!</v>
      </c>
      <c r="D66" s="6" t="e">
        <f>IF(Facture_1!#REF!="","",Facture_1!#REF!)</f>
        <v>#REF!</v>
      </c>
      <c r="E66" s="26" t="e">
        <f>IF(Facture_1!#REF!="","",Facture_1!#REF!)</f>
        <v>#REF!</v>
      </c>
      <c r="F66" s="60"/>
      <c r="G66" s="7" t="e">
        <f>IF(Facture_1!#REF!="","",ROUND((E66*F66)/100,2))</f>
        <v>#REF!</v>
      </c>
      <c r="I66" t="e">
        <f>#REF!+F66</f>
        <v>#REF!</v>
      </c>
    </row>
    <row r="67" spans="1:9">
      <c r="A67" s="23" t="e">
        <f>IF(Facture_1!#REF!="","",Facture_1!#REF!)</f>
        <v>#REF!</v>
      </c>
      <c r="B67" s="24" t="e">
        <f>IF(Facture_1!#REF!="","",Facture_1!#REF!)</f>
        <v>#REF!</v>
      </c>
      <c r="C67" s="5" t="e">
        <f>IF(Facture_1!#REF!="","",Facture_1!#REF!)</f>
        <v>#REF!</v>
      </c>
      <c r="D67" s="6" t="e">
        <f>IF(Facture_1!#REF!="","",Facture_1!#REF!)</f>
        <v>#REF!</v>
      </c>
      <c r="E67" s="26" t="e">
        <f>IF(Facture_1!#REF!="","",Facture_1!#REF!)</f>
        <v>#REF!</v>
      </c>
      <c r="F67" s="60"/>
      <c r="G67" s="7" t="e">
        <f>IF(Facture_1!#REF!="","",ROUND((E67*F67)/100,2))</f>
        <v>#REF!</v>
      </c>
      <c r="I67" t="e">
        <f>#REF!+F67</f>
        <v>#REF!</v>
      </c>
    </row>
    <row r="68" spans="1:9">
      <c r="A68" s="23" t="e">
        <f>IF(Facture_1!#REF!="","",Facture_1!#REF!)</f>
        <v>#REF!</v>
      </c>
      <c r="B68" s="24" t="e">
        <f>IF(Facture_1!#REF!="","",Facture_1!#REF!)</f>
        <v>#REF!</v>
      </c>
      <c r="C68" s="5" t="e">
        <f>IF(Facture_1!#REF!="","",Facture_1!#REF!)</f>
        <v>#REF!</v>
      </c>
      <c r="D68" s="6" t="e">
        <f>IF(Facture_1!#REF!="","",Facture_1!#REF!)</f>
        <v>#REF!</v>
      </c>
      <c r="E68" s="26" t="e">
        <f>IF(Facture_1!#REF!="","",Facture_1!#REF!)</f>
        <v>#REF!</v>
      </c>
      <c r="F68" s="60"/>
      <c r="G68" s="7" t="e">
        <f>IF(Facture_1!#REF!="","",ROUND((E68*F68)/100,2))</f>
        <v>#REF!</v>
      </c>
      <c r="I68" t="e">
        <f>#REF!+F68</f>
        <v>#REF!</v>
      </c>
    </row>
    <row r="69" spans="1:9">
      <c r="A69" s="23" t="e">
        <f>IF(Facture_1!#REF!="","",Facture_1!#REF!)</f>
        <v>#REF!</v>
      </c>
      <c r="B69" s="24" t="e">
        <f>IF(Facture_1!#REF!="","",Facture_1!#REF!)</f>
        <v>#REF!</v>
      </c>
      <c r="C69" s="5" t="e">
        <f>IF(Facture_1!#REF!="","",Facture_1!#REF!)</f>
        <v>#REF!</v>
      </c>
      <c r="D69" s="6" t="e">
        <f>IF(Facture_1!#REF!="","",Facture_1!#REF!)</f>
        <v>#REF!</v>
      </c>
      <c r="E69" s="26" t="e">
        <f>IF(Facture_1!#REF!="","",Facture_1!#REF!)</f>
        <v>#REF!</v>
      </c>
      <c r="F69" s="60"/>
      <c r="G69" s="78" t="e">
        <f>SUM(G16:G68)</f>
        <v>#REF!</v>
      </c>
      <c r="I69" t="e">
        <f>#REF!+F69</f>
        <v>#REF!</v>
      </c>
    </row>
    <row r="70" spans="1:9">
      <c r="A70" s="23" t="e">
        <f>IF(Facture_1!#REF!="","",Facture_1!#REF!)</f>
        <v>#REF!</v>
      </c>
      <c r="B70" s="24" t="e">
        <f>IF(Facture_1!#REF!="","",Facture_1!#REF!)</f>
        <v>#REF!</v>
      </c>
      <c r="C70" s="5" t="e">
        <f>IF(Facture_1!#REF!="","",Facture_1!#REF!)</f>
        <v>#REF!</v>
      </c>
      <c r="D70" s="6" t="e">
        <f>IF(Facture_1!#REF!="","",Facture_1!#REF!)</f>
        <v>#REF!</v>
      </c>
      <c r="E70" s="26" t="e">
        <f>IF(Facture_1!#REF!="","",Facture_1!#REF!)</f>
        <v>#REF!</v>
      </c>
      <c r="F70" s="60"/>
      <c r="G70" s="7" t="e">
        <f>IF(Facture_1!#REF!="","",ROUND((E70*F70)/100,2))</f>
        <v>#REF!</v>
      </c>
      <c r="I70" t="e">
        <f>#REF!+F70</f>
        <v>#REF!</v>
      </c>
    </row>
    <row r="71" spans="1:9">
      <c r="A71" s="23" t="e">
        <f>IF(Facture_1!#REF!="","",Facture_1!#REF!)</f>
        <v>#REF!</v>
      </c>
      <c r="B71" s="77" t="s">
        <v>77</v>
      </c>
      <c r="C71" s="5" t="e">
        <f>IF(Facture_1!#REF!="","",Facture_1!#REF!)</f>
        <v>#REF!</v>
      </c>
      <c r="D71" s="6" t="e">
        <f>IF(Facture_1!#REF!="","",Facture_1!#REF!)</f>
        <v>#REF!</v>
      </c>
      <c r="E71" s="26" t="e">
        <f>IF(Facture_1!#REF!="","",Facture_1!#REF!)</f>
        <v>#REF!</v>
      </c>
      <c r="F71" s="60"/>
      <c r="G71" s="7" t="e">
        <f>IF(Facture_1!#REF!="","",ROUND((E71*F71)/100,2))</f>
        <v>#REF!</v>
      </c>
      <c r="I71" t="e">
        <f>#REF!+F71</f>
        <v>#REF!</v>
      </c>
    </row>
    <row r="72" spans="1:9">
      <c r="A72" s="23" t="e">
        <f>IF(Facture_1!#REF!="","",Facture_1!#REF!)</f>
        <v>#REF!</v>
      </c>
      <c r="B72" s="24" t="e">
        <f>IF(Facture_1!#REF!="","",Facture_1!#REF!)</f>
        <v>#REF!</v>
      </c>
      <c r="C72" s="5" t="e">
        <f>IF(Facture_1!#REF!="","",Facture_1!#REF!)</f>
        <v>#REF!</v>
      </c>
      <c r="D72" s="6" t="e">
        <f>IF(Facture_1!#REF!="","",Facture_1!#REF!)</f>
        <v>#REF!</v>
      </c>
      <c r="E72" s="26" t="e">
        <f>IF(Facture_1!#REF!="","",Facture_1!#REF!)</f>
        <v>#REF!</v>
      </c>
      <c r="F72" s="60"/>
      <c r="G72" s="78" t="e">
        <f>IF(Facture_1!#REF!="","",ROUND((E72*F72)/100,2))</f>
        <v>#REF!</v>
      </c>
      <c r="I72" t="e">
        <f>#REF!+F72</f>
        <v>#REF!</v>
      </c>
    </row>
    <row r="73" spans="1:9">
      <c r="A73" s="23" t="e">
        <f>IF(Facture_1!#REF!="","",Facture_1!#REF!)</f>
        <v>#REF!</v>
      </c>
      <c r="B73" s="77" t="s">
        <v>78</v>
      </c>
      <c r="C73" s="5" t="e">
        <f>IF(Facture_1!#REF!="","",Facture_1!#REF!)</f>
        <v>#REF!</v>
      </c>
      <c r="D73" s="6" t="e">
        <f>IF(Facture_1!#REF!="","",Facture_1!#REF!)</f>
        <v>#REF!</v>
      </c>
      <c r="E73" s="26" t="e">
        <f>IF(Facture_1!#REF!="","",Facture_1!#REF!)</f>
        <v>#REF!</v>
      </c>
      <c r="F73" s="60"/>
      <c r="G73" s="7" t="e">
        <f>IF(Facture_1!#REF!="","",ROUND((E73*F73)/100,2))</f>
        <v>#REF!</v>
      </c>
      <c r="I73" t="e">
        <f>#REF!+F73</f>
        <v>#REF!</v>
      </c>
    </row>
    <row r="74" spans="1:9">
      <c r="A74" s="23" t="str">
        <f>IF(Facture_1!A23="","",Facture_1!A23)</f>
        <v/>
      </c>
      <c r="B74" s="24" t="e">
        <f>IF(Facture_1!#REF!="","",Facture_1!#REF!)</f>
        <v>#REF!</v>
      </c>
      <c r="C74" s="5" t="e">
        <f>IF(Facture_1!#REF!="","",Facture_1!#REF!)</f>
        <v>#REF!</v>
      </c>
      <c r="D74" s="6" t="e">
        <f>IF(Facture_1!#REF!="","",Facture_1!#REF!)</f>
        <v>#REF!</v>
      </c>
      <c r="E74" s="26" t="e">
        <f>IF(Facture_1!#REF!="","",Facture_1!#REF!)</f>
        <v>#REF!</v>
      </c>
      <c r="F74" s="60"/>
      <c r="G74" s="78" t="str">
        <f>IF(Facture_1!A23="","",ROUND((E74*F74)/100,2))</f>
        <v/>
      </c>
      <c r="I74" t="e">
        <f>#REF!+F74</f>
        <v>#REF!</v>
      </c>
    </row>
    <row r="75" spans="1:9" ht="15.75" thickBot="1">
      <c r="A75" s="27" t="str">
        <f>IF(Facture_1!A24="","",Facture_1!A24)</f>
        <v/>
      </c>
      <c r="B75" s="25" t="e">
        <f>IF(Facture_1!#REF!="","",Facture_1!#REF!)</f>
        <v>#REF!</v>
      </c>
      <c r="C75" s="8" t="e">
        <f>IF(Facture_1!#REF!="","",Facture_1!#REF!)</f>
        <v>#REF!</v>
      </c>
      <c r="D75" s="6" t="e">
        <f>IF(Facture_1!#REF!="","",Facture_1!#REF!)</f>
        <v>#REF!</v>
      </c>
      <c r="E75" s="26" t="e">
        <f>IF(Facture_1!#REF!="","",Facture_1!#REF!)</f>
        <v>#REF!</v>
      </c>
      <c r="F75" s="60"/>
      <c r="G75" s="7" t="str">
        <f>IF(Facture_1!A24="","",ROUND((E75*F75)/100,2))</f>
        <v/>
      </c>
      <c r="I75" t="e">
        <f>#REF!+F75</f>
        <v>#REF!</v>
      </c>
    </row>
    <row r="76" spans="1:9">
      <c r="D76" s="11"/>
      <c r="E76" s="17"/>
      <c r="F76" s="19"/>
      <c r="G76" s="18"/>
    </row>
    <row r="77" spans="1:9" ht="15.75" customHeight="1">
      <c r="D77" s="9"/>
      <c r="E77" s="168" t="s">
        <v>7</v>
      </c>
      <c r="F77" s="169"/>
      <c r="G77" s="13" t="e">
        <f>ROUND(SUM(G72,G74,G69),2)</f>
        <v>#REF!</v>
      </c>
      <c r="I77" s="31" t="e">
        <f>Facture_1!G24+Facture_2!G22+Facture_3!G78+Facture_4!G77+G77</f>
        <v>#REF!</v>
      </c>
    </row>
    <row r="78" spans="1:9" ht="15.75" customHeight="1">
      <c r="D78" s="9"/>
      <c r="E78" s="168" t="s">
        <v>73</v>
      </c>
      <c r="F78" s="169"/>
      <c r="G78" s="13">
        <f>-1*F1HT</f>
        <v>-1424</v>
      </c>
      <c r="I78" s="31"/>
    </row>
    <row r="79" spans="1:9" ht="15.75" customHeight="1">
      <c r="D79" s="9"/>
      <c r="E79" s="168" t="s">
        <v>74</v>
      </c>
      <c r="F79" s="169"/>
      <c r="G79" s="13">
        <f>-1*F2HT</f>
        <v>1424</v>
      </c>
      <c r="I79" s="31"/>
    </row>
    <row r="80" spans="1:9" ht="15.75" customHeight="1">
      <c r="D80" s="9"/>
      <c r="E80" s="168" t="s">
        <v>76</v>
      </c>
      <c r="F80" s="169"/>
      <c r="G80" s="13">
        <f>-1*F3HT</f>
        <v>-2981</v>
      </c>
      <c r="I80" s="31"/>
    </row>
    <row r="81" spans="2:9" ht="15.75" customHeight="1">
      <c r="D81" s="9"/>
      <c r="E81" s="170" t="s">
        <v>75</v>
      </c>
      <c r="F81" s="165"/>
      <c r="G81" s="76" t="e">
        <f>SUM(G77:G80)</f>
        <v>#REF!</v>
      </c>
      <c r="I81" s="31"/>
    </row>
    <row r="82" spans="2:9">
      <c r="D82" s="9"/>
      <c r="E82" s="166" t="s">
        <v>70</v>
      </c>
      <c r="F82" s="167"/>
      <c r="G82" s="10" t="e">
        <f>G77*0.2</f>
        <v>#REF!</v>
      </c>
    </row>
    <row r="83" spans="2:9" ht="16.5" thickBot="1">
      <c r="D83" s="9"/>
      <c r="E83" s="162" t="s">
        <v>8</v>
      </c>
      <c r="F83" s="163"/>
      <c r="G83" s="16" t="e">
        <f>G77+G82</f>
        <v>#REF!</v>
      </c>
    </row>
    <row r="85" spans="2:9">
      <c r="B85" s="28">
        <f>Facture_1!B28</f>
        <v>0</v>
      </c>
    </row>
  </sheetData>
  <mergeCells count="9">
    <mergeCell ref="E80:F80"/>
    <mergeCell ref="E81:F81"/>
    <mergeCell ref="E82:F82"/>
    <mergeCell ref="E83:F83"/>
    <mergeCell ref="A11:G11"/>
    <mergeCell ref="E77:F77"/>
    <mergeCell ref="E78:F78"/>
    <mergeCell ref="E79:F79"/>
    <mergeCell ref="A13:G13"/>
  </mergeCells>
  <conditionalFormatting sqref="I16:I75">
    <cfRule type="colorScale" priority="2">
      <colorScale>
        <cfvo type="num" val="70"/>
        <cfvo type="num" val="95"/>
        <cfvo type="num" val="96"/>
        <color rgb="FF00B050"/>
        <color rgb="FFFFEB84"/>
        <color rgb="FFFF0000"/>
      </colorScale>
    </cfRule>
    <cfRule type="colorScale" priority="3">
      <colorScale>
        <cfvo type="num" val="80"/>
        <cfvo type="num" val="95"/>
        <cfvo type="num" val="95"/>
        <color rgb="FF92D050"/>
        <color rgb="FFFFEB84"/>
        <color rgb="FFFF0000"/>
      </colorScale>
    </cfRule>
  </conditionalFormatting>
  <conditionalFormatting sqref="E9">
    <cfRule type="containsBlanks" dxfId="7" priority="1">
      <formula>LEN(TRIM(E9))=0</formula>
    </cfRule>
  </conditionalFormatting>
  <pageMargins left="0.25" right="0.25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 tint="0.249977111117893"/>
  </sheetPr>
  <dimension ref="A3:I85"/>
  <sheetViews>
    <sheetView zoomScale="85" zoomScaleNormal="85" workbookViewId="0">
      <pane ySplit="15" topLeftCell="A64" activePane="bottomLeft" state="frozen"/>
      <selection activeCell="E7" sqref="E7"/>
      <selection pane="bottomLeft" activeCell="B86" sqref="B86"/>
    </sheetView>
  </sheetViews>
  <sheetFormatPr baseColWidth="10" defaultRowHeight="15"/>
  <cols>
    <col min="1" max="1" width="7.85546875" style="81" customWidth="1"/>
    <col min="2" max="2" width="36.7109375" customWidth="1"/>
    <col min="3" max="3" width="4.85546875" customWidth="1"/>
    <col min="4" max="4" width="13.85546875" customWidth="1"/>
    <col min="5" max="5" width="13.140625" customWidth="1"/>
    <col min="6" max="6" width="5.7109375" customWidth="1"/>
    <col min="7" max="7" width="13.140625" customWidth="1"/>
  </cols>
  <sheetData>
    <row r="3" spans="1:9" ht="85.5" customHeight="1"/>
    <row r="4" spans="1:9">
      <c r="E4" t="str">
        <f>Facture_1!E4</f>
        <v>Mairie de Sanssac l'église</v>
      </c>
    </row>
    <row r="5" spans="1:9">
      <c r="E5" t="str">
        <f>Facture_1!E5</f>
        <v>Le Broug</v>
      </c>
    </row>
    <row r="6" spans="1:9">
      <c r="E6" t="str">
        <f>IF('A remplir'!B31="","",'A remplir'!B31)</f>
        <v/>
      </c>
    </row>
    <row r="7" spans="1:9">
      <c r="E7" t="str">
        <f>Facture_1!E7</f>
        <v>43320 Sanssac l'eglise</v>
      </c>
    </row>
    <row r="9" spans="1:9">
      <c r="D9" s="20" t="s">
        <v>11</v>
      </c>
      <c r="E9" s="64"/>
    </row>
    <row r="10" spans="1:9" ht="21.75" customHeight="1"/>
    <row r="11" spans="1:9" ht="21">
      <c r="A11" s="160" t="s">
        <v>14</v>
      </c>
      <c r="B11" s="160"/>
      <c r="C11" s="160"/>
      <c r="D11" s="160"/>
      <c r="E11" s="160"/>
      <c r="F11" s="160"/>
      <c r="G11" s="160"/>
    </row>
    <row r="12" spans="1:9" ht="33.75" customHeight="1">
      <c r="A12" s="80"/>
      <c r="B12" s="22"/>
      <c r="C12" s="22"/>
      <c r="D12" s="22"/>
      <c r="E12" s="22"/>
      <c r="F12" s="22"/>
      <c r="G12" s="22"/>
    </row>
    <row r="13" spans="1:9" ht="19.5" customHeight="1">
      <c r="A13" s="161" t="str">
        <f>CONCATENATE('A remplir'!A15,'A remplir'!B15)</f>
        <v>Opération :               Nom du Chantier</v>
      </c>
      <c r="B13" s="161"/>
      <c r="C13" s="161"/>
      <c r="D13" s="161"/>
      <c r="E13" s="161"/>
      <c r="F13" s="161"/>
      <c r="G13" s="161"/>
    </row>
    <row r="14" spans="1:9" ht="15.75" thickBot="1"/>
    <row r="15" spans="1:9">
      <c r="A15" s="2" t="s">
        <v>3</v>
      </c>
      <c r="B15" s="3" t="s">
        <v>0</v>
      </c>
      <c r="C15" s="3" t="s">
        <v>1</v>
      </c>
      <c r="D15" s="3" t="s">
        <v>133</v>
      </c>
      <c r="E15" s="3" t="s">
        <v>135</v>
      </c>
      <c r="F15" s="3" t="s">
        <v>6</v>
      </c>
      <c r="G15" s="4" t="s">
        <v>134</v>
      </c>
    </row>
    <row r="16" spans="1:9">
      <c r="A16" s="23" t="e">
        <f>IF(Facture_1!#REF!="","",Facture_1!#REF!)</f>
        <v>#REF!</v>
      </c>
      <c r="B16" s="24" t="e">
        <f>IF(Facture_1!#REF!="","",Facture_1!#REF!)</f>
        <v>#REF!</v>
      </c>
      <c r="C16" s="5" t="e">
        <f>IF(Facture_1!#REF!="","",Facture_1!#REF!)</f>
        <v>#REF!</v>
      </c>
      <c r="D16" s="6" t="e">
        <f>IF(Facture_1!#REF!="","",Facture_1!#REF!)</f>
        <v>#REF!</v>
      </c>
      <c r="E16" s="26" t="e">
        <f>IF(Facture_1!#REF!="","",Facture_1!#REF!)</f>
        <v>#REF!</v>
      </c>
      <c r="F16" s="60"/>
      <c r="G16" s="7" t="e">
        <f>IF(Facture_1!#REF!="","",ROUND((E16*F16)/100,2))</f>
        <v>#REF!</v>
      </c>
      <c r="I16" t="e">
        <f>#REF!+F16</f>
        <v>#REF!</v>
      </c>
    </row>
    <row r="17" spans="1:9">
      <c r="A17" s="23" t="e">
        <f>IF(Facture_1!#REF!="","",Facture_1!#REF!)</f>
        <v>#REF!</v>
      </c>
      <c r="B17" s="24" t="e">
        <f>IF(Facture_1!#REF!="","",Facture_1!#REF!)</f>
        <v>#REF!</v>
      </c>
      <c r="C17" s="5" t="e">
        <f>IF(Facture_1!#REF!="","",Facture_1!#REF!)</f>
        <v>#REF!</v>
      </c>
      <c r="D17" s="6" t="e">
        <f>IF(Facture_1!#REF!="","",Facture_1!#REF!)</f>
        <v>#REF!</v>
      </c>
      <c r="E17" s="26" t="e">
        <f>IF(Facture_1!#REF!="","",Facture_1!#REF!)</f>
        <v>#REF!</v>
      </c>
      <c r="F17" s="60"/>
      <c r="G17" s="7" t="e">
        <f>IF(Facture_1!#REF!="","",ROUND((E17*F17)/100,2))</f>
        <v>#REF!</v>
      </c>
      <c r="I17" t="e">
        <f>#REF!+F17</f>
        <v>#REF!</v>
      </c>
    </row>
    <row r="18" spans="1:9" ht="15" customHeight="1">
      <c r="A18" s="23" t="e">
        <f>IF(Facture_1!#REF!="","",Facture_1!#REF!)</f>
        <v>#REF!</v>
      </c>
      <c r="B18" s="24" t="e">
        <f>IF(Facture_1!#REF!="","",Facture_1!#REF!)</f>
        <v>#REF!</v>
      </c>
      <c r="C18" s="5" t="e">
        <f>IF(Facture_1!#REF!="","",Facture_1!#REF!)</f>
        <v>#REF!</v>
      </c>
      <c r="D18" s="6" t="e">
        <f>IF(Facture_1!#REF!="","",Facture_1!#REF!)</f>
        <v>#REF!</v>
      </c>
      <c r="E18" s="26" t="e">
        <f>IF(Facture_1!#REF!="","",Facture_1!#REF!)</f>
        <v>#REF!</v>
      </c>
      <c r="F18" s="60"/>
      <c r="G18" s="7" t="e">
        <f>IF(Facture_1!#REF!="","",ROUND((E18*F18)/100,2))</f>
        <v>#REF!</v>
      </c>
      <c r="I18" t="e">
        <f>#REF!+F18</f>
        <v>#REF!</v>
      </c>
    </row>
    <row r="19" spans="1:9">
      <c r="A19" s="23" t="e">
        <f>IF(Facture_1!#REF!="","",Facture_1!#REF!)</f>
        <v>#REF!</v>
      </c>
      <c r="B19" s="24" t="e">
        <f>IF(Facture_1!#REF!="","",Facture_1!#REF!)</f>
        <v>#REF!</v>
      </c>
      <c r="C19" s="5" t="e">
        <f>IF(Facture_1!#REF!="","",Facture_1!#REF!)</f>
        <v>#REF!</v>
      </c>
      <c r="D19" s="6" t="e">
        <f>IF(Facture_1!#REF!="","",Facture_1!#REF!)</f>
        <v>#REF!</v>
      </c>
      <c r="E19" s="26" t="e">
        <f>IF(Facture_1!#REF!="","",Facture_1!#REF!)</f>
        <v>#REF!</v>
      </c>
      <c r="F19" s="60"/>
      <c r="G19" s="7" t="e">
        <f>IF(Facture_1!#REF!="","",ROUND((E19*F19)/100,2))</f>
        <v>#REF!</v>
      </c>
      <c r="I19" t="e">
        <f>#REF!+F19</f>
        <v>#REF!</v>
      </c>
    </row>
    <row r="20" spans="1:9">
      <c r="A20" s="23" t="e">
        <f>IF(Facture_1!#REF!="","",Facture_1!#REF!)</f>
        <v>#REF!</v>
      </c>
      <c r="B20" s="24" t="e">
        <f>IF(Facture_1!#REF!="","",Facture_1!#REF!)</f>
        <v>#REF!</v>
      </c>
      <c r="C20" s="5" t="e">
        <f>IF(Facture_1!#REF!="","",Facture_1!#REF!)</f>
        <v>#REF!</v>
      </c>
      <c r="D20" s="6" t="e">
        <f>IF(Facture_1!#REF!="","",Facture_1!#REF!)</f>
        <v>#REF!</v>
      </c>
      <c r="E20" s="26" t="e">
        <f>IF(Facture_1!#REF!="","",Facture_1!#REF!)</f>
        <v>#REF!</v>
      </c>
      <c r="F20" s="60"/>
      <c r="G20" s="7" t="e">
        <f>IF(Facture_1!#REF!="","",ROUND((E20*F20)/100,2))</f>
        <v>#REF!</v>
      </c>
      <c r="I20" t="e">
        <f>#REF!+F20</f>
        <v>#REF!</v>
      </c>
    </row>
    <row r="21" spans="1:9">
      <c r="A21" s="23" t="e">
        <f>IF(Facture_1!#REF!="","",Facture_1!#REF!)</f>
        <v>#REF!</v>
      </c>
      <c r="B21" s="24" t="e">
        <f>IF(Facture_1!#REF!="","",Facture_1!#REF!)</f>
        <v>#REF!</v>
      </c>
      <c r="C21" s="5" t="e">
        <f>IF(Facture_1!#REF!="","",Facture_1!#REF!)</f>
        <v>#REF!</v>
      </c>
      <c r="D21" s="6" t="e">
        <f>IF(Facture_1!#REF!="","",Facture_1!#REF!)</f>
        <v>#REF!</v>
      </c>
      <c r="E21" s="26" t="e">
        <f>IF(Facture_1!#REF!="","",Facture_1!#REF!)</f>
        <v>#REF!</v>
      </c>
      <c r="F21" s="60"/>
      <c r="G21" s="7" t="e">
        <f>IF(Facture_1!#REF!="","",ROUND((E21*F21)/100,2))</f>
        <v>#REF!</v>
      </c>
      <c r="I21" t="e">
        <f>#REF!+F21</f>
        <v>#REF!</v>
      </c>
    </row>
    <row r="22" spans="1:9">
      <c r="A22" s="23" t="e">
        <f>IF(Facture_1!#REF!="","",Facture_1!#REF!)</f>
        <v>#REF!</v>
      </c>
      <c r="B22" s="24" t="e">
        <f>IF(Facture_1!#REF!="","",Facture_1!#REF!)</f>
        <v>#REF!</v>
      </c>
      <c r="C22" s="5" t="e">
        <f>IF(Facture_1!#REF!="","",Facture_1!#REF!)</f>
        <v>#REF!</v>
      </c>
      <c r="D22" s="6" t="e">
        <f>IF(Facture_1!#REF!="","",Facture_1!#REF!)</f>
        <v>#REF!</v>
      </c>
      <c r="E22" s="26" t="e">
        <f>IF(Facture_1!#REF!="","",Facture_1!#REF!)</f>
        <v>#REF!</v>
      </c>
      <c r="F22" s="60"/>
      <c r="G22" s="7" t="e">
        <f>IF(Facture_1!#REF!="","",ROUND((E22*F22)/100,2))</f>
        <v>#REF!</v>
      </c>
      <c r="I22" t="e">
        <f>#REF!+F22</f>
        <v>#REF!</v>
      </c>
    </row>
    <row r="23" spans="1:9">
      <c r="A23" s="23" t="e">
        <f>IF(Facture_1!#REF!="","",Facture_1!#REF!)</f>
        <v>#REF!</v>
      </c>
      <c r="B23" s="24" t="e">
        <f>IF(Facture_1!#REF!="","",Facture_1!#REF!)</f>
        <v>#REF!</v>
      </c>
      <c r="C23" s="5" t="e">
        <f>IF(Facture_1!#REF!="","",Facture_1!#REF!)</f>
        <v>#REF!</v>
      </c>
      <c r="D23" s="6" t="e">
        <f>IF(Facture_1!#REF!="","",Facture_1!#REF!)</f>
        <v>#REF!</v>
      </c>
      <c r="E23" s="26" t="e">
        <f>IF(Facture_1!#REF!="","",Facture_1!#REF!)</f>
        <v>#REF!</v>
      </c>
      <c r="F23" s="60"/>
      <c r="G23" s="7" t="e">
        <f>IF(Facture_1!#REF!="","",ROUND((E23*F23)/100,2))</f>
        <v>#REF!</v>
      </c>
      <c r="I23" t="e">
        <f>#REF!+F23</f>
        <v>#REF!</v>
      </c>
    </row>
    <row r="24" spans="1:9">
      <c r="A24" s="23" t="e">
        <f>IF(Facture_1!#REF!="","",Facture_1!#REF!)</f>
        <v>#REF!</v>
      </c>
      <c r="B24" s="24" t="e">
        <f>IF(Facture_1!#REF!="","",Facture_1!#REF!)</f>
        <v>#REF!</v>
      </c>
      <c r="C24" s="5" t="e">
        <f>IF(Facture_1!#REF!="","",Facture_1!#REF!)</f>
        <v>#REF!</v>
      </c>
      <c r="D24" s="6" t="e">
        <f>IF(Facture_1!#REF!="","",Facture_1!#REF!)</f>
        <v>#REF!</v>
      </c>
      <c r="E24" s="26" t="e">
        <f>IF(Facture_1!#REF!="","",Facture_1!#REF!)</f>
        <v>#REF!</v>
      </c>
      <c r="F24" s="60"/>
      <c r="G24" s="7" t="e">
        <f>IF(Facture_1!#REF!="","",ROUND((E24*F24)/100,2))</f>
        <v>#REF!</v>
      </c>
      <c r="I24" t="e">
        <f>#REF!+F24</f>
        <v>#REF!</v>
      </c>
    </row>
    <row r="25" spans="1:9">
      <c r="A25" s="23" t="e">
        <f>IF(Facture_1!#REF!="","",Facture_1!#REF!)</f>
        <v>#REF!</v>
      </c>
      <c r="B25" s="24" t="e">
        <f>IF(Facture_1!#REF!="","",Facture_1!#REF!)</f>
        <v>#REF!</v>
      </c>
      <c r="C25" s="5" t="e">
        <f>IF(Facture_1!#REF!="","",Facture_1!#REF!)</f>
        <v>#REF!</v>
      </c>
      <c r="D25" s="6" t="e">
        <f>IF(Facture_1!#REF!="","",Facture_1!#REF!)</f>
        <v>#REF!</v>
      </c>
      <c r="E25" s="26" t="e">
        <f>IF(Facture_1!#REF!="","",Facture_1!#REF!)</f>
        <v>#REF!</v>
      </c>
      <c r="F25" s="60"/>
      <c r="G25" s="7" t="e">
        <f>IF(Facture_1!#REF!="","",ROUND((E25*F25)/100,2))</f>
        <v>#REF!</v>
      </c>
      <c r="I25" t="e">
        <f>#REF!+F25</f>
        <v>#REF!</v>
      </c>
    </row>
    <row r="26" spans="1:9">
      <c r="A26" s="23" t="e">
        <f>IF(Facture_1!#REF!="","",Facture_1!#REF!)</f>
        <v>#REF!</v>
      </c>
      <c r="B26" s="24" t="e">
        <f>IF(Facture_1!#REF!="","",Facture_1!#REF!)</f>
        <v>#REF!</v>
      </c>
      <c r="C26" s="5" t="e">
        <f>IF(Facture_1!#REF!="","",Facture_1!#REF!)</f>
        <v>#REF!</v>
      </c>
      <c r="D26" s="6" t="e">
        <f>IF(Facture_1!#REF!="","",Facture_1!#REF!)</f>
        <v>#REF!</v>
      </c>
      <c r="E26" s="26" t="e">
        <f>IF(Facture_1!#REF!="","",Facture_1!#REF!)</f>
        <v>#REF!</v>
      </c>
      <c r="F26" s="60"/>
      <c r="G26" s="7" t="e">
        <f>IF(Facture_1!#REF!="","",ROUND((E26*F26)/100,2))</f>
        <v>#REF!</v>
      </c>
      <c r="I26" t="e">
        <f>#REF!+F26</f>
        <v>#REF!</v>
      </c>
    </row>
    <row r="27" spans="1:9">
      <c r="A27" s="23" t="e">
        <f>IF(Facture_1!#REF!="","",Facture_1!#REF!)</f>
        <v>#REF!</v>
      </c>
      <c r="B27" s="24" t="e">
        <f>IF(Facture_1!#REF!="","",Facture_1!#REF!)</f>
        <v>#REF!</v>
      </c>
      <c r="C27" s="5" t="e">
        <f>IF(Facture_1!#REF!="","",Facture_1!#REF!)</f>
        <v>#REF!</v>
      </c>
      <c r="D27" s="6" t="e">
        <f>IF(Facture_1!#REF!="","",Facture_1!#REF!)</f>
        <v>#REF!</v>
      </c>
      <c r="E27" s="26" t="e">
        <f>IF(Facture_1!#REF!="","",Facture_1!#REF!)</f>
        <v>#REF!</v>
      </c>
      <c r="F27" s="60"/>
      <c r="G27" s="7" t="e">
        <f>IF(Facture_1!#REF!="","",ROUND((E27*F27)/100,2))</f>
        <v>#REF!</v>
      </c>
      <c r="I27" t="e">
        <f>#REF!+F27</f>
        <v>#REF!</v>
      </c>
    </row>
    <row r="28" spans="1:9" ht="15" customHeight="1">
      <c r="A28" s="23" t="e">
        <f>IF(Facture_1!#REF!="","",Facture_1!#REF!)</f>
        <v>#REF!</v>
      </c>
      <c r="B28" s="24" t="e">
        <f>IF(Facture_1!#REF!="","",Facture_1!#REF!)</f>
        <v>#REF!</v>
      </c>
      <c r="C28" s="5" t="e">
        <f>IF(Facture_1!#REF!="","",Facture_1!#REF!)</f>
        <v>#REF!</v>
      </c>
      <c r="D28" s="6" t="e">
        <f>IF(Facture_1!#REF!="","",Facture_1!#REF!)</f>
        <v>#REF!</v>
      </c>
      <c r="E28" s="26" t="e">
        <f>IF(Facture_1!#REF!="","",Facture_1!#REF!)</f>
        <v>#REF!</v>
      </c>
      <c r="F28" s="60"/>
      <c r="G28" s="7" t="e">
        <f>IF(Facture_1!#REF!="","",ROUND((E28*F28)/100,2))</f>
        <v>#REF!</v>
      </c>
      <c r="I28" t="e">
        <f>#REF!+F28</f>
        <v>#REF!</v>
      </c>
    </row>
    <row r="29" spans="1:9">
      <c r="A29" s="23" t="e">
        <f>IF(Facture_1!#REF!="","",Facture_1!#REF!)</f>
        <v>#REF!</v>
      </c>
      <c r="B29" s="24" t="e">
        <f>IF(Facture_1!#REF!="","",Facture_1!#REF!)</f>
        <v>#REF!</v>
      </c>
      <c r="C29" s="5" t="e">
        <f>IF(Facture_1!#REF!="","",Facture_1!#REF!)</f>
        <v>#REF!</v>
      </c>
      <c r="D29" s="6" t="e">
        <f>IF(Facture_1!#REF!="","",Facture_1!#REF!)</f>
        <v>#REF!</v>
      </c>
      <c r="E29" s="26" t="e">
        <f>IF(Facture_1!#REF!="","",Facture_1!#REF!)</f>
        <v>#REF!</v>
      </c>
      <c r="F29" s="60"/>
      <c r="G29" s="7" t="e">
        <f>IF(Facture_1!#REF!="","",ROUND((E29*F29)/100,2))</f>
        <v>#REF!</v>
      </c>
      <c r="I29" t="e">
        <f>#REF!+F29</f>
        <v>#REF!</v>
      </c>
    </row>
    <row r="30" spans="1:9">
      <c r="A30" s="23" t="e">
        <f>IF(Facture_1!#REF!="","",Facture_1!#REF!)</f>
        <v>#REF!</v>
      </c>
      <c r="B30" s="24" t="e">
        <f>IF(Facture_1!#REF!="","",Facture_1!#REF!)</f>
        <v>#REF!</v>
      </c>
      <c r="C30" s="5" t="e">
        <f>IF(Facture_1!#REF!="","",Facture_1!#REF!)</f>
        <v>#REF!</v>
      </c>
      <c r="D30" s="6" t="e">
        <f>IF(Facture_1!#REF!="","",Facture_1!#REF!)</f>
        <v>#REF!</v>
      </c>
      <c r="E30" s="26" t="e">
        <f>IF(Facture_1!#REF!="","",Facture_1!#REF!)</f>
        <v>#REF!</v>
      </c>
      <c r="F30" s="60"/>
      <c r="G30" s="7" t="e">
        <f>IF(Facture_1!#REF!="","",ROUND((E30*F30)/100,2))</f>
        <v>#REF!</v>
      </c>
      <c r="I30" t="e">
        <f>#REF!+F30</f>
        <v>#REF!</v>
      </c>
    </row>
    <row r="31" spans="1:9">
      <c r="A31" s="23" t="e">
        <f>IF(Facture_1!#REF!="","",Facture_1!#REF!)</f>
        <v>#REF!</v>
      </c>
      <c r="B31" s="24" t="e">
        <f>IF(Facture_1!#REF!="","",Facture_1!#REF!)</f>
        <v>#REF!</v>
      </c>
      <c r="C31" s="5" t="e">
        <f>IF(Facture_1!#REF!="","",Facture_1!#REF!)</f>
        <v>#REF!</v>
      </c>
      <c r="D31" s="6" t="e">
        <f>IF(Facture_1!#REF!="","",Facture_1!#REF!)</f>
        <v>#REF!</v>
      </c>
      <c r="E31" s="26" t="e">
        <f>IF(Facture_1!#REF!="","",Facture_1!#REF!)</f>
        <v>#REF!</v>
      </c>
      <c r="F31" s="60"/>
      <c r="G31" s="7" t="e">
        <f>IF(Facture_1!#REF!="","",ROUND((E31*F31)/100,2))</f>
        <v>#REF!</v>
      </c>
      <c r="I31" t="e">
        <f>#REF!+F31</f>
        <v>#REF!</v>
      </c>
    </row>
    <row r="32" spans="1:9">
      <c r="A32" s="23" t="e">
        <f>IF(Facture_1!#REF!="","",Facture_1!#REF!)</f>
        <v>#REF!</v>
      </c>
      <c r="B32" s="24" t="e">
        <f>IF(Facture_1!#REF!="","",Facture_1!#REF!)</f>
        <v>#REF!</v>
      </c>
      <c r="C32" s="5" t="e">
        <f>IF(Facture_1!#REF!="","",Facture_1!#REF!)</f>
        <v>#REF!</v>
      </c>
      <c r="D32" s="6" t="e">
        <f>IF(Facture_1!#REF!="","",Facture_1!#REF!)</f>
        <v>#REF!</v>
      </c>
      <c r="E32" s="26" t="e">
        <f>IF(Facture_1!#REF!="","",Facture_1!#REF!)</f>
        <v>#REF!</v>
      </c>
      <c r="F32" s="60"/>
      <c r="G32" s="7" t="e">
        <f>IF(Facture_1!#REF!="","",ROUND((E32*F32)/100,2))</f>
        <v>#REF!</v>
      </c>
      <c r="I32" t="e">
        <f>#REF!+F32</f>
        <v>#REF!</v>
      </c>
    </row>
    <row r="33" spans="1:9">
      <c r="A33" s="23" t="e">
        <f>IF(Facture_1!#REF!="","",Facture_1!#REF!)</f>
        <v>#REF!</v>
      </c>
      <c r="B33" s="24" t="e">
        <f>IF(Facture_1!#REF!="","",Facture_1!#REF!)</f>
        <v>#REF!</v>
      </c>
      <c r="C33" s="5" t="e">
        <f>IF(Facture_1!#REF!="","",Facture_1!#REF!)</f>
        <v>#REF!</v>
      </c>
      <c r="D33" s="6" t="e">
        <f>IF(Facture_1!#REF!="","",Facture_1!#REF!)</f>
        <v>#REF!</v>
      </c>
      <c r="E33" s="26" t="e">
        <f>IF(Facture_1!#REF!="","",Facture_1!#REF!)</f>
        <v>#REF!</v>
      </c>
      <c r="F33" s="60"/>
      <c r="G33" s="7" t="e">
        <f>IF(Facture_1!#REF!="","",ROUND((E33*F33)/100,2))</f>
        <v>#REF!</v>
      </c>
      <c r="I33" t="e">
        <f>#REF!+F33</f>
        <v>#REF!</v>
      </c>
    </row>
    <row r="34" spans="1:9">
      <c r="A34" s="23" t="e">
        <f>IF(Facture_1!#REF!="","",Facture_1!#REF!)</f>
        <v>#REF!</v>
      </c>
      <c r="B34" s="24" t="e">
        <f>IF(Facture_1!#REF!="","",Facture_1!#REF!)</f>
        <v>#REF!</v>
      </c>
      <c r="C34" s="5" t="e">
        <f>IF(Facture_1!#REF!="","",Facture_1!#REF!)</f>
        <v>#REF!</v>
      </c>
      <c r="D34" s="6" t="e">
        <f>IF(Facture_1!#REF!="","",Facture_1!#REF!)</f>
        <v>#REF!</v>
      </c>
      <c r="E34" s="26" t="e">
        <f>IF(Facture_1!#REF!="","",Facture_1!#REF!)</f>
        <v>#REF!</v>
      </c>
      <c r="F34" s="60"/>
      <c r="G34" s="7" t="e">
        <f>IF(Facture_1!#REF!="","",ROUND((E34*F34)/100,2))</f>
        <v>#REF!</v>
      </c>
      <c r="I34" t="e">
        <f>#REF!+F34</f>
        <v>#REF!</v>
      </c>
    </row>
    <row r="35" spans="1:9">
      <c r="A35" s="23" t="e">
        <f>IF(Facture_1!#REF!="","",Facture_1!#REF!)</f>
        <v>#REF!</v>
      </c>
      <c r="B35" s="24" t="e">
        <f>IF(Facture_1!#REF!="","",Facture_1!#REF!)</f>
        <v>#REF!</v>
      </c>
      <c r="C35" s="5" t="e">
        <f>IF(Facture_1!#REF!="","",Facture_1!#REF!)</f>
        <v>#REF!</v>
      </c>
      <c r="D35" s="6" t="e">
        <f>IF(Facture_1!#REF!="","",Facture_1!#REF!)</f>
        <v>#REF!</v>
      </c>
      <c r="E35" s="26" t="e">
        <f>IF(Facture_1!#REF!="","",Facture_1!#REF!)</f>
        <v>#REF!</v>
      </c>
      <c r="F35" s="60"/>
      <c r="G35" s="7" t="e">
        <f>IF(Facture_1!#REF!="","",ROUND((E35*F35)/100,2))</f>
        <v>#REF!</v>
      </c>
      <c r="I35" t="e">
        <f>#REF!+F35</f>
        <v>#REF!</v>
      </c>
    </row>
    <row r="36" spans="1:9">
      <c r="A36" s="23" t="e">
        <f>IF(Facture_1!#REF!="","",Facture_1!#REF!)</f>
        <v>#REF!</v>
      </c>
      <c r="B36" s="24" t="e">
        <f>IF(Facture_1!#REF!="","",Facture_1!#REF!)</f>
        <v>#REF!</v>
      </c>
      <c r="C36" s="5" t="e">
        <f>IF(Facture_1!#REF!="","",Facture_1!#REF!)</f>
        <v>#REF!</v>
      </c>
      <c r="D36" s="6" t="e">
        <f>IF(Facture_1!#REF!="","",Facture_1!#REF!)</f>
        <v>#REF!</v>
      </c>
      <c r="E36" s="26" t="e">
        <f>IF(Facture_1!#REF!="","",Facture_1!#REF!)</f>
        <v>#REF!</v>
      </c>
      <c r="F36" s="60"/>
      <c r="G36" s="7" t="e">
        <f>IF(Facture_1!#REF!="","",ROUND((E36*F36)/100,2))</f>
        <v>#REF!</v>
      </c>
      <c r="I36" t="e">
        <f>#REF!+F36</f>
        <v>#REF!</v>
      </c>
    </row>
    <row r="37" spans="1:9">
      <c r="A37" s="23" t="e">
        <f>IF(Facture_1!#REF!="","",Facture_1!#REF!)</f>
        <v>#REF!</v>
      </c>
      <c r="B37" s="24" t="e">
        <f>IF(Facture_1!#REF!="","",Facture_1!#REF!)</f>
        <v>#REF!</v>
      </c>
      <c r="C37" s="5" t="e">
        <f>IF(Facture_1!#REF!="","",Facture_1!#REF!)</f>
        <v>#REF!</v>
      </c>
      <c r="D37" s="6" t="e">
        <f>IF(Facture_1!#REF!="","",Facture_1!#REF!)</f>
        <v>#REF!</v>
      </c>
      <c r="E37" s="26" t="e">
        <f>IF(Facture_1!#REF!="","",Facture_1!#REF!)</f>
        <v>#REF!</v>
      </c>
      <c r="F37" s="60"/>
      <c r="G37" s="7" t="e">
        <f>IF(Facture_1!#REF!="","",ROUND((E37*F37)/100,2))</f>
        <v>#REF!</v>
      </c>
      <c r="I37" t="e">
        <f>#REF!+F37</f>
        <v>#REF!</v>
      </c>
    </row>
    <row r="38" spans="1:9">
      <c r="A38" s="23" t="e">
        <f>IF(Facture_1!#REF!="","",Facture_1!#REF!)</f>
        <v>#REF!</v>
      </c>
      <c r="B38" s="24" t="e">
        <f>IF(Facture_1!#REF!="","",Facture_1!#REF!)</f>
        <v>#REF!</v>
      </c>
      <c r="C38" s="5" t="e">
        <f>IF(Facture_1!#REF!="","",Facture_1!#REF!)</f>
        <v>#REF!</v>
      </c>
      <c r="D38" s="6" t="e">
        <f>IF(Facture_1!#REF!="","",Facture_1!#REF!)</f>
        <v>#REF!</v>
      </c>
      <c r="E38" s="26" t="e">
        <f>IF(Facture_1!#REF!="","",Facture_1!#REF!)</f>
        <v>#REF!</v>
      </c>
      <c r="F38" s="60"/>
      <c r="G38" s="7" t="e">
        <f>IF(Facture_1!#REF!="","",ROUND((E38*F38)/100,2))</f>
        <v>#REF!</v>
      </c>
      <c r="I38" t="e">
        <f>#REF!+F38</f>
        <v>#REF!</v>
      </c>
    </row>
    <row r="39" spans="1:9">
      <c r="A39" s="23" t="e">
        <f>IF(Facture_1!#REF!="","",Facture_1!#REF!)</f>
        <v>#REF!</v>
      </c>
      <c r="B39" s="24" t="e">
        <f>IF(Facture_1!#REF!="","",Facture_1!#REF!)</f>
        <v>#REF!</v>
      </c>
      <c r="C39" s="5" t="e">
        <f>IF(Facture_1!#REF!="","",Facture_1!#REF!)</f>
        <v>#REF!</v>
      </c>
      <c r="D39" s="6" t="e">
        <f>IF(Facture_1!#REF!="","",Facture_1!#REF!)</f>
        <v>#REF!</v>
      </c>
      <c r="E39" s="26" t="e">
        <f>IF(Facture_1!#REF!="","",Facture_1!#REF!)</f>
        <v>#REF!</v>
      </c>
      <c r="F39" s="60"/>
      <c r="G39" s="7" t="e">
        <f>IF(Facture_1!#REF!="","",ROUND((E39*F39)/100,2))</f>
        <v>#REF!</v>
      </c>
      <c r="I39" t="e">
        <f>#REF!+F39</f>
        <v>#REF!</v>
      </c>
    </row>
    <row r="40" spans="1:9">
      <c r="A40" s="23" t="e">
        <f>IF(Facture_1!#REF!="","",Facture_1!#REF!)</f>
        <v>#REF!</v>
      </c>
      <c r="B40" s="24" t="e">
        <f>IF(Facture_1!#REF!="","",Facture_1!#REF!)</f>
        <v>#REF!</v>
      </c>
      <c r="C40" s="5" t="e">
        <f>IF(Facture_1!#REF!="","",Facture_1!#REF!)</f>
        <v>#REF!</v>
      </c>
      <c r="D40" s="6" t="e">
        <f>IF(Facture_1!#REF!="","",Facture_1!#REF!)</f>
        <v>#REF!</v>
      </c>
      <c r="E40" s="26" t="e">
        <f>IF(Facture_1!#REF!="","",Facture_1!#REF!)</f>
        <v>#REF!</v>
      </c>
      <c r="F40" s="60"/>
      <c r="G40" s="7" t="e">
        <f>IF(Facture_1!#REF!="","",ROUND((E40*F40)/100,2))</f>
        <v>#REF!</v>
      </c>
      <c r="I40" t="e">
        <f>#REF!+F40</f>
        <v>#REF!</v>
      </c>
    </row>
    <row r="41" spans="1:9">
      <c r="A41" s="23" t="e">
        <f>IF(Facture_1!#REF!="","",Facture_1!#REF!)</f>
        <v>#REF!</v>
      </c>
      <c r="B41" s="24" t="e">
        <f>IF(Facture_1!#REF!="","",Facture_1!#REF!)</f>
        <v>#REF!</v>
      </c>
      <c r="C41" s="5" t="e">
        <f>IF(Facture_1!#REF!="","",Facture_1!#REF!)</f>
        <v>#REF!</v>
      </c>
      <c r="D41" s="6" t="e">
        <f>IF(Facture_1!#REF!="","",Facture_1!#REF!)</f>
        <v>#REF!</v>
      </c>
      <c r="E41" s="26" t="e">
        <f>IF(Facture_1!#REF!="","",Facture_1!#REF!)</f>
        <v>#REF!</v>
      </c>
      <c r="F41" s="60"/>
      <c r="G41" s="7" t="e">
        <f>IF(Facture_1!#REF!="","",ROUND((E41*F41)/100,2))</f>
        <v>#REF!</v>
      </c>
      <c r="I41" t="e">
        <f>#REF!+F41</f>
        <v>#REF!</v>
      </c>
    </row>
    <row r="42" spans="1:9">
      <c r="A42" s="23" t="e">
        <f>IF(Facture_1!#REF!="","",Facture_1!#REF!)</f>
        <v>#REF!</v>
      </c>
      <c r="B42" s="24" t="e">
        <f>IF(Facture_1!#REF!="","",Facture_1!#REF!)</f>
        <v>#REF!</v>
      </c>
      <c r="C42" s="5" t="e">
        <f>IF(Facture_1!#REF!="","",Facture_1!#REF!)</f>
        <v>#REF!</v>
      </c>
      <c r="D42" s="6" t="e">
        <f>IF(Facture_1!#REF!="","",Facture_1!#REF!)</f>
        <v>#REF!</v>
      </c>
      <c r="E42" s="26" t="e">
        <f>IF(Facture_1!#REF!="","",Facture_1!#REF!)</f>
        <v>#REF!</v>
      </c>
      <c r="F42" s="60"/>
      <c r="G42" s="7" t="e">
        <f>IF(Facture_1!#REF!="","",ROUND((E42*F42)/100,2))</f>
        <v>#REF!</v>
      </c>
      <c r="I42" t="e">
        <f>#REF!+F42</f>
        <v>#REF!</v>
      </c>
    </row>
    <row r="43" spans="1:9">
      <c r="A43" s="23" t="e">
        <f>IF(Facture_1!#REF!="","",Facture_1!#REF!)</f>
        <v>#REF!</v>
      </c>
      <c r="B43" s="24" t="e">
        <f>IF(Facture_1!#REF!="","",Facture_1!#REF!)</f>
        <v>#REF!</v>
      </c>
      <c r="C43" s="5" t="e">
        <f>IF(Facture_1!#REF!="","",Facture_1!#REF!)</f>
        <v>#REF!</v>
      </c>
      <c r="D43" s="6" t="e">
        <f>IF(Facture_1!#REF!="","",Facture_1!#REF!)</f>
        <v>#REF!</v>
      </c>
      <c r="E43" s="26" t="e">
        <f>IF(Facture_1!#REF!="","",Facture_1!#REF!)</f>
        <v>#REF!</v>
      </c>
      <c r="F43" s="60"/>
      <c r="G43" s="7" t="e">
        <f>IF(Facture_1!#REF!="","",ROUND((E43*F43)/100,2))</f>
        <v>#REF!</v>
      </c>
      <c r="I43" t="e">
        <f>#REF!+F43</f>
        <v>#REF!</v>
      </c>
    </row>
    <row r="44" spans="1:9">
      <c r="A44" s="23" t="e">
        <f>IF(Facture_1!#REF!="","",Facture_1!#REF!)</f>
        <v>#REF!</v>
      </c>
      <c r="B44" s="24" t="e">
        <f>IF(Facture_1!#REF!="","",Facture_1!#REF!)</f>
        <v>#REF!</v>
      </c>
      <c r="C44" s="5" t="e">
        <f>IF(Facture_1!#REF!="","",Facture_1!#REF!)</f>
        <v>#REF!</v>
      </c>
      <c r="D44" s="6" t="e">
        <f>IF(Facture_1!#REF!="","",Facture_1!#REF!)</f>
        <v>#REF!</v>
      </c>
      <c r="E44" s="26" t="e">
        <f>IF(Facture_1!#REF!="","",Facture_1!#REF!)</f>
        <v>#REF!</v>
      </c>
      <c r="F44" s="60"/>
      <c r="G44" s="7" t="e">
        <f>IF(Facture_1!#REF!="","",ROUND((E44*F44)/100,2))</f>
        <v>#REF!</v>
      </c>
      <c r="I44" t="e">
        <f>#REF!+F44</f>
        <v>#REF!</v>
      </c>
    </row>
    <row r="45" spans="1:9">
      <c r="A45" s="23" t="e">
        <f>IF(Facture_1!#REF!="","",Facture_1!#REF!)</f>
        <v>#REF!</v>
      </c>
      <c r="B45" s="24" t="e">
        <f>IF(Facture_1!#REF!="","",Facture_1!#REF!)</f>
        <v>#REF!</v>
      </c>
      <c r="C45" s="5" t="e">
        <f>IF(Facture_1!#REF!="","",Facture_1!#REF!)</f>
        <v>#REF!</v>
      </c>
      <c r="D45" s="6" t="e">
        <f>IF(Facture_1!#REF!="","",Facture_1!#REF!)</f>
        <v>#REF!</v>
      </c>
      <c r="E45" s="26" t="e">
        <f>IF(Facture_1!#REF!="","",Facture_1!#REF!)</f>
        <v>#REF!</v>
      </c>
      <c r="F45" s="60"/>
      <c r="G45" s="7" t="e">
        <f>IF(Facture_1!#REF!="","",ROUND((E45*F45)/100,2))</f>
        <v>#REF!</v>
      </c>
      <c r="I45" t="e">
        <f>#REF!+F45</f>
        <v>#REF!</v>
      </c>
    </row>
    <row r="46" spans="1:9">
      <c r="A46" s="23" t="e">
        <f>IF(Facture_1!#REF!="","",Facture_1!#REF!)</f>
        <v>#REF!</v>
      </c>
      <c r="B46" s="24" t="e">
        <f>IF(Facture_1!#REF!="","",Facture_1!#REF!)</f>
        <v>#REF!</v>
      </c>
      <c r="C46" s="5" t="e">
        <f>IF(Facture_1!#REF!="","",Facture_1!#REF!)</f>
        <v>#REF!</v>
      </c>
      <c r="D46" s="6" t="e">
        <f>IF(Facture_1!#REF!="","",Facture_1!#REF!)</f>
        <v>#REF!</v>
      </c>
      <c r="E46" s="26" t="e">
        <f>IF(Facture_1!#REF!="","",Facture_1!#REF!)</f>
        <v>#REF!</v>
      </c>
      <c r="F46" s="60"/>
      <c r="G46" s="7" t="e">
        <f>IF(Facture_1!#REF!="","",ROUND((E46*F46)/100,2))</f>
        <v>#REF!</v>
      </c>
      <c r="I46" t="e">
        <f>#REF!+F46</f>
        <v>#REF!</v>
      </c>
    </row>
    <row r="47" spans="1:9">
      <c r="A47" s="23" t="e">
        <f>IF(Facture_1!#REF!="","",Facture_1!#REF!)</f>
        <v>#REF!</v>
      </c>
      <c r="B47" s="24" t="e">
        <f>IF(Facture_1!#REF!="","",Facture_1!#REF!)</f>
        <v>#REF!</v>
      </c>
      <c r="C47" s="5" t="e">
        <f>IF(Facture_1!#REF!="","",Facture_1!#REF!)</f>
        <v>#REF!</v>
      </c>
      <c r="D47" s="6" t="e">
        <f>IF(Facture_1!#REF!="","",Facture_1!#REF!)</f>
        <v>#REF!</v>
      </c>
      <c r="E47" s="26" t="e">
        <f>IF(Facture_1!#REF!="","",Facture_1!#REF!)</f>
        <v>#REF!</v>
      </c>
      <c r="F47" s="60"/>
      <c r="G47" s="7" t="e">
        <f>IF(Facture_1!#REF!="","",ROUND((E47*F47)/100,2))</f>
        <v>#REF!</v>
      </c>
      <c r="I47" t="e">
        <f>#REF!+F47</f>
        <v>#REF!</v>
      </c>
    </row>
    <row r="48" spans="1:9">
      <c r="A48" s="23" t="e">
        <f>IF(Facture_1!#REF!="","",Facture_1!#REF!)</f>
        <v>#REF!</v>
      </c>
      <c r="B48" s="24" t="e">
        <f>IF(Facture_1!#REF!="","",Facture_1!#REF!)</f>
        <v>#REF!</v>
      </c>
      <c r="C48" s="5" t="e">
        <f>IF(Facture_1!#REF!="","",Facture_1!#REF!)</f>
        <v>#REF!</v>
      </c>
      <c r="D48" s="6" t="e">
        <f>IF(Facture_1!#REF!="","",Facture_1!#REF!)</f>
        <v>#REF!</v>
      </c>
      <c r="E48" s="26" t="e">
        <f>IF(Facture_1!#REF!="","",Facture_1!#REF!)</f>
        <v>#REF!</v>
      </c>
      <c r="F48" s="60"/>
      <c r="G48" s="7" t="e">
        <f>IF(Facture_1!#REF!="","",ROUND((E48*F48)/100,2))</f>
        <v>#REF!</v>
      </c>
      <c r="I48" t="e">
        <f>#REF!+F48</f>
        <v>#REF!</v>
      </c>
    </row>
    <row r="49" spans="1:9">
      <c r="A49" s="23" t="e">
        <f>IF(Facture_1!#REF!="","",Facture_1!#REF!)</f>
        <v>#REF!</v>
      </c>
      <c r="B49" s="24" t="e">
        <f>IF(Facture_1!#REF!="","",Facture_1!#REF!)</f>
        <v>#REF!</v>
      </c>
      <c r="C49" s="5" t="e">
        <f>IF(Facture_1!#REF!="","",Facture_1!#REF!)</f>
        <v>#REF!</v>
      </c>
      <c r="D49" s="6" t="e">
        <f>IF(Facture_1!#REF!="","",Facture_1!#REF!)</f>
        <v>#REF!</v>
      </c>
      <c r="E49" s="26" t="e">
        <f>IF(Facture_1!#REF!="","",Facture_1!#REF!)</f>
        <v>#REF!</v>
      </c>
      <c r="F49" s="60"/>
      <c r="G49" s="7" t="e">
        <f>IF(Facture_1!#REF!="","",ROUND((E49*F49)/100,2))</f>
        <v>#REF!</v>
      </c>
      <c r="I49" t="e">
        <f>#REF!+F49</f>
        <v>#REF!</v>
      </c>
    </row>
    <row r="50" spans="1:9">
      <c r="A50" s="23" t="e">
        <f>IF(Facture_1!#REF!="","",Facture_1!#REF!)</f>
        <v>#REF!</v>
      </c>
      <c r="B50" s="24" t="e">
        <f>IF(Facture_1!#REF!="","",Facture_1!#REF!)</f>
        <v>#REF!</v>
      </c>
      <c r="C50" s="5" t="e">
        <f>IF(Facture_1!#REF!="","",Facture_1!#REF!)</f>
        <v>#REF!</v>
      </c>
      <c r="D50" s="6" t="e">
        <f>IF(Facture_1!#REF!="","",Facture_1!#REF!)</f>
        <v>#REF!</v>
      </c>
      <c r="E50" s="26" t="e">
        <f>IF(Facture_1!#REF!="","",Facture_1!#REF!)</f>
        <v>#REF!</v>
      </c>
      <c r="F50" s="60"/>
      <c r="G50" s="7" t="e">
        <f>IF(Facture_1!#REF!="","",ROUND((E50*F50)/100,2))</f>
        <v>#REF!</v>
      </c>
      <c r="I50" t="e">
        <f>#REF!+F50</f>
        <v>#REF!</v>
      </c>
    </row>
    <row r="51" spans="1:9">
      <c r="A51" s="23" t="e">
        <f>IF(Facture_1!#REF!="","",Facture_1!#REF!)</f>
        <v>#REF!</v>
      </c>
      <c r="B51" s="24" t="e">
        <f>IF(Facture_1!#REF!="","",Facture_1!#REF!)</f>
        <v>#REF!</v>
      </c>
      <c r="C51" s="5" t="e">
        <f>IF(Facture_1!#REF!="","",Facture_1!#REF!)</f>
        <v>#REF!</v>
      </c>
      <c r="D51" s="6" t="e">
        <f>IF(Facture_1!#REF!="","",Facture_1!#REF!)</f>
        <v>#REF!</v>
      </c>
      <c r="E51" s="26" t="e">
        <f>IF(Facture_1!#REF!="","",Facture_1!#REF!)</f>
        <v>#REF!</v>
      </c>
      <c r="F51" s="60"/>
      <c r="G51" s="7" t="e">
        <f>IF(Facture_1!#REF!="","",ROUND((E51*F51)/100,2))</f>
        <v>#REF!</v>
      </c>
      <c r="I51" t="e">
        <f>#REF!+F51</f>
        <v>#REF!</v>
      </c>
    </row>
    <row r="52" spans="1:9">
      <c r="A52" s="23" t="e">
        <f>IF(Facture_1!#REF!="","",Facture_1!#REF!)</f>
        <v>#REF!</v>
      </c>
      <c r="B52" s="24" t="e">
        <f>IF(Facture_1!#REF!="","",Facture_1!#REF!)</f>
        <v>#REF!</v>
      </c>
      <c r="C52" s="5" t="e">
        <f>IF(Facture_1!#REF!="","",Facture_1!#REF!)</f>
        <v>#REF!</v>
      </c>
      <c r="D52" s="6" t="e">
        <f>IF(Facture_1!#REF!="","",Facture_1!#REF!)</f>
        <v>#REF!</v>
      </c>
      <c r="E52" s="26" t="e">
        <f>IF(Facture_1!#REF!="","",Facture_1!#REF!)</f>
        <v>#REF!</v>
      </c>
      <c r="F52" s="60"/>
      <c r="G52" s="7" t="e">
        <f>IF(Facture_1!#REF!="","",ROUND((E52*F52)/100,2))</f>
        <v>#REF!</v>
      </c>
      <c r="I52" t="e">
        <f>#REF!+F52</f>
        <v>#REF!</v>
      </c>
    </row>
    <row r="53" spans="1:9">
      <c r="A53" s="23" t="e">
        <f>IF(Facture_1!#REF!="","",Facture_1!#REF!)</f>
        <v>#REF!</v>
      </c>
      <c r="B53" s="24" t="e">
        <f>IF(Facture_1!#REF!="","",Facture_1!#REF!)</f>
        <v>#REF!</v>
      </c>
      <c r="C53" s="5" t="e">
        <f>IF(Facture_1!#REF!="","",Facture_1!#REF!)</f>
        <v>#REF!</v>
      </c>
      <c r="D53" s="6" t="e">
        <f>IF(Facture_1!#REF!="","",Facture_1!#REF!)</f>
        <v>#REF!</v>
      </c>
      <c r="E53" s="26" t="e">
        <f>IF(Facture_1!#REF!="","",Facture_1!#REF!)</f>
        <v>#REF!</v>
      </c>
      <c r="F53" s="60"/>
      <c r="G53" s="7" t="e">
        <f>IF(Facture_1!#REF!="","",ROUND((E53*F53)/100,2))</f>
        <v>#REF!</v>
      </c>
      <c r="I53" t="e">
        <f>#REF!+F53</f>
        <v>#REF!</v>
      </c>
    </row>
    <row r="54" spans="1:9">
      <c r="A54" s="23" t="e">
        <f>IF(Facture_1!#REF!="","",Facture_1!#REF!)</f>
        <v>#REF!</v>
      </c>
      <c r="B54" s="24" t="e">
        <f>IF(Facture_1!#REF!="","",Facture_1!#REF!)</f>
        <v>#REF!</v>
      </c>
      <c r="C54" s="5" t="e">
        <f>IF(Facture_1!#REF!="","",Facture_1!#REF!)</f>
        <v>#REF!</v>
      </c>
      <c r="D54" s="6" t="e">
        <f>IF(Facture_1!#REF!="","",Facture_1!#REF!)</f>
        <v>#REF!</v>
      </c>
      <c r="E54" s="26" t="e">
        <f>IF(Facture_1!#REF!="","",Facture_1!#REF!)</f>
        <v>#REF!</v>
      </c>
      <c r="F54" s="60"/>
      <c r="G54" s="7" t="e">
        <f>IF(Facture_1!#REF!="","",ROUND((E54*F54)/100,2))</f>
        <v>#REF!</v>
      </c>
      <c r="I54" t="e">
        <f>#REF!+F54</f>
        <v>#REF!</v>
      </c>
    </row>
    <row r="55" spans="1:9">
      <c r="A55" s="23" t="e">
        <f>IF(Facture_1!#REF!="","",Facture_1!#REF!)</f>
        <v>#REF!</v>
      </c>
      <c r="B55" s="24" t="e">
        <f>IF(Facture_1!#REF!="","",Facture_1!#REF!)</f>
        <v>#REF!</v>
      </c>
      <c r="C55" s="5" t="e">
        <f>IF(Facture_1!#REF!="","",Facture_1!#REF!)</f>
        <v>#REF!</v>
      </c>
      <c r="D55" s="6" t="e">
        <f>IF(Facture_1!#REF!="","",Facture_1!#REF!)</f>
        <v>#REF!</v>
      </c>
      <c r="E55" s="26" t="e">
        <f>IF(Facture_1!#REF!="","",Facture_1!#REF!)</f>
        <v>#REF!</v>
      </c>
      <c r="F55" s="60"/>
      <c r="G55" s="7" t="e">
        <f>IF(Facture_1!#REF!="","",ROUND((E55*F55)/100,2))</f>
        <v>#REF!</v>
      </c>
      <c r="I55" t="e">
        <f>#REF!+F55</f>
        <v>#REF!</v>
      </c>
    </row>
    <row r="56" spans="1:9">
      <c r="A56" s="23" t="e">
        <f>IF(Facture_1!#REF!="","",Facture_1!#REF!)</f>
        <v>#REF!</v>
      </c>
      <c r="B56" s="24" t="e">
        <f>IF(Facture_1!#REF!="","",Facture_1!#REF!)</f>
        <v>#REF!</v>
      </c>
      <c r="C56" s="5" t="e">
        <f>IF(Facture_1!#REF!="","",Facture_1!#REF!)</f>
        <v>#REF!</v>
      </c>
      <c r="D56" s="6" t="e">
        <f>IF(Facture_1!#REF!="","",Facture_1!#REF!)</f>
        <v>#REF!</v>
      </c>
      <c r="E56" s="26" t="e">
        <f>IF(Facture_1!#REF!="","",Facture_1!#REF!)</f>
        <v>#REF!</v>
      </c>
      <c r="F56" s="60"/>
      <c r="G56" s="7" t="e">
        <f>IF(Facture_1!#REF!="","",ROUND((E56*F56)/100,2))</f>
        <v>#REF!</v>
      </c>
      <c r="I56" t="e">
        <f>#REF!+F56</f>
        <v>#REF!</v>
      </c>
    </row>
    <row r="57" spans="1:9">
      <c r="A57" s="23" t="e">
        <f>IF(Facture_1!#REF!="","",Facture_1!#REF!)</f>
        <v>#REF!</v>
      </c>
      <c r="B57" s="24" t="e">
        <f>IF(Facture_1!#REF!="","",Facture_1!#REF!)</f>
        <v>#REF!</v>
      </c>
      <c r="C57" s="5" t="e">
        <f>IF(Facture_1!#REF!="","",Facture_1!#REF!)</f>
        <v>#REF!</v>
      </c>
      <c r="D57" s="6" t="e">
        <f>IF(Facture_1!#REF!="","",Facture_1!#REF!)</f>
        <v>#REF!</v>
      </c>
      <c r="E57" s="26" t="e">
        <f>IF(Facture_1!#REF!="","",Facture_1!#REF!)</f>
        <v>#REF!</v>
      </c>
      <c r="F57" s="60"/>
      <c r="G57" s="7" t="e">
        <f>IF(Facture_1!#REF!="","",ROUND((E57*F57)/100,2))</f>
        <v>#REF!</v>
      </c>
      <c r="I57" t="e">
        <f>#REF!+F57</f>
        <v>#REF!</v>
      </c>
    </row>
    <row r="58" spans="1:9">
      <c r="A58" s="23" t="e">
        <f>IF(Facture_1!#REF!="","",Facture_1!#REF!)</f>
        <v>#REF!</v>
      </c>
      <c r="B58" s="24" t="e">
        <f>IF(Facture_1!#REF!="","",Facture_1!#REF!)</f>
        <v>#REF!</v>
      </c>
      <c r="C58" s="5" t="e">
        <f>IF(Facture_1!#REF!="","",Facture_1!#REF!)</f>
        <v>#REF!</v>
      </c>
      <c r="D58" s="6" t="e">
        <f>IF(Facture_1!#REF!="","",Facture_1!#REF!)</f>
        <v>#REF!</v>
      </c>
      <c r="E58" s="26" t="e">
        <f>IF(Facture_1!#REF!="","",Facture_1!#REF!)</f>
        <v>#REF!</v>
      </c>
      <c r="F58" s="60"/>
      <c r="G58" s="7" t="e">
        <f>IF(Facture_1!#REF!="","",ROUND((E58*F58)/100,2))</f>
        <v>#REF!</v>
      </c>
      <c r="I58" t="e">
        <f>#REF!+F58</f>
        <v>#REF!</v>
      </c>
    </row>
    <row r="59" spans="1:9">
      <c r="A59" s="23" t="e">
        <f>IF(Facture_1!#REF!="","",Facture_1!#REF!)</f>
        <v>#REF!</v>
      </c>
      <c r="B59" s="24" t="e">
        <f>IF(Facture_1!#REF!="","",Facture_1!#REF!)</f>
        <v>#REF!</v>
      </c>
      <c r="C59" s="5" t="e">
        <f>IF(Facture_1!#REF!="","",Facture_1!#REF!)</f>
        <v>#REF!</v>
      </c>
      <c r="D59" s="6" t="e">
        <f>IF(Facture_1!#REF!="","",Facture_1!#REF!)</f>
        <v>#REF!</v>
      </c>
      <c r="E59" s="26" t="e">
        <f>IF(Facture_1!#REF!="","",Facture_1!#REF!)</f>
        <v>#REF!</v>
      </c>
      <c r="F59" s="60"/>
      <c r="G59" s="7" t="e">
        <f>IF(Facture_1!#REF!="","",ROUND((E59*F59)/100,2))</f>
        <v>#REF!</v>
      </c>
      <c r="I59" t="e">
        <f>#REF!+F59</f>
        <v>#REF!</v>
      </c>
    </row>
    <row r="60" spans="1:9">
      <c r="A60" s="23" t="e">
        <f>IF(Facture_1!#REF!="","",Facture_1!#REF!)</f>
        <v>#REF!</v>
      </c>
      <c r="B60" s="24" t="e">
        <f>IF(Facture_1!#REF!="","",Facture_1!#REF!)</f>
        <v>#REF!</v>
      </c>
      <c r="C60" s="5" t="e">
        <f>IF(Facture_1!#REF!="","",Facture_1!#REF!)</f>
        <v>#REF!</v>
      </c>
      <c r="D60" s="6" t="e">
        <f>IF(Facture_1!#REF!="","",Facture_1!#REF!)</f>
        <v>#REF!</v>
      </c>
      <c r="E60" s="26" t="e">
        <f>IF(Facture_1!#REF!="","",Facture_1!#REF!)</f>
        <v>#REF!</v>
      </c>
      <c r="F60" s="60"/>
      <c r="G60" s="7" t="e">
        <f>IF(Facture_1!#REF!="","",ROUND((E60*F60)/100,2))</f>
        <v>#REF!</v>
      </c>
      <c r="I60" t="e">
        <f>#REF!+F60</f>
        <v>#REF!</v>
      </c>
    </row>
    <row r="61" spans="1:9">
      <c r="A61" s="23" t="e">
        <f>IF(Facture_1!#REF!="","",Facture_1!#REF!)</f>
        <v>#REF!</v>
      </c>
      <c r="B61" s="24" t="e">
        <f>IF(Facture_1!#REF!="","",Facture_1!#REF!)</f>
        <v>#REF!</v>
      </c>
      <c r="C61" s="5" t="e">
        <f>IF(Facture_1!#REF!="","",Facture_1!#REF!)</f>
        <v>#REF!</v>
      </c>
      <c r="D61" s="6" t="e">
        <f>IF(Facture_1!#REF!="","",Facture_1!#REF!)</f>
        <v>#REF!</v>
      </c>
      <c r="E61" s="26" t="e">
        <f>IF(Facture_1!#REF!="","",Facture_1!#REF!)</f>
        <v>#REF!</v>
      </c>
      <c r="F61" s="60"/>
      <c r="G61" s="7" t="e">
        <f>IF(Facture_1!#REF!="","",ROUND((E61*F61)/100,2))</f>
        <v>#REF!</v>
      </c>
      <c r="I61" t="e">
        <f>#REF!+F61</f>
        <v>#REF!</v>
      </c>
    </row>
    <row r="62" spans="1:9">
      <c r="A62" s="23" t="e">
        <f>IF(Facture_1!#REF!="","",Facture_1!#REF!)</f>
        <v>#REF!</v>
      </c>
      <c r="B62" s="24" t="e">
        <f>IF(Facture_1!#REF!="","",Facture_1!#REF!)</f>
        <v>#REF!</v>
      </c>
      <c r="C62" s="5" t="e">
        <f>IF(Facture_1!#REF!="","",Facture_1!#REF!)</f>
        <v>#REF!</v>
      </c>
      <c r="D62" s="6" t="e">
        <f>IF(Facture_1!#REF!="","",Facture_1!#REF!)</f>
        <v>#REF!</v>
      </c>
      <c r="E62" s="26" t="e">
        <f>IF(Facture_1!#REF!="","",Facture_1!#REF!)</f>
        <v>#REF!</v>
      </c>
      <c r="F62" s="60"/>
      <c r="G62" s="7" t="e">
        <f>IF(Facture_1!#REF!="","",ROUND((E62*F62)/100,2))</f>
        <v>#REF!</v>
      </c>
      <c r="I62" t="e">
        <f>#REF!+F62</f>
        <v>#REF!</v>
      </c>
    </row>
    <row r="63" spans="1:9">
      <c r="A63" s="23" t="e">
        <f>IF(Facture_1!#REF!="","",Facture_1!#REF!)</f>
        <v>#REF!</v>
      </c>
      <c r="B63" s="24" t="e">
        <f>IF(Facture_1!#REF!="","",Facture_1!#REF!)</f>
        <v>#REF!</v>
      </c>
      <c r="C63" s="5" t="e">
        <f>IF(Facture_1!#REF!="","",Facture_1!#REF!)</f>
        <v>#REF!</v>
      </c>
      <c r="D63" s="6" t="e">
        <f>IF(Facture_1!#REF!="","",Facture_1!#REF!)</f>
        <v>#REF!</v>
      </c>
      <c r="E63" s="26" t="e">
        <f>IF(Facture_1!#REF!="","",Facture_1!#REF!)</f>
        <v>#REF!</v>
      </c>
      <c r="F63" s="60"/>
      <c r="G63" s="7" t="e">
        <f>IF(Facture_1!#REF!="","",ROUND((E63*F63)/100,2))</f>
        <v>#REF!</v>
      </c>
      <c r="I63" t="e">
        <f>#REF!+F63</f>
        <v>#REF!</v>
      </c>
    </row>
    <row r="64" spans="1:9">
      <c r="A64" s="23" t="e">
        <f>IF(Facture_1!#REF!="","",Facture_1!#REF!)</f>
        <v>#REF!</v>
      </c>
      <c r="B64" s="24" t="e">
        <f>IF(Facture_1!#REF!="","",Facture_1!#REF!)</f>
        <v>#REF!</v>
      </c>
      <c r="C64" s="5" t="e">
        <f>IF(Facture_1!#REF!="","",Facture_1!#REF!)</f>
        <v>#REF!</v>
      </c>
      <c r="D64" s="6" t="e">
        <f>IF(Facture_1!#REF!="","",Facture_1!#REF!)</f>
        <v>#REF!</v>
      </c>
      <c r="E64" s="26" t="e">
        <f>IF(Facture_1!#REF!="","",Facture_1!#REF!)</f>
        <v>#REF!</v>
      </c>
      <c r="F64" s="60"/>
      <c r="G64" s="7" t="e">
        <f>IF(Facture_1!#REF!="","",ROUND((E64*F64)/100,2))</f>
        <v>#REF!</v>
      </c>
      <c r="I64" t="e">
        <f>#REF!+F64</f>
        <v>#REF!</v>
      </c>
    </row>
    <row r="65" spans="1:9">
      <c r="A65" s="23" t="e">
        <f>IF(Facture_1!#REF!="","",Facture_1!#REF!)</f>
        <v>#REF!</v>
      </c>
      <c r="B65" s="24" t="e">
        <f>IF(Facture_1!#REF!="","",Facture_1!#REF!)</f>
        <v>#REF!</v>
      </c>
      <c r="C65" s="5" t="e">
        <f>IF(Facture_1!#REF!="","",Facture_1!#REF!)</f>
        <v>#REF!</v>
      </c>
      <c r="D65" s="6" t="e">
        <f>IF(Facture_1!#REF!="","",Facture_1!#REF!)</f>
        <v>#REF!</v>
      </c>
      <c r="E65" s="26" t="e">
        <f>IF(Facture_1!#REF!="","",Facture_1!#REF!)</f>
        <v>#REF!</v>
      </c>
      <c r="F65" s="60"/>
      <c r="G65" s="7" t="e">
        <f>IF(Facture_1!#REF!="","",ROUND((E65*F65)/100,2))</f>
        <v>#REF!</v>
      </c>
      <c r="I65" t="e">
        <f>#REF!+F65</f>
        <v>#REF!</v>
      </c>
    </row>
    <row r="66" spans="1:9">
      <c r="A66" s="23" t="e">
        <f>IF(Facture_1!#REF!="","",Facture_1!#REF!)</f>
        <v>#REF!</v>
      </c>
      <c r="B66" s="24" t="e">
        <f>IF(Facture_1!#REF!="","",Facture_1!#REF!)</f>
        <v>#REF!</v>
      </c>
      <c r="C66" s="5" t="e">
        <f>IF(Facture_1!#REF!="","",Facture_1!#REF!)</f>
        <v>#REF!</v>
      </c>
      <c r="D66" s="6" t="e">
        <f>IF(Facture_1!#REF!="","",Facture_1!#REF!)</f>
        <v>#REF!</v>
      </c>
      <c r="E66" s="26" t="e">
        <f>IF(Facture_1!#REF!="","",Facture_1!#REF!)</f>
        <v>#REF!</v>
      </c>
      <c r="F66" s="60"/>
      <c r="G66" s="7" t="e">
        <f>IF(Facture_1!#REF!="","",ROUND((E66*F66)/100,2))</f>
        <v>#REF!</v>
      </c>
      <c r="I66" t="e">
        <f>#REF!+F66</f>
        <v>#REF!</v>
      </c>
    </row>
    <row r="67" spans="1:9">
      <c r="A67" s="23" t="e">
        <f>IF(Facture_1!#REF!="","",Facture_1!#REF!)</f>
        <v>#REF!</v>
      </c>
      <c r="B67" s="24" t="e">
        <f>IF(Facture_1!#REF!="","",Facture_1!#REF!)</f>
        <v>#REF!</v>
      </c>
      <c r="C67" s="5" t="e">
        <f>IF(Facture_1!#REF!="","",Facture_1!#REF!)</f>
        <v>#REF!</v>
      </c>
      <c r="D67" s="6" t="e">
        <f>IF(Facture_1!#REF!="","",Facture_1!#REF!)</f>
        <v>#REF!</v>
      </c>
      <c r="E67" s="26" t="e">
        <f>IF(Facture_1!#REF!="","",Facture_1!#REF!)</f>
        <v>#REF!</v>
      </c>
      <c r="F67" s="60"/>
      <c r="G67" s="7" t="e">
        <f>IF(Facture_1!#REF!="","",ROUND((E67*F67)/100,2))</f>
        <v>#REF!</v>
      </c>
      <c r="I67" t="e">
        <f>#REF!+F67</f>
        <v>#REF!</v>
      </c>
    </row>
    <row r="68" spans="1:9">
      <c r="A68" s="23" t="e">
        <f>IF(Facture_1!#REF!="","",Facture_1!#REF!)</f>
        <v>#REF!</v>
      </c>
      <c r="B68" s="24" t="e">
        <f>IF(Facture_1!#REF!="","",Facture_1!#REF!)</f>
        <v>#REF!</v>
      </c>
      <c r="C68" s="5" t="e">
        <f>IF(Facture_1!#REF!="","",Facture_1!#REF!)</f>
        <v>#REF!</v>
      </c>
      <c r="D68" s="6" t="e">
        <f>IF(Facture_1!#REF!="","",Facture_1!#REF!)</f>
        <v>#REF!</v>
      </c>
      <c r="E68" s="26" t="e">
        <f>IF(Facture_1!#REF!="","",Facture_1!#REF!)</f>
        <v>#REF!</v>
      </c>
      <c r="F68" s="60"/>
      <c r="G68" s="7" t="e">
        <f>IF(Facture_1!#REF!="","",ROUND((E68*F68)/100,2))</f>
        <v>#REF!</v>
      </c>
      <c r="I68" t="e">
        <f>#REF!+F68</f>
        <v>#REF!</v>
      </c>
    </row>
    <row r="69" spans="1:9">
      <c r="A69" s="23" t="e">
        <f>IF(Facture_1!#REF!="","",Facture_1!#REF!)</f>
        <v>#REF!</v>
      </c>
      <c r="B69" s="24" t="e">
        <f>IF(Facture_1!#REF!="","",Facture_1!#REF!)</f>
        <v>#REF!</v>
      </c>
      <c r="C69" s="5" t="e">
        <f>IF(Facture_1!#REF!="","",Facture_1!#REF!)</f>
        <v>#REF!</v>
      </c>
      <c r="D69" s="6" t="e">
        <f>IF(Facture_1!#REF!="","",Facture_1!#REF!)</f>
        <v>#REF!</v>
      </c>
      <c r="E69" s="26" t="e">
        <f>IF(Facture_1!#REF!="","",Facture_1!#REF!)</f>
        <v>#REF!</v>
      </c>
      <c r="F69" s="60"/>
      <c r="G69" s="78" t="e">
        <f>SUM(G16:G68)</f>
        <v>#REF!</v>
      </c>
      <c r="I69" t="e">
        <f>#REF!+F69</f>
        <v>#REF!</v>
      </c>
    </row>
    <row r="70" spans="1:9">
      <c r="A70" s="23" t="e">
        <f>IF(Facture_1!#REF!="","",Facture_1!#REF!)</f>
        <v>#REF!</v>
      </c>
      <c r="B70" s="24" t="e">
        <f>IF(Facture_1!#REF!="","",Facture_1!#REF!)</f>
        <v>#REF!</v>
      </c>
      <c r="C70" s="5" t="e">
        <f>IF(Facture_1!#REF!="","",Facture_1!#REF!)</f>
        <v>#REF!</v>
      </c>
      <c r="D70" s="6" t="e">
        <f>IF(Facture_1!#REF!="","",Facture_1!#REF!)</f>
        <v>#REF!</v>
      </c>
      <c r="E70" s="26" t="e">
        <f>IF(Facture_1!#REF!="","",Facture_1!#REF!)</f>
        <v>#REF!</v>
      </c>
      <c r="F70" s="60"/>
      <c r="G70" s="7" t="e">
        <f>IF(Facture_1!#REF!="","",ROUND((E70*F70)/100,2))</f>
        <v>#REF!</v>
      </c>
      <c r="I70" t="e">
        <f>#REF!+F70</f>
        <v>#REF!</v>
      </c>
    </row>
    <row r="71" spans="1:9">
      <c r="A71" s="23" t="e">
        <f>IF(Facture_1!#REF!="","",Facture_1!#REF!)</f>
        <v>#REF!</v>
      </c>
      <c r="B71" s="77" t="s">
        <v>77</v>
      </c>
      <c r="C71" s="5" t="e">
        <f>IF(Facture_1!#REF!="","",Facture_1!#REF!)</f>
        <v>#REF!</v>
      </c>
      <c r="D71" s="6" t="e">
        <f>IF(Facture_1!#REF!="","",Facture_1!#REF!)</f>
        <v>#REF!</v>
      </c>
      <c r="E71" s="26" t="e">
        <f>IF(Facture_1!#REF!="","",Facture_1!#REF!)</f>
        <v>#REF!</v>
      </c>
      <c r="F71" s="60"/>
      <c r="G71" s="7" t="e">
        <f>IF(Facture_1!#REF!="","",ROUND((E71*F71)/100,2))</f>
        <v>#REF!</v>
      </c>
      <c r="I71" t="e">
        <f>#REF!+F71</f>
        <v>#REF!</v>
      </c>
    </row>
    <row r="72" spans="1:9">
      <c r="A72" s="23" t="e">
        <f>IF(Facture_1!#REF!="","",Facture_1!#REF!)</f>
        <v>#REF!</v>
      </c>
      <c r="B72" s="24" t="e">
        <f>IF(Facture_1!#REF!="","",Facture_1!#REF!)</f>
        <v>#REF!</v>
      </c>
      <c r="C72" s="5" t="e">
        <f>IF(Facture_1!#REF!="","",Facture_1!#REF!)</f>
        <v>#REF!</v>
      </c>
      <c r="D72" s="6" t="e">
        <f>IF(Facture_1!#REF!="","",Facture_1!#REF!)</f>
        <v>#REF!</v>
      </c>
      <c r="E72" s="26" t="e">
        <f>IF(Facture_1!#REF!="","",Facture_1!#REF!)</f>
        <v>#REF!</v>
      </c>
      <c r="F72" s="60"/>
      <c r="G72" s="78" t="e">
        <f>IF(Facture_1!#REF!="","",ROUND((E72*F72)/100,2))</f>
        <v>#REF!</v>
      </c>
      <c r="I72" t="e">
        <f>#REF!+F72</f>
        <v>#REF!</v>
      </c>
    </row>
    <row r="73" spans="1:9">
      <c r="A73" s="23" t="e">
        <f>IF(Facture_1!#REF!="","",Facture_1!#REF!)</f>
        <v>#REF!</v>
      </c>
      <c r="B73" s="77" t="s">
        <v>78</v>
      </c>
      <c r="C73" s="5" t="e">
        <f>IF(Facture_1!#REF!="","",Facture_1!#REF!)</f>
        <v>#REF!</v>
      </c>
      <c r="D73" s="6" t="e">
        <f>IF(Facture_1!#REF!="","",Facture_1!#REF!)</f>
        <v>#REF!</v>
      </c>
      <c r="E73" s="26" t="e">
        <f>IF(Facture_1!#REF!="","",Facture_1!#REF!)</f>
        <v>#REF!</v>
      </c>
      <c r="F73" s="60"/>
      <c r="G73" s="7" t="e">
        <f>IF(Facture_1!#REF!="","",ROUND((E73*F73)/100,2))</f>
        <v>#REF!</v>
      </c>
      <c r="I73" t="e">
        <f>#REF!+F73</f>
        <v>#REF!</v>
      </c>
    </row>
    <row r="74" spans="1:9">
      <c r="A74" s="23" t="str">
        <f>IF(Facture_1!A23="","",Facture_1!A23)</f>
        <v/>
      </c>
      <c r="B74" s="24" t="e">
        <f>IF(Facture_1!#REF!="","",Facture_1!#REF!)</f>
        <v>#REF!</v>
      </c>
      <c r="C74" s="5" t="e">
        <f>IF(Facture_1!#REF!="","",Facture_1!#REF!)</f>
        <v>#REF!</v>
      </c>
      <c r="D74" s="6" t="e">
        <f>IF(Facture_1!#REF!="","",Facture_1!#REF!)</f>
        <v>#REF!</v>
      </c>
      <c r="E74" s="26" t="e">
        <f>IF(Facture_1!#REF!="","",Facture_1!#REF!)</f>
        <v>#REF!</v>
      </c>
      <c r="F74" s="60"/>
      <c r="G74" s="78" t="str">
        <f>IF(Facture_1!A23="","",ROUND((E74*F74)/100,2))</f>
        <v/>
      </c>
      <c r="I74" t="e">
        <f>#REF!+F74</f>
        <v>#REF!</v>
      </c>
    </row>
    <row r="75" spans="1:9" ht="15.75" thickBot="1">
      <c r="A75" s="27" t="str">
        <f>IF(Facture_1!A24="","",Facture_1!A24)</f>
        <v/>
      </c>
      <c r="B75" s="25" t="e">
        <f>IF(Facture_1!#REF!="","",Facture_1!#REF!)</f>
        <v>#REF!</v>
      </c>
      <c r="C75" s="8" t="e">
        <f>IF(Facture_1!#REF!="","",Facture_1!#REF!)</f>
        <v>#REF!</v>
      </c>
      <c r="D75" s="6" t="e">
        <f>IF(Facture_1!#REF!="","",Facture_1!#REF!)</f>
        <v>#REF!</v>
      </c>
      <c r="E75" s="26" t="e">
        <f>IF(Facture_1!#REF!="","",Facture_1!#REF!)</f>
        <v>#REF!</v>
      </c>
      <c r="F75" s="60"/>
      <c r="G75" s="7" t="str">
        <f>IF(Facture_1!A24="","",ROUND((E75*F75)/100,2))</f>
        <v/>
      </c>
      <c r="I75" t="e">
        <f>#REF!+F75</f>
        <v>#REF!</v>
      </c>
    </row>
    <row r="76" spans="1:9">
      <c r="D76" s="11"/>
      <c r="E76" s="17"/>
      <c r="F76" s="19"/>
      <c r="G76" s="18"/>
    </row>
    <row r="77" spans="1:9" ht="15.75" customHeight="1">
      <c r="D77" s="9"/>
      <c r="E77" s="168" t="s">
        <v>7</v>
      </c>
      <c r="F77" s="169"/>
      <c r="G77" s="13" t="e">
        <f>ROUND(SUM(G72,G74,G69),2)</f>
        <v>#REF!</v>
      </c>
      <c r="I77" s="31" t="e">
        <f>Facture_1!G24+Facture_2!G22+Facture_3!G78+Facture_4!G77+'Facture 5'!G77+G77</f>
        <v>#REF!</v>
      </c>
    </row>
    <row r="78" spans="1:9" ht="15.75" customHeight="1">
      <c r="D78" s="9"/>
      <c r="E78" s="168" t="s">
        <v>73</v>
      </c>
      <c r="F78" s="169"/>
      <c r="G78" s="13">
        <f>-1*F1HT</f>
        <v>-1424</v>
      </c>
      <c r="I78" s="31"/>
    </row>
    <row r="79" spans="1:9" ht="15.75" customHeight="1">
      <c r="D79" s="9"/>
      <c r="E79" s="168" t="s">
        <v>74</v>
      </c>
      <c r="F79" s="169"/>
      <c r="G79" s="13">
        <f>-1*F2HT</f>
        <v>1424</v>
      </c>
      <c r="I79" s="31"/>
    </row>
    <row r="80" spans="1:9" ht="15.75" customHeight="1">
      <c r="D80" s="9"/>
      <c r="E80" s="168" t="s">
        <v>76</v>
      </c>
      <c r="F80" s="169"/>
      <c r="G80" s="13">
        <f>-1*F3HT</f>
        <v>-2981</v>
      </c>
      <c r="I80" s="31"/>
    </row>
    <row r="81" spans="2:9" ht="15.75" customHeight="1">
      <c r="D81" s="9"/>
      <c r="E81" s="170" t="s">
        <v>75</v>
      </c>
      <c r="F81" s="165"/>
      <c r="G81" s="76" t="e">
        <f>SUM(G77:G80)</f>
        <v>#REF!</v>
      </c>
      <c r="I81" s="31"/>
    </row>
    <row r="82" spans="2:9">
      <c r="D82" s="9"/>
      <c r="E82" s="166" t="s">
        <v>70</v>
      </c>
      <c r="F82" s="167"/>
      <c r="G82" s="10" t="e">
        <f>G77*0.2</f>
        <v>#REF!</v>
      </c>
    </row>
    <row r="83" spans="2:9" ht="16.5" thickBot="1">
      <c r="D83" s="9"/>
      <c r="E83" s="162" t="s">
        <v>8</v>
      </c>
      <c r="F83" s="163"/>
      <c r="G83" s="16" t="e">
        <f>G77+G82</f>
        <v>#REF!</v>
      </c>
    </row>
    <row r="85" spans="2:9">
      <c r="B85" s="28">
        <f>Facture_1!B28</f>
        <v>0</v>
      </c>
    </row>
  </sheetData>
  <mergeCells count="9">
    <mergeCell ref="E80:F80"/>
    <mergeCell ref="E81:F81"/>
    <mergeCell ref="E82:F82"/>
    <mergeCell ref="E83:F83"/>
    <mergeCell ref="A11:G11"/>
    <mergeCell ref="E77:F77"/>
    <mergeCell ref="E78:F78"/>
    <mergeCell ref="E79:F79"/>
    <mergeCell ref="A13:G13"/>
  </mergeCells>
  <conditionalFormatting sqref="I16:I75">
    <cfRule type="colorScale" priority="2">
      <colorScale>
        <cfvo type="num" val="70"/>
        <cfvo type="num" val="95"/>
        <cfvo type="num" val="96"/>
        <color rgb="FF00B050"/>
        <color rgb="FFFFEB84"/>
        <color rgb="FFFF0000"/>
      </colorScale>
    </cfRule>
    <cfRule type="colorScale" priority="3">
      <colorScale>
        <cfvo type="num" val="80"/>
        <cfvo type="num" val="95"/>
        <cfvo type="num" val="95"/>
        <color rgb="FF92D050"/>
        <color rgb="FFFFEB84"/>
        <color rgb="FFFF0000"/>
      </colorScale>
    </cfRule>
  </conditionalFormatting>
  <conditionalFormatting sqref="E9">
    <cfRule type="containsBlanks" dxfId="6" priority="1">
      <formula>LEN(TRIM(E9))=0</formula>
    </cfRule>
  </conditionalFormatting>
  <pageMargins left="0.25" right="0.25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 tint="0.249977111117893"/>
  </sheetPr>
  <dimension ref="A3:I85"/>
  <sheetViews>
    <sheetView zoomScale="85" zoomScaleNormal="85" workbookViewId="0">
      <pane ySplit="15" topLeftCell="A16" activePane="bottomLeft" state="frozen"/>
      <selection activeCell="E7" sqref="E7"/>
      <selection pane="bottomLeft" activeCell="B86" sqref="B86"/>
    </sheetView>
  </sheetViews>
  <sheetFormatPr baseColWidth="10" defaultRowHeight="15"/>
  <cols>
    <col min="1" max="1" width="7.85546875" style="81" customWidth="1"/>
    <col min="2" max="2" width="36.7109375" customWidth="1"/>
    <col min="3" max="3" width="4.85546875" customWidth="1"/>
    <col min="4" max="4" width="13.85546875" customWidth="1"/>
    <col min="5" max="5" width="13.140625" customWidth="1"/>
    <col min="6" max="6" width="5.7109375" customWidth="1"/>
    <col min="7" max="7" width="13.140625" customWidth="1"/>
  </cols>
  <sheetData>
    <row r="3" spans="1:9" ht="85.5" customHeight="1"/>
    <row r="4" spans="1:9">
      <c r="E4" t="str">
        <f>Facture_1!E4</f>
        <v>Mairie de Sanssac l'église</v>
      </c>
    </row>
    <row r="5" spans="1:9">
      <c r="E5" t="str">
        <f>Facture_1!E5</f>
        <v>Le Broug</v>
      </c>
    </row>
    <row r="6" spans="1:9">
      <c r="E6" t="str">
        <f>IF('A remplir'!B31="","",'A remplir'!B31)</f>
        <v/>
      </c>
    </row>
    <row r="7" spans="1:9">
      <c r="E7" t="str">
        <f>Facture_1!E7</f>
        <v>43320 Sanssac l'eglise</v>
      </c>
    </row>
    <row r="9" spans="1:9">
      <c r="D9" s="20" t="s">
        <v>11</v>
      </c>
      <c r="E9" s="64"/>
    </row>
    <row r="10" spans="1:9" ht="21.75" customHeight="1"/>
    <row r="11" spans="1:9" ht="21">
      <c r="A11" s="160" t="s">
        <v>16</v>
      </c>
      <c r="B11" s="160"/>
      <c r="C11" s="160"/>
      <c r="D11" s="160"/>
      <c r="E11" s="160"/>
      <c r="F11" s="160"/>
      <c r="G11" s="160"/>
    </row>
    <row r="12" spans="1:9" ht="33.75" customHeight="1">
      <c r="A12" s="80"/>
      <c r="B12" s="29"/>
      <c r="C12" s="29"/>
      <c r="D12" s="29"/>
      <c r="E12" s="29"/>
      <c r="F12" s="29"/>
      <c r="G12" s="29"/>
    </row>
    <row r="13" spans="1:9" ht="19.5" customHeight="1">
      <c r="A13" s="161" t="str">
        <f>CONCATENATE('A remplir'!A15,'A remplir'!B15)</f>
        <v>Opération :               Nom du Chantier</v>
      </c>
      <c r="B13" s="161"/>
      <c r="C13" s="161"/>
      <c r="D13" s="161"/>
      <c r="E13" s="161"/>
      <c r="F13" s="161"/>
      <c r="G13" s="161"/>
    </row>
    <row r="14" spans="1:9" ht="15.75" thickBot="1"/>
    <row r="15" spans="1:9">
      <c r="A15" s="2" t="s">
        <v>3</v>
      </c>
      <c r="B15" s="3" t="s">
        <v>0</v>
      </c>
      <c r="C15" s="3" t="s">
        <v>1</v>
      </c>
      <c r="D15" s="3" t="s">
        <v>133</v>
      </c>
      <c r="E15" s="3" t="s">
        <v>135</v>
      </c>
      <c r="F15" s="3" t="s">
        <v>6</v>
      </c>
      <c r="G15" s="4" t="s">
        <v>134</v>
      </c>
    </row>
    <row r="16" spans="1:9">
      <c r="A16" s="23" t="e">
        <f>IF(Facture_1!#REF!="","",Facture_1!#REF!)</f>
        <v>#REF!</v>
      </c>
      <c r="B16" s="24" t="e">
        <f>IF(Facture_1!#REF!="","",Facture_1!#REF!)</f>
        <v>#REF!</v>
      </c>
      <c r="C16" s="5" t="e">
        <f>IF(Facture_1!#REF!="","",Facture_1!#REF!)</f>
        <v>#REF!</v>
      </c>
      <c r="D16" s="6" t="e">
        <f>IF(Facture_1!#REF!="","",Facture_1!#REF!)</f>
        <v>#REF!</v>
      </c>
      <c r="E16" s="26" t="e">
        <f>IF(Facture_1!#REF!="","",Facture_1!#REF!)</f>
        <v>#REF!</v>
      </c>
      <c r="F16" s="60"/>
      <c r="G16" s="7" t="e">
        <f>IF(Facture_1!#REF!="","",ROUND((E16*F16)/100,2))</f>
        <v>#REF!</v>
      </c>
      <c r="I16" t="e">
        <f>#REF!+F16</f>
        <v>#REF!</v>
      </c>
    </row>
    <row r="17" spans="1:9">
      <c r="A17" s="23" t="e">
        <f>IF(Facture_1!#REF!="","",Facture_1!#REF!)</f>
        <v>#REF!</v>
      </c>
      <c r="B17" s="24" t="e">
        <f>IF(Facture_1!#REF!="","",Facture_1!#REF!)</f>
        <v>#REF!</v>
      </c>
      <c r="C17" s="5" t="e">
        <f>IF(Facture_1!#REF!="","",Facture_1!#REF!)</f>
        <v>#REF!</v>
      </c>
      <c r="D17" s="6" t="e">
        <f>IF(Facture_1!#REF!="","",Facture_1!#REF!)</f>
        <v>#REF!</v>
      </c>
      <c r="E17" s="26" t="e">
        <f>IF(Facture_1!#REF!="","",Facture_1!#REF!)</f>
        <v>#REF!</v>
      </c>
      <c r="F17" s="60"/>
      <c r="G17" s="7" t="e">
        <f>IF(Facture_1!#REF!="","",ROUND((E17*F17)/100,2))</f>
        <v>#REF!</v>
      </c>
      <c r="I17" t="e">
        <f>#REF!+F17</f>
        <v>#REF!</v>
      </c>
    </row>
    <row r="18" spans="1:9" ht="15" customHeight="1">
      <c r="A18" s="23" t="e">
        <f>IF(Facture_1!#REF!="","",Facture_1!#REF!)</f>
        <v>#REF!</v>
      </c>
      <c r="B18" s="24" t="e">
        <f>IF(Facture_1!#REF!="","",Facture_1!#REF!)</f>
        <v>#REF!</v>
      </c>
      <c r="C18" s="5" t="e">
        <f>IF(Facture_1!#REF!="","",Facture_1!#REF!)</f>
        <v>#REF!</v>
      </c>
      <c r="D18" s="6" t="e">
        <f>IF(Facture_1!#REF!="","",Facture_1!#REF!)</f>
        <v>#REF!</v>
      </c>
      <c r="E18" s="26" t="e">
        <f>IF(Facture_1!#REF!="","",Facture_1!#REF!)</f>
        <v>#REF!</v>
      </c>
      <c r="F18" s="60"/>
      <c r="G18" s="7" t="e">
        <f>IF(Facture_1!#REF!="","",ROUND((E18*F18)/100,2))</f>
        <v>#REF!</v>
      </c>
      <c r="I18" t="e">
        <f>#REF!+F18</f>
        <v>#REF!</v>
      </c>
    </row>
    <row r="19" spans="1:9">
      <c r="A19" s="23" t="e">
        <f>IF(Facture_1!#REF!="","",Facture_1!#REF!)</f>
        <v>#REF!</v>
      </c>
      <c r="B19" s="24" t="e">
        <f>IF(Facture_1!#REF!="","",Facture_1!#REF!)</f>
        <v>#REF!</v>
      </c>
      <c r="C19" s="5" t="e">
        <f>IF(Facture_1!#REF!="","",Facture_1!#REF!)</f>
        <v>#REF!</v>
      </c>
      <c r="D19" s="6" t="e">
        <f>IF(Facture_1!#REF!="","",Facture_1!#REF!)</f>
        <v>#REF!</v>
      </c>
      <c r="E19" s="26" t="e">
        <f>IF(Facture_1!#REF!="","",Facture_1!#REF!)</f>
        <v>#REF!</v>
      </c>
      <c r="F19" s="60"/>
      <c r="G19" s="7" t="e">
        <f>IF(Facture_1!#REF!="","",ROUND((E19*F19)/100,2))</f>
        <v>#REF!</v>
      </c>
      <c r="I19" t="e">
        <f>#REF!+F19</f>
        <v>#REF!</v>
      </c>
    </row>
    <row r="20" spans="1:9">
      <c r="A20" s="23" t="e">
        <f>IF(Facture_1!#REF!="","",Facture_1!#REF!)</f>
        <v>#REF!</v>
      </c>
      <c r="B20" s="24" t="e">
        <f>IF(Facture_1!#REF!="","",Facture_1!#REF!)</f>
        <v>#REF!</v>
      </c>
      <c r="C20" s="5" t="e">
        <f>IF(Facture_1!#REF!="","",Facture_1!#REF!)</f>
        <v>#REF!</v>
      </c>
      <c r="D20" s="6" t="e">
        <f>IF(Facture_1!#REF!="","",Facture_1!#REF!)</f>
        <v>#REF!</v>
      </c>
      <c r="E20" s="26" t="e">
        <f>IF(Facture_1!#REF!="","",Facture_1!#REF!)</f>
        <v>#REF!</v>
      </c>
      <c r="F20" s="60"/>
      <c r="G20" s="7" t="e">
        <f>IF(Facture_1!#REF!="","",ROUND((E20*F20)/100,2))</f>
        <v>#REF!</v>
      </c>
      <c r="I20" t="e">
        <f>#REF!+F20</f>
        <v>#REF!</v>
      </c>
    </row>
    <row r="21" spans="1:9">
      <c r="A21" s="23" t="e">
        <f>IF(Facture_1!#REF!="","",Facture_1!#REF!)</f>
        <v>#REF!</v>
      </c>
      <c r="B21" s="24" t="e">
        <f>IF(Facture_1!#REF!="","",Facture_1!#REF!)</f>
        <v>#REF!</v>
      </c>
      <c r="C21" s="5" t="e">
        <f>IF(Facture_1!#REF!="","",Facture_1!#REF!)</f>
        <v>#REF!</v>
      </c>
      <c r="D21" s="6" t="e">
        <f>IF(Facture_1!#REF!="","",Facture_1!#REF!)</f>
        <v>#REF!</v>
      </c>
      <c r="E21" s="26" t="e">
        <f>IF(Facture_1!#REF!="","",Facture_1!#REF!)</f>
        <v>#REF!</v>
      </c>
      <c r="F21" s="60"/>
      <c r="G21" s="7" t="e">
        <f>IF(Facture_1!#REF!="","",ROUND((E21*F21)/100,2))</f>
        <v>#REF!</v>
      </c>
      <c r="I21" t="e">
        <f>#REF!+F21</f>
        <v>#REF!</v>
      </c>
    </row>
    <row r="22" spans="1:9">
      <c r="A22" s="23" t="e">
        <f>IF(Facture_1!#REF!="","",Facture_1!#REF!)</f>
        <v>#REF!</v>
      </c>
      <c r="B22" s="24" t="e">
        <f>IF(Facture_1!#REF!="","",Facture_1!#REF!)</f>
        <v>#REF!</v>
      </c>
      <c r="C22" s="5" t="e">
        <f>IF(Facture_1!#REF!="","",Facture_1!#REF!)</f>
        <v>#REF!</v>
      </c>
      <c r="D22" s="6" t="e">
        <f>IF(Facture_1!#REF!="","",Facture_1!#REF!)</f>
        <v>#REF!</v>
      </c>
      <c r="E22" s="26" t="e">
        <f>IF(Facture_1!#REF!="","",Facture_1!#REF!)</f>
        <v>#REF!</v>
      </c>
      <c r="F22" s="60"/>
      <c r="G22" s="7" t="e">
        <f>IF(Facture_1!#REF!="","",ROUND((E22*F22)/100,2))</f>
        <v>#REF!</v>
      </c>
      <c r="I22" t="e">
        <f>#REF!+F22</f>
        <v>#REF!</v>
      </c>
    </row>
    <row r="23" spans="1:9">
      <c r="A23" s="23" t="e">
        <f>IF(Facture_1!#REF!="","",Facture_1!#REF!)</f>
        <v>#REF!</v>
      </c>
      <c r="B23" s="24" t="e">
        <f>IF(Facture_1!#REF!="","",Facture_1!#REF!)</f>
        <v>#REF!</v>
      </c>
      <c r="C23" s="5" t="e">
        <f>IF(Facture_1!#REF!="","",Facture_1!#REF!)</f>
        <v>#REF!</v>
      </c>
      <c r="D23" s="6" t="e">
        <f>IF(Facture_1!#REF!="","",Facture_1!#REF!)</f>
        <v>#REF!</v>
      </c>
      <c r="E23" s="26" t="e">
        <f>IF(Facture_1!#REF!="","",Facture_1!#REF!)</f>
        <v>#REF!</v>
      </c>
      <c r="F23" s="60"/>
      <c r="G23" s="7" t="e">
        <f>IF(Facture_1!#REF!="","",ROUND((E23*F23)/100,2))</f>
        <v>#REF!</v>
      </c>
      <c r="I23" t="e">
        <f>#REF!+F23</f>
        <v>#REF!</v>
      </c>
    </row>
    <row r="24" spans="1:9">
      <c r="A24" s="23" t="e">
        <f>IF(Facture_1!#REF!="","",Facture_1!#REF!)</f>
        <v>#REF!</v>
      </c>
      <c r="B24" s="24" t="e">
        <f>IF(Facture_1!#REF!="","",Facture_1!#REF!)</f>
        <v>#REF!</v>
      </c>
      <c r="C24" s="5" t="e">
        <f>IF(Facture_1!#REF!="","",Facture_1!#REF!)</f>
        <v>#REF!</v>
      </c>
      <c r="D24" s="6" t="e">
        <f>IF(Facture_1!#REF!="","",Facture_1!#REF!)</f>
        <v>#REF!</v>
      </c>
      <c r="E24" s="26" t="e">
        <f>IF(Facture_1!#REF!="","",Facture_1!#REF!)</f>
        <v>#REF!</v>
      </c>
      <c r="F24" s="60"/>
      <c r="G24" s="7" t="e">
        <f>IF(Facture_1!#REF!="","",ROUND((E24*F24)/100,2))</f>
        <v>#REF!</v>
      </c>
      <c r="I24" t="e">
        <f>#REF!+F24</f>
        <v>#REF!</v>
      </c>
    </row>
    <row r="25" spans="1:9">
      <c r="A25" s="23" t="e">
        <f>IF(Facture_1!#REF!="","",Facture_1!#REF!)</f>
        <v>#REF!</v>
      </c>
      <c r="B25" s="24" t="e">
        <f>IF(Facture_1!#REF!="","",Facture_1!#REF!)</f>
        <v>#REF!</v>
      </c>
      <c r="C25" s="5" t="e">
        <f>IF(Facture_1!#REF!="","",Facture_1!#REF!)</f>
        <v>#REF!</v>
      </c>
      <c r="D25" s="6" t="e">
        <f>IF(Facture_1!#REF!="","",Facture_1!#REF!)</f>
        <v>#REF!</v>
      </c>
      <c r="E25" s="26" t="e">
        <f>IF(Facture_1!#REF!="","",Facture_1!#REF!)</f>
        <v>#REF!</v>
      </c>
      <c r="F25" s="60"/>
      <c r="G25" s="7" t="e">
        <f>IF(Facture_1!#REF!="","",ROUND((E25*F25)/100,2))</f>
        <v>#REF!</v>
      </c>
      <c r="I25" t="e">
        <f>#REF!+F25</f>
        <v>#REF!</v>
      </c>
    </row>
    <row r="26" spans="1:9">
      <c r="A26" s="23" t="e">
        <f>IF(Facture_1!#REF!="","",Facture_1!#REF!)</f>
        <v>#REF!</v>
      </c>
      <c r="B26" s="24" t="e">
        <f>IF(Facture_1!#REF!="","",Facture_1!#REF!)</f>
        <v>#REF!</v>
      </c>
      <c r="C26" s="5" t="e">
        <f>IF(Facture_1!#REF!="","",Facture_1!#REF!)</f>
        <v>#REF!</v>
      </c>
      <c r="D26" s="6" t="e">
        <f>IF(Facture_1!#REF!="","",Facture_1!#REF!)</f>
        <v>#REF!</v>
      </c>
      <c r="E26" s="26" t="e">
        <f>IF(Facture_1!#REF!="","",Facture_1!#REF!)</f>
        <v>#REF!</v>
      </c>
      <c r="F26" s="60"/>
      <c r="G26" s="7" t="e">
        <f>IF(Facture_1!#REF!="","",ROUND((E26*F26)/100,2))</f>
        <v>#REF!</v>
      </c>
      <c r="I26" t="e">
        <f>#REF!+F26</f>
        <v>#REF!</v>
      </c>
    </row>
    <row r="27" spans="1:9">
      <c r="A27" s="23" t="e">
        <f>IF(Facture_1!#REF!="","",Facture_1!#REF!)</f>
        <v>#REF!</v>
      </c>
      <c r="B27" s="24" t="e">
        <f>IF(Facture_1!#REF!="","",Facture_1!#REF!)</f>
        <v>#REF!</v>
      </c>
      <c r="C27" s="5" t="e">
        <f>IF(Facture_1!#REF!="","",Facture_1!#REF!)</f>
        <v>#REF!</v>
      </c>
      <c r="D27" s="6" t="e">
        <f>IF(Facture_1!#REF!="","",Facture_1!#REF!)</f>
        <v>#REF!</v>
      </c>
      <c r="E27" s="26" t="e">
        <f>IF(Facture_1!#REF!="","",Facture_1!#REF!)</f>
        <v>#REF!</v>
      </c>
      <c r="F27" s="60"/>
      <c r="G27" s="7" t="e">
        <f>IF(Facture_1!#REF!="","",ROUND((E27*F27)/100,2))</f>
        <v>#REF!</v>
      </c>
      <c r="I27" t="e">
        <f>#REF!+F27</f>
        <v>#REF!</v>
      </c>
    </row>
    <row r="28" spans="1:9" ht="15" customHeight="1">
      <c r="A28" s="23" t="e">
        <f>IF(Facture_1!#REF!="","",Facture_1!#REF!)</f>
        <v>#REF!</v>
      </c>
      <c r="B28" s="24" t="e">
        <f>IF(Facture_1!#REF!="","",Facture_1!#REF!)</f>
        <v>#REF!</v>
      </c>
      <c r="C28" s="5" t="e">
        <f>IF(Facture_1!#REF!="","",Facture_1!#REF!)</f>
        <v>#REF!</v>
      </c>
      <c r="D28" s="6" t="e">
        <f>IF(Facture_1!#REF!="","",Facture_1!#REF!)</f>
        <v>#REF!</v>
      </c>
      <c r="E28" s="26" t="e">
        <f>IF(Facture_1!#REF!="","",Facture_1!#REF!)</f>
        <v>#REF!</v>
      </c>
      <c r="F28" s="60"/>
      <c r="G28" s="7" t="e">
        <f>IF(Facture_1!#REF!="","",ROUND((E28*F28)/100,2))</f>
        <v>#REF!</v>
      </c>
      <c r="I28" t="e">
        <f>#REF!+F28</f>
        <v>#REF!</v>
      </c>
    </row>
    <row r="29" spans="1:9">
      <c r="A29" s="23" t="e">
        <f>IF(Facture_1!#REF!="","",Facture_1!#REF!)</f>
        <v>#REF!</v>
      </c>
      <c r="B29" s="24" t="e">
        <f>IF(Facture_1!#REF!="","",Facture_1!#REF!)</f>
        <v>#REF!</v>
      </c>
      <c r="C29" s="5" t="e">
        <f>IF(Facture_1!#REF!="","",Facture_1!#REF!)</f>
        <v>#REF!</v>
      </c>
      <c r="D29" s="6" t="e">
        <f>IF(Facture_1!#REF!="","",Facture_1!#REF!)</f>
        <v>#REF!</v>
      </c>
      <c r="E29" s="26" t="e">
        <f>IF(Facture_1!#REF!="","",Facture_1!#REF!)</f>
        <v>#REF!</v>
      </c>
      <c r="F29" s="60"/>
      <c r="G29" s="7" t="e">
        <f>IF(Facture_1!#REF!="","",ROUND((E29*F29)/100,2))</f>
        <v>#REF!</v>
      </c>
      <c r="I29" t="e">
        <f>#REF!+F29</f>
        <v>#REF!</v>
      </c>
    </row>
    <row r="30" spans="1:9">
      <c r="A30" s="23" t="e">
        <f>IF(Facture_1!#REF!="","",Facture_1!#REF!)</f>
        <v>#REF!</v>
      </c>
      <c r="B30" s="24" t="e">
        <f>IF(Facture_1!#REF!="","",Facture_1!#REF!)</f>
        <v>#REF!</v>
      </c>
      <c r="C30" s="5" t="e">
        <f>IF(Facture_1!#REF!="","",Facture_1!#REF!)</f>
        <v>#REF!</v>
      </c>
      <c r="D30" s="6" t="e">
        <f>IF(Facture_1!#REF!="","",Facture_1!#REF!)</f>
        <v>#REF!</v>
      </c>
      <c r="E30" s="26" t="e">
        <f>IF(Facture_1!#REF!="","",Facture_1!#REF!)</f>
        <v>#REF!</v>
      </c>
      <c r="F30" s="60"/>
      <c r="G30" s="7" t="e">
        <f>IF(Facture_1!#REF!="","",ROUND((E30*F30)/100,2))</f>
        <v>#REF!</v>
      </c>
      <c r="I30" t="e">
        <f>#REF!+F30</f>
        <v>#REF!</v>
      </c>
    </row>
    <row r="31" spans="1:9">
      <c r="A31" s="23" t="e">
        <f>IF(Facture_1!#REF!="","",Facture_1!#REF!)</f>
        <v>#REF!</v>
      </c>
      <c r="B31" s="24" t="e">
        <f>IF(Facture_1!#REF!="","",Facture_1!#REF!)</f>
        <v>#REF!</v>
      </c>
      <c r="C31" s="5" t="e">
        <f>IF(Facture_1!#REF!="","",Facture_1!#REF!)</f>
        <v>#REF!</v>
      </c>
      <c r="D31" s="6" t="e">
        <f>IF(Facture_1!#REF!="","",Facture_1!#REF!)</f>
        <v>#REF!</v>
      </c>
      <c r="E31" s="26" t="e">
        <f>IF(Facture_1!#REF!="","",Facture_1!#REF!)</f>
        <v>#REF!</v>
      </c>
      <c r="F31" s="60"/>
      <c r="G31" s="7" t="e">
        <f>IF(Facture_1!#REF!="","",ROUND((E31*F31)/100,2))</f>
        <v>#REF!</v>
      </c>
      <c r="I31" t="e">
        <f>#REF!+F31</f>
        <v>#REF!</v>
      </c>
    </row>
    <row r="32" spans="1:9">
      <c r="A32" s="23" t="e">
        <f>IF(Facture_1!#REF!="","",Facture_1!#REF!)</f>
        <v>#REF!</v>
      </c>
      <c r="B32" s="24" t="e">
        <f>IF(Facture_1!#REF!="","",Facture_1!#REF!)</f>
        <v>#REF!</v>
      </c>
      <c r="C32" s="5" t="e">
        <f>IF(Facture_1!#REF!="","",Facture_1!#REF!)</f>
        <v>#REF!</v>
      </c>
      <c r="D32" s="6" t="e">
        <f>IF(Facture_1!#REF!="","",Facture_1!#REF!)</f>
        <v>#REF!</v>
      </c>
      <c r="E32" s="26" t="e">
        <f>IF(Facture_1!#REF!="","",Facture_1!#REF!)</f>
        <v>#REF!</v>
      </c>
      <c r="F32" s="60"/>
      <c r="G32" s="7" t="e">
        <f>IF(Facture_1!#REF!="","",ROUND((E32*F32)/100,2))</f>
        <v>#REF!</v>
      </c>
      <c r="I32" t="e">
        <f>#REF!+F32</f>
        <v>#REF!</v>
      </c>
    </row>
    <row r="33" spans="1:9">
      <c r="A33" s="23" t="e">
        <f>IF(Facture_1!#REF!="","",Facture_1!#REF!)</f>
        <v>#REF!</v>
      </c>
      <c r="B33" s="24" t="e">
        <f>IF(Facture_1!#REF!="","",Facture_1!#REF!)</f>
        <v>#REF!</v>
      </c>
      <c r="C33" s="5" t="e">
        <f>IF(Facture_1!#REF!="","",Facture_1!#REF!)</f>
        <v>#REF!</v>
      </c>
      <c r="D33" s="6" t="e">
        <f>IF(Facture_1!#REF!="","",Facture_1!#REF!)</f>
        <v>#REF!</v>
      </c>
      <c r="E33" s="26" t="e">
        <f>IF(Facture_1!#REF!="","",Facture_1!#REF!)</f>
        <v>#REF!</v>
      </c>
      <c r="F33" s="60"/>
      <c r="G33" s="7" t="e">
        <f>IF(Facture_1!#REF!="","",ROUND((E33*F33)/100,2))</f>
        <v>#REF!</v>
      </c>
      <c r="I33" t="e">
        <f>#REF!+F33</f>
        <v>#REF!</v>
      </c>
    </row>
    <row r="34" spans="1:9">
      <c r="A34" s="23" t="e">
        <f>IF(Facture_1!#REF!="","",Facture_1!#REF!)</f>
        <v>#REF!</v>
      </c>
      <c r="B34" s="24" t="e">
        <f>IF(Facture_1!#REF!="","",Facture_1!#REF!)</f>
        <v>#REF!</v>
      </c>
      <c r="C34" s="5" t="e">
        <f>IF(Facture_1!#REF!="","",Facture_1!#REF!)</f>
        <v>#REF!</v>
      </c>
      <c r="D34" s="6" t="e">
        <f>IF(Facture_1!#REF!="","",Facture_1!#REF!)</f>
        <v>#REF!</v>
      </c>
      <c r="E34" s="26" t="e">
        <f>IF(Facture_1!#REF!="","",Facture_1!#REF!)</f>
        <v>#REF!</v>
      </c>
      <c r="F34" s="60"/>
      <c r="G34" s="7" t="e">
        <f>IF(Facture_1!#REF!="","",ROUND((E34*F34)/100,2))</f>
        <v>#REF!</v>
      </c>
      <c r="I34" t="e">
        <f>#REF!+F34</f>
        <v>#REF!</v>
      </c>
    </row>
    <row r="35" spans="1:9">
      <c r="A35" s="23" t="e">
        <f>IF(Facture_1!#REF!="","",Facture_1!#REF!)</f>
        <v>#REF!</v>
      </c>
      <c r="B35" s="24" t="e">
        <f>IF(Facture_1!#REF!="","",Facture_1!#REF!)</f>
        <v>#REF!</v>
      </c>
      <c r="C35" s="5" t="e">
        <f>IF(Facture_1!#REF!="","",Facture_1!#REF!)</f>
        <v>#REF!</v>
      </c>
      <c r="D35" s="6" t="e">
        <f>IF(Facture_1!#REF!="","",Facture_1!#REF!)</f>
        <v>#REF!</v>
      </c>
      <c r="E35" s="26" t="e">
        <f>IF(Facture_1!#REF!="","",Facture_1!#REF!)</f>
        <v>#REF!</v>
      </c>
      <c r="F35" s="60"/>
      <c r="G35" s="7" t="e">
        <f>IF(Facture_1!#REF!="","",ROUND((E35*F35)/100,2))</f>
        <v>#REF!</v>
      </c>
      <c r="I35" t="e">
        <f>#REF!+F35</f>
        <v>#REF!</v>
      </c>
    </row>
    <row r="36" spans="1:9">
      <c r="A36" s="23" t="e">
        <f>IF(Facture_1!#REF!="","",Facture_1!#REF!)</f>
        <v>#REF!</v>
      </c>
      <c r="B36" s="24" t="e">
        <f>IF(Facture_1!#REF!="","",Facture_1!#REF!)</f>
        <v>#REF!</v>
      </c>
      <c r="C36" s="5" t="e">
        <f>IF(Facture_1!#REF!="","",Facture_1!#REF!)</f>
        <v>#REF!</v>
      </c>
      <c r="D36" s="6" t="e">
        <f>IF(Facture_1!#REF!="","",Facture_1!#REF!)</f>
        <v>#REF!</v>
      </c>
      <c r="E36" s="26" t="e">
        <f>IF(Facture_1!#REF!="","",Facture_1!#REF!)</f>
        <v>#REF!</v>
      </c>
      <c r="F36" s="60"/>
      <c r="G36" s="7" t="e">
        <f>IF(Facture_1!#REF!="","",ROUND((E36*F36)/100,2))</f>
        <v>#REF!</v>
      </c>
      <c r="I36" t="e">
        <f>#REF!+F36</f>
        <v>#REF!</v>
      </c>
    </row>
    <row r="37" spans="1:9">
      <c r="A37" s="23" t="e">
        <f>IF(Facture_1!#REF!="","",Facture_1!#REF!)</f>
        <v>#REF!</v>
      </c>
      <c r="B37" s="24" t="e">
        <f>IF(Facture_1!#REF!="","",Facture_1!#REF!)</f>
        <v>#REF!</v>
      </c>
      <c r="C37" s="5" t="e">
        <f>IF(Facture_1!#REF!="","",Facture_1!#REF!)</f>
        <v>#REF!</v>
      </c>
      <c r="D37" s="6" t="e">
        <f>IF(Facture_1!#REF!="","",Facture_1!#REF!)</f>
        <v>#REF!</v>
      </c>
      <c r="E37" s="26" t="e">
        <f>IF(Facture_1!#REF!="","",Facture_1!#REF!)</f>
        <v>#REF!</v>
      </c>
      <c r="F37" s="60"/>
      <c r="G37" s="7" t="e">
        <f>IF(Facture_1!#REF!="","",ROUND((E37*F37)/100,2))</f>
        <v>#REF!</v>
      </c>
      <c r="I37" t="e">
        <f>#REF!+F37</f>
        <v>#REF!</v>
      </c>
    </row>
    <row r="38" spans="1:9">
      <c r="A38" s="23" t="e">
        <f>IF(Facture_1!#REF!="","",Facture_1!#REF!)</f>
        <v>#REF!</v>
      </c>
      <c r="B38" s="24" t="e">
        <f>IF(Facture_1!#REF!="","",Facture_1!#REF!)</f>
        <v>#REF!</v>
      </c>
      <c r="C38" s="5" t="e">
        <f>IF(Facture_1!#REF!="","",Facture_1!#REF!)</f>
        <v>#REF!</v>
      </c>
      <c r="D38" s="6" t="e">
        <f>IF(Facture_1!#REF!="","",Facture_1!#REF!)</f>
        <v>#REF!</v>
      </c>
      <c r="E38" s="26" t="e">
        <f>IF(Facture_1!#REF!="","",Facture_1!#REF!)</f>
        <v>#REF!</v>
      </c>
      <c r="F38" s="60"/>
      <c r="G38" s="7" t="e">
        <f>IF(Facture_1!#REF!="","",ROUND((E38*F38)/100,2))</f>
        <v>#REF!</v>
      </c>
      <c r="I38" t="e">
        <f>#REF!+F38</f>
        <v>#REF!</v>
      </c>
    </row>
    <row r="39" spans="1:9">
      <c r="A39" s="23" t="e">
        <f>IF(Facture_1!#REF!="","",Facture_1!#REF!)</f>
        <v>#REF!</v>
      </c>
      <c r="B39" s="24" t="e">
        <f>IF(Facture_1!#REF!="","",Facture_1!#REF!)</f>
        <v>#REF!</v>
      </c>
      <c r="C39" s="5" t="e">
        <f>IF(Facture_1!#REF!="","",Facture_1!#REF!)</f>
        <v>#REF!</v>
      </c>
      <c r="D39" s="6" t="e">
        <f>IF(Facture_1!#REF!="","",Facture_1!#REF!)</f>
        <v>#REF!</v>
      </c>
      <c r="E39" s="26" t="e">
        <f>IF(Facture_1!#REF!="","",Facture_1!#REF!)</f>
        <v>#REF!</v>
      </c>
      <c r="F39" s="60"/>
      <c r="G39" s="7" t="e">
        <f>IF(Facture_1!#REF!="","",ROUND((E39*F39)/100,2))</f>
        <v>#REF!</v>
      </c>
      <c r="I39" t="e">
        <f>#REF!+F39</f>
        <v>#REF!</v>
      </c>
    </row>
    <row r="40" spans="1:9">
      <c r="A40" s="23" t="e">
        <f>IF(Facture_1!#REF!="","",Facture_1!#REF!)</f>
        <v>#REF!</v>
      </c>
      <c r="B40" s="24" t="e">
        <f>IF(Facture_1!#REF!="","",Facture_1!#REF!)</f>
        <v>#REF!</v>
      </c>
      <c r="C40" s="5" t="e">
        <f>IF(Facture_1!#REF!="","",Facture_1!#REF!)</f>
        <v>#REF!</v>
      </c>
      <c r="D40" s="6" t="e">
        <f>IF(Facture_1!#REF!="","",Facture_1!#REF!)</f>
        <v>#REF!</v>
      </c>
      <c r="E40" s="26" t="e">
        <f>IF(Facture_1!#REF!="","",Facture_1!#REF!)</f>
        <v>#REF!</v>
      </c>
      <c r="F40" s="60"/>
      <c r="G40" s="7" t="e">
        <f>IF(Facture_1!#REF!="","",ROUND((E40*F40)/100,2))</f>
        <v>#REF!</v>
      </c>
      <c r="I40" t="e">
        <f>#REF!+F40</f>
        <v>#REF!</v>
      </c>
    </row>
    <row r="41" spans="1:9">
      <c r="A41" s="23" t="e">
        <f>IF(Facture_1!#REF!="","",Facture_1!#REF!)</f>
        <v>#REF!</v>
      </c>
      <c r="B41" s="24" t="e">
        <f>IF(Facture_1!#REF!="","",Facture_1!#REF!)</f>
        <v>#REF!</v>
      </c>
      <c r="C41" s="5" t="e">
        <f>IF(Facture_1!#REF!="","",Facture_1!#REF!)</f>
        <v>#REF!</v>
      </c>
      <c r="D41" s="6" t="e">
        <f>IF(Facture_1!#REF!="","",Facture_1!#REF!)</f>
        <v>#REF!</v>
      </c>
      <c r="E41" s="26" t="e">
        <f>IF(Facture_1!#REF!="","",Facture_1!#REF!)</f>
        <v>#REF!</v>
      </c>
      <c r="F41" s="60"/>
      <c r="G41" s="7" t="e">
        <f>IF(Facture_1!#REF!="","",ROUND((E41*F41)/100,2))</f>
        <v>#REF!</v>
      </c>
      <c r="I41" t="e">
        <f>#REF!+F41</f>
        <v>#REF!</v>
      </c>
    </row>
    <row r="42" spans="1:9">
      <c r="A42" s="23" t="e">
        <f>IF(Facture_1!#REF!="","",Facture_1!#REF!)</f>
        <v>#REF!</v>
      </c>
      <c r="B42" s="24" t="e">
        <f>IF(Facture_1!#REF!="","",Facture_1!#REF!)</f>
        <v>#REF!</v>
      </c>
      <c r="C42" s="5" t="e">
        <f>IF(Facture_1!#REF!="","",Facture_1!#REF!)</f>
        <v>#REF!</v>
      </c>
      <c r="D42" s="6" t="e">
        <f>IF(Facture_1!#REF!="","",Facture_1!#REF!)</f>
        <v>#REF!</v>
      </c>
      <c r="E42" s="26" t="e">
        <f>IF(Facture_1!#REF!="","",Facture_1!#REF!)</f>
        <v>#REF!</v>
      </c>
      <c r="F42" s="60"/>
      <c r="G42" s="7" t="e">
        <f>IF(Facture_1!#REF!="","",ROUND((E42*F42)/100,2))</f>
        <v>#REF!</v>
      </c>
      <c r="I42" t="e">
        <f>#REF!+F42</f>
        <v>#REF!</v>
      </c>
    </row>
    <row r="43" spans="1:9">
      <c r="A43" s="23" t="e">
        <f>IF(Facture_1!#REF!="","",Facture_1!#REF!)</f>
        <v>#REF!</v>
      </c>
      <c r="B43" s="24" t="e">
        <f>IF(Facture_1!#REF!="","",Facture_1!#REF!)</f>
        <v>#REF!</v>
      </c>
      <c r="C43" s="5" t="e">
        <f>IF(Facture_1!#REF!="","",Facture_1!#REF!)</f>
        <v>#REF!</v>
      </c>
      <c r="D43" s="6" t="e">
        <f>IF(Facture_1!#REF!="","",Facture_1!#REF!)</f>
        <v>#REF!</v>
      </c>
      <c r="E43" s="26" t="e">
        <f>IF(Facture_1!#REF!="","",Facture_1!#REF!)</f>
        <v>#REF!</v>
      </c>
      <c r="F43" s="60"/>
      <c r="G43" s="7" t="e">
        <f>IF(Facture_1!#REF!="","",ROUND((E43*F43)/100,2))</f>
        <v>#REF!</v>
      </c>
      <c r="I43" t="e">
        <f>#REF!+F43</f>
        <v>#REF!</v>
      </c>
    </row>
    <row r="44" spans="1:9">
      <c r="A44" s="23" t="e">
        <f>IF(Facture_1!#REF!="","",Facture_1!#REF!)</f>
        <v>#REF!</v>
      </c>
      <c r="B44" s="24" t="e">
        <f>IF(Facture_1!#REF!="","",Facture_1!#REF!)</f>
        <v>#REF!</v>
      </c>
      <c r="C44" s="5" t="e">
        <f>IF(Facture_1!#REF!="","",Facture_1!#REF!)</f>
        <v>#REF!</v>
      </c>
      <c r="D44" s="6" t="e">
        <f>IF(Facture_1!#REF!="","",Facture_1!#REF!)</f>
        <v>#REF!</v>
      </c>
      <c r="E44" s="26" t="e">
        <f>IF(Facture_1!#REF!="","",Facture_1!#REF!)</f>
        <v>#REF!</v>
      </c>
      <c r="F44" s="60"/>
      <c r="G44" s="7" t="e">
        <f>IF(Facture_1!#REF!="","",ROUND((E44*F44)/100,2))</f>
        <v>#REF!</v>
      </c>
      <c r="I44" t="e">
        <f>#REF!+F44</f>
        <v>#REF!</v>
      </c>
    </row>
    <row r="45" spans="1:9">
      <c r="A45" s="23" t="e">
        <f>IF(Facture_1!#REF!="","",Facture_1!#REF!)</f>
        <v>#REF!</v>
      </c>
      <c r="B45" s="24" t="e">
        <f>IF(Facture_1!#REF!="","",Facture_1!#REF!)</f>
        <v>#REF!</v>
      </c>
      <c r="C45" s="5" t="e">
        <f>IF(Facture_1!#REF!="","",Facture_1!#REF!)</f>
        <v>#REF!</v>
      </c>
      <c r="D45" s="6" t="e">
        <f>IF(Facture_1!#REF!="","",Facture_1!#REF!)</f>
        <v>#REF!</v>
      </c>
      <c r="E45" s="26" t="e">
        <f>IF(Facture_1!#REF!="","",Facture_1!#REF!)</f>
        <v>#REF!</v>
      </c>
      <c r="F45" s="60"/>
      <c r="G45" s="7" t="e">
        <f>IF(Facture_1!#REF!="","",ROUND((E45*F45)/100,2))</f>
        <v>#REF!</v>
      </c>
      <c r="I45" t="e">
        <f>#REF!+F45</f>
        <v>#REF!</v>
      </c>
    </row>
    <row r="46" spans="1:9">
      <c r="A46" s="23" t="e">
        <f>IF(Facture_1!#REF!="","",Facture_1!#REF!)</f>
        <v>#REF!</v>
      </c>
      <c r="B46" s="24" t="e">
        <f>IF(Facture_1!#REF!="","",Facture_1!#REF!)</f>
        <v>#REF!</v>
      </c>
      <c r="C46" s="5" t="e">
        <f>IF(Facture_1!#REF!="","",Facture_1!#REF!)</f>
        <v>#REF!</v>
      </c>
      <c r="D46" s="6" t="e">
        <f>IF(Facture_1!#REF!="","",Facture_1!#REF!)</f>
        <v>#REF!</v>
      </c>
      <c r="E46" s="26" t="e">
        <f>IF(Facture_1!#REF!="","",Facture_1!#REF!)</f>
        <v>#REF!</v>
      </c>
      <c r="F46" s="60"/>
      <c r="G46" s="7" t="e">
        <f>IF(Facture_1!#REF!="","",ROUND((E46*F46)/100,2))</f>
        <v>#REF!</v>
      </c>
      <c r="I46" t="e">
        <f>#REF!+F46</f>
        <v>#REF!</v>
      </c>
    </row>
    <row r="47" spans="1:9">
      <c r="A47" s="23" t="e">
        <f>IF(Facture_1!#REF!="","",Facture_1!#REF!)</f>
        <v>#REF!</v>
      </c>
      <c r="B47" s="24" t="e">
        <f>IF(Facture_1!#REF!="","",Facture_1!#REF!)</f>
        <v>#REF!</v>
      </c>
      <c r="C47" s="5" t="e">
        <f>IF(Facture_1!#REF!="","",Facture_1!#REF!)</f>
        <v>#REF!</v>
      </c>
      <c r="D47" s="6" t="e">
        <f>IF(Facture_1!#REF!="","",Facture_1!#REF!)</f>
        <v>#REF!</v>
      </c>
      <c r="E47" s="26" t="e">
        <f>IF(Facture_1!#REF!="","",Facture_1!#REF!)</f>
        <v>#REF!</v>
      </c>
      <c r="F47" s="60"/>
      <c r="G47" s="7" t="e">
        <f>IF(Facture_1!#REF!="","",ROUND((E47*F47)/100,2))</f>
        <v>#REF!</v>
      </c>
      <c r="I47" t="e">
        <f>#REF!+F47</f>
        <v>#REF!</v>
      </c>
    </row>
    <row r="48" spans="1:9">
      <c r="A48" s="23" t="e">
        <f>IF(Facture_1!#REF!="","",Facture_1!#REF!)</f>
        <v>#REF!</v>
      </c>
      <c r="B48" s="24" t="e">
        <f>IF(Facture_1!#REF!="","",Facture_1!#REF!)</f>
        <v>#REF!</v>
      </c>
      <c r="C48" s="5" t="e">
        <f>IF(Facture_1!#REF!="","",Facture_1!#REF!)</f>
        <v>#REF!</v>
      </c>
      <c r="D48" s="6" t="e">
        <f>IF(Facture_1!#REF!="","",Facture_1!#REF!)</f>
        <v>#REF!</v>
      </c>
      <c r="E48" s="26" t="e">
        <f>IF(Facture_1!#REF!="","",Facture_1!#REF!)</f>
        <v>#REF!</v>
      </c>
      <c r="F48" s="60"/>
      <c r="G48" s="7" t="e">
        <f>IF(Facture_1!#REF!="","",ROUND((E48*F48)/100,2))</f>
        <v>#REF!</v>
      </c>
      <c r="I48" t="e">
        <f>#REF!+F48</f>
        <v>#REF!</v>
      </c>
    </row>
    <row r="49" spans="1:9">
      <c r="A49" s="23" t="e">
        <f>IF(Facture_1!#REF!="","",Facture_1!#REF!)</f>
        <v>#REF!</v>
      </c>
      <c r="B49" s="24" t="e">
        <f>IF(Facture_1!#REF!="","",Facture_1!#REF!)</f>
        <v>#REF!</v>
      </c>
      <c r="C49" s="5" t="e">
        <f>IF(Facture_1!#REF!="","",Facture_1!#REF!)</f>
        <v>#REF!</v>
      </c>
      <c r="D49" s="6" t="e">
        <f>IF(Facture_1!#REF!="","",Facture_1!#REF!)</f>
        <v>#REF!</v>
      </c>
      <c r="E49" s="26" t="e">
        <f>IF(Facture_1!#REF!="","",Facture_1!#REF!)</f>
        <v>#REF!</v>
      </c>
      <c r="F49" s="60"/>
      <c r="G49" s="7" t="e">
        <f>IF(Facture_1!#REF!="","",ROUND((E49*F49)/100,2))</f>
        <v>#REF!</v>
      </c>
      <c r="I49" t="e">
        <f>#REF!+F49</f>
        <v>#REF!</v>
      </c>
    </row>
    <row r="50" spans="1:9">
      <c r="A50" s="23" t="e">
        <f>IF(Facture_1!#REF!="","",Facture_1!#REF!)</f>
        <v>#REF!</v>
      </c>
      <c r="B50" s="24" t="e">
        <f>IF(Facture_1!#REF!="","",Facture_1!#REF!)</f>
        <v>#REF!</v>
      </c>
      <c r="C50" s="5" t="e">
        <f>IF(Facture_1!#REF!="","",Facture_1!#REF!)</f>
        <v>#REF!</v>
      </c>
      <c r="D50" s="6" t="e">
        <f>IF(Facture_1!#REF!="","",Facture_1!#REF!)</f>
        <v>#REF!</v>
      </c>
      <c r="E50" s="26" t="e">
        <f>IF(Facture_1!#REF!="","",Facture_1!#REF!)</f>
        <v>#REF!</v>
      </c>
      <c r="F50" s="60"/>
      <c r="G50" s="7" t="e">
        <f>IF(Facture_1!#REF!="","",ROUND((E50*F50)/100,2))</f>
        <v>#REF!</v>
      </c>
      <c r="I50" t="e">
        <f>#REF!+F50</f>
        <v>#REF!</v>
      </c>
    </row>
    <row r="51" spans="1:9">
      <c r="A51" s="23" t="e">
        <f>IF(Facture_1!#REF!="","",Facture_1!#REF!)</f>
        <v>#REF!</v>
      </c>
      <c r="B51" s="24" t="e">
        <f>IF(Facture_1!#REF!="","",Facture_1!#REF!)</f>
        <v>#REF!</v>
      </c>
      <c r="C51" s="5" t="e">
        <f>IF(Facture_1!#REF!="","",Facture_1!#REF!)</f>
        <v>#REF!</v>
      </c>
      <c r="D51" s="6" t="e">
        <f>IF(Facture_1!#REF!="","",Facture_1!#REF!)</f>
        <v>#REF!</v>
      </c>
      <c r="E51" s="26" t="e">
        <f>IF(Facture_1!#REF!="","",Facture_1!#REF!)</f>
        <v>#REF!</v>
      </c>
      <c r="F51" s="60"/>
      <c r="G51" s="7" t="e">
        <f>IF(Facture_1!#REF!="","",ROUND((E51*F51)/100,2))</f>
        <v>#REF!</v>
      </c>
      <c r="I51" t="e">
        <f>#REF!+F51</f>
        <v>#REF!</v>
      </c>
    </row>
    <row r="52" spans="1:9">
      <c r="A52" s="23" t="e">
        <f>IF(Facture_1!#REF!="","",Facture_1!#REF!)</f>
        <v>#REF!</v>
      </c>
      <c r="B52" s="24" t="e">
        <f>IF(Facture_1!#REF!="","",Facture_1!#REF!)</f>
        <v>#REF!</v>
      </c>
      <c r="C52" s="5" t="e">
        <f>IF(Facture_1!#REF!="","",Facture_1!#REF!)</f>
        <v>#REF!</v>
      </c>
      <c r="D52" s="6" t="e">
        <f>IF(Facture_1!#REF!="","",Facture_1!#REF!)</f>
        <v>#REF!</v>
      </c>
      <c r="E52" s="26" t="e">
        <f>IF(Facture_1!#REF!="","",Facture_1!#REF!)</f>
        <v>#REF!</v>
      </c>
      <c r="F52" s="60"/>
      <c r="G52" s="7" t="e">
        <f>IF(Facture_1!#REF!="","",ROUND((E52*F52)/100,2))</f>
        <v>#REF!</v>
      </c>
      <c r="I52" t="e">
        <f>#REF!+F52</f>
        <v>#REF!</v>
      </c>
    </row>
    <row r="53" spans="1:9">
      <c r="A53" s="23" t="e">
        <f>IF(Facture_1!#REF!="","",Facture_1!#REF!)</f>
        <v>#REF!</v>
      </c>
      <c r="B53" s="24" t="e">
        <f>IF(Facture_1!#REF!="","",Facture_1!#REF!)</f>
        <v>#REF!</v>
      </c>
      <c r="C53" s="5" t="e">
        <f>IF(Facture_1!#REF!="","",Facture_1!#REF!)</f>
        <v>#REF!</v>
      </c>
      <c r="D53" s="6" t="e">
        <f>IF(Facture_1!#REF!="","",Facture_1!#REF!)</f>
        <v>#REF!</v>
      </c>
      <c r="E53" s="26" t="e">
        <f>IF(Facture_1!#REF!="","",Facture_1!#REF!)</f>
        <v>#REF!</v>
      </c>
      <c r="F53" s="60"/>
      <c r="G53" s="7" t="e">
        <f>IF(Facture_1!#REF!="","",ROUND((E53*F53)/100,2))</f>
        <v>#REF!</v>
      </c>
      <c r="I53" t="e">
        <f>#REF!+F53</f>
        <v>#REF!</v>
      </c>
    </row>
    <row r="54" spans="1:9">
      <c r="A54" s="23" t="e">
        <f>IF(Facture_1!#REF!="","",Facture_1!#REF!)</f>
        <v>#REF!</v>
      </c>
      <c r="B54" s="24" t="e">
        <f>IF(Facture_1!#REF!="","",Facture_1!#REF!)</f>
        <v>#REF!</v>
      </c>
      <c r="C54" s="5" t="e">
        <f>IF(Facture_1!#REF!="","",Facture_1!#REF!)</f>
        <v>#REF!</v>
      </c>
      <c r="D54" s="6" t="e">
        <f>IF(Facture_1!#REF!="","",Facture_1!#REF!)</f>
        <v>#REF!</v>
      </c>
      <c r="E54" s="26" t="e">
        <f>IF(Facture_1!#REF!="","",Facture_1!#REF!)</f>
        <v>#REF!</v>
      </c>
      <c r="F54" s="60"/>
      <c r="G54" s="7" t="e">
        <f>IF(Facture_1!#REF!="","",ROUND((E54*F54)/100,2))</f>
        <v>#REF!</v>
      </c>
      <c r="I54" t="e">
        <f>#REF!+F54</f>
        <v>#REF!</v>
      </c>
    </row>
    <row r="55" spans="1:9">
      <c r="A55" s="23" t="e">
        <f>IF(Facture_1!#REF!="","",Facture_1!#REF!)</f>
        <v>#REF!</v>
      </c>
      <c r="B55" s="24" t="e">
        <f>IF(Facture_1!#REF!="","",Facture_1!#REF!)</f>
        <v>#REF!</v>
      </c>
      <c r="C55" s="5" t="e">
        <f>IF(Facture_1!#REF!="","",Facture_1!#REF!)</f>
        <v>#REF!</v>
      </c>
      <c r="D55" s="6" t="e">
        <f>IF(Facture_1!#REF!="","",Facture_1!#REF!)</f>
        <v>#REF!</v>
      </c>
      <c r="E55" s="26" t="e">
        <f>IF(Facture_1!#REF!="","",Facture_1!#REF!)</f>
        <v>#REF!</v>
      </c>
      <c r="F55" s="60"/>
      <c r="G55" s="7" t="e">
        <f>IF(Facture_1!#REF!="","",ROUND((E55*F55)/100,2))</f>
        <v>#REF!</v>
      </c>
      <c r="I55" t="e">
        <f>#REF!+F55</f>
        <v>#REF!</v>
      </c>
    </row>
    <row r="56" spans="1:9">
      <c r="A56" s="23" t="e">
        <f>IF(Facture_1!#REF!="","",Facture_1!#REF!)</f>
        <v>#REF!</v>
      </c>
      <c r="B56" s="24" t="e">
        <f>IF(Facture_1!#REF!="","",Facture_1!#REF!)</f>
        <v>#REF!</v>
      </c>
      <c r="C56" s="5" t="e">
        <f>IF(Facture_1!#REF!="","",Facture_1!#REF!)</f>
        <v>#REF!</v>
      </c>
      <c r="D56" s="6" t="e">
        <f>IF(Facture_1!#REF!="","",Facture_1!#REF!)</f>
        <v>#REF!</v>
      </c>
      <c r="E56" s="26" t="e">
        <f>IF(Facture_1!#REF!="","",Facture_1!#REF!)</f>
        <v>#REF!</v>
      </c>
      <c r="F56" s="60"/>
      <c r="G56" s="7" t="e">
        <f>IF(Facture_1!#REF!="","",ROUND((E56*F56)/100,2))</f>
        <v>#REF!</v>
      </c>
      <c r="I56" t="e">
        <f>#REF!+F56</f>
        <v>#REF!</v>
      </c>
    </row>
    <row r="57" spans="1:9">
      <c r="A57" s="23" t="e">
        <f>IF(Facture_1!#REF!="","",Facture_1!#REF!)</f>
        <v>#REF!</v>
      </c>
      <c r="B57" s="24" t="e">
        <f>IF(Facture_1!#REF!="","",Facture_1!#REF!)</f>
        <v>#REF!</v>
      </c>
      <c r="C57" s="5" t="e">
        <f>IF(Facture_1!#REF!="","",Facture_1!#REF!)</f>
        <v>#REF!</v>
      </c>
      <c r="D57" s="6" t="e">
        <f>IF(Facture_1!#REF!="","",Facture_1!#REF!)</f>
        <v>#REF!</v>
      </c>
      <c r="E57" s="26" t="e">
        <f>IF(Facture_1!#REF!="","",Facture_1!#REF!)</f>
        <v>#REF!</v>
      </c>
      <c r="F57" s="60"/>
      <c r="G57" s="7" t="e">
        <f>IF(Facture_1!#REF!="","",ROUND((E57*F57)/100,2))</f>
        <v>#REF!</v>
      </c>
      <c r="I57" t="e">
        <f>#REF!+F57</f>
        <v>#REF!</v>
      </c>
    </row>
    <row r="58" spans="1:9">
      <c r="A58" s="23" t="e">
        <f>IF(Facture_1!#REF!="","",Facture_1!#REF!)</f>
        <v>#REF!</v>
      </c>
      <c r="B58" s="24" t="e">
        <f>IF(Facture_1!#REF!="","",Facture_1!#REF!)</f>
        <v>#REF!</v>
      </c>
      <c r="C58" s="5" t="e">
        <f>IF(Facture_1!#REF!="","",Facture_1!#REF!)</f>
        <v>#REF!</v>
      </c>
      <c r="D58" s="6" t="e">
        <f>IF(Facture_1!#REF!="","",Facture_1!#REF!)</f>
        <v>#REF!</v>
      </c>
      <c r="E58" s="26" t="e">
        <f>IF(Facture_1!#REF!="","",Facture_1!#REF!)</f>
        <v>#REF!</v>
      </c>
      <c r="F58" s="60"/>
      <c r="G58" s="7" t="e">
        <f>IF(Facture_1!#REF!="","",ROUND((E58*F58)/100,2))</f>
        <v>#REF!</v>
      </c>
      <c r="I58" t="e">
        <f>#REF!+F58</f>
        <v>#REF!</v>
      </c>
    </row>
    <row r="59" spans="1:9">
      <c r="A59" s="23" t="e">
        <f>IF(Facture_1!#REF!="","",Facture_1!#REF!)</f>
        <v>#REF!</v>
      </c>
      <c r="B59" s="24" t="e">
        <f>IF(Facture_1!#REF!="","",Facture_1!#REF!)</f>
        <v>#REF!</v>
      </c>
      <c r="C59" s="5" t="e">
        <f>IF(Facture_1!#REF!="","",Facture_1!#REF!)</f>
        <v>#REF!</v>
      </c>
      <c r="D59" s="6" t="e">
        <f>IF(Facture_1!#REF!="","",Facture_1!#REF!)</f>
        <v>#REF!</v>
      </c>
      <c r="E59" s="26" t="e">
        <f>IF(Facture_1!#REF!="","",Facture_1!#REF!)</f>
        <v>#REF!</v>
      </c>
      <c r="F59" s="60"/>
      <c r="G59" s="7" t="e">
        <f>IF(Facture_1!#REF!="","",ROUND((E59*F59)/100,2))</f>
        <v>#REF!</v>
      </c>
      <c r="I59" t="e">
        <f>#REF!+F59</f>
        <v>#REF!</v>
      </c>
    </row>
    <row r="60" spans="1:9">
      <c r="A60" s="23" t="e">
        <f>IF(Facture_1!#REF!="","",Facture_1!#REF!)</f>
        <v>#REF!</v>
      </c>
      <c r="B60" s="24" t="e">
        <f>IF(Facture_1!#REF!="","",Facture_1!#REF!)</f>
        <v>#REF!</v>
      </c>
      <c r="C60" s="5" t="e">
        <f>IF(Facture_1!#REF!="","",Facture_1!#REF!)</f>
        <v>#REF!</v>
      </c>
      <c r="D60" s="6" t="e">
        <f>IF(Facture_1!#REF!="","",Facture_1!#REF!)</f>
        <v>#REF!</v>
      </c>
      <c r="E60" s="26" t="e">
        <f>IF(Facture_1!#REF!="","",Facture_1!#REF!)</f>
        <v>#REF!</v>
      </c>
      <c r="F60" s="60"/>
      <c r="G60" s="7" t="e">
        <f>IF(Facture_1!#REF!="","",ROUND((E60*F60)/100,2))</f>
        <v>#REF!</v>
      </c>
      <c r="I60" t="e">
        <f>#REF!+F60</f>
        <v>#REF!</v>
      </c>
    </row>
    <row r="61" spans="1:9">
      <c r="A61" s="23" t="e">
        <f>IF(Facture_1!#REF!="","",Facture_1!#REF!)</f>
        <v>#REF!</v>
      </c>
      <c r="B61" s="24" t="e">
        <f>IF(Facture_1!#REF!="","",Facture_1!#REF!)</f>
        <v>#REF!</v>
      </c>
      <c r="C61" s="5" t="e">
        <f>IF(Facture_1!#REF!="","",Facture_1!#REF!)</f>
        <v>#REF!</v>
      </c>
      <c r="D61" s="6" t="e">
        <f>IF(Facture_1!#REF!="","",Facture_1!#REF!)</f>
        <v>#REF!</v>
      </c>
      <c r="E61" s="26" t="e">
        <f>IF(Facture_1!#REF!="","",Facture_1!#REF!)</f>
        <v>#REF!</v>
      </c>
      <c r="F61" s="60"/>
      <c r="G61" s="7" t="e">
        <f>IF(Facture_1!#REF!="","",ROUND((E61*F61)/100,2))</f>
        <v>#REF!</v>
      </c>
      <c r="I61" t="e">
        <f>#REF!+F61</f>
        <v>#REF!</v>
      </c>
    </row>
    <row r="62" spans="1:9">
      <c r="A62" s="23" t="e">
        <f>IF(Facture_1!#REF!="","",Facture_1!#REF!)</f>
        <v>#REF!</v>
      </c>
      <c r="B62" s="24" t="e">
        <f>IF(Facture_1!#REF!="","",Facture_1!#REF!)</f>
        <v>#REF!</v>
      </c>
      <c r="C62" s="5" t="e">
        <f>IF(Facture_1!#REF!="","",Facture_1!#REF!)</f>
        <v>#REF!</v>
      </c>
      <c r="D62" s="6" t="e">
        <f>IF(Facture_1!#REF!="","",Facture_1!#REF!)</f>
        <v>#REF!</v>
      </c>
      <c r="E62" s="26" t="e">
        <f>IF(Facture_1!#REF!="","",Facture_1!#REF!)</f>
        <v>#REF!</v>
      </c>
      <c r="F62" s="60"/>
      <c r="G62" s="7" t="e">
        <f>IF(Facture_1!#REF!="","",ROUND((E62*F62)/100,2))</f>
        <v>#REF!</v>
      </c>
      <c r="I62" t="e">
        <f>#REF!+F62</f>
        <v>#REF!</v>
      </c>
    </row>
    <row r="63" spans="1:9">
      <c r="A63" s="23" t="e">
        <f>IF(Facture_1!#REF!="","",Facture_1!#REF!)</f>
        <v>#REF!</v>
      </c>
      <c r="B63" s="24" t="e">
        <f>IF(Facture_1!#REF!="","",Facture_1!#REF!)</f>
        <v>#REF!</v>
      </c>
      <c r="C63" s="5" t="e">
        <f>IF(Facture_1!#REF!="","",Facture_1!#REF!)</f>
        <v>#REF!</v>
      </c>
      <c r="D63" s="6" t="e">
        <f>IF(Facture_1!#REF!="","",Facture_1!#REF!)</f>
        <v>#REF!</v>
      </c>
      <c r="E63" s="26" t="e">
        <f>IF(Facture_1!#REF!="","",Facture_1!#REF!)</f>
        <v>#REF!</v>
      </c>
      <c r="F63" s="60"/>
      <c r="G63" s="7" t="e">
        <f>IF(Facture_1!#REF!="","",ROUND((E63*F63)/100,2))</f>
        <v>#REF!</v>
      </c>
      <c r="I63" t="e">
        <f>#REF!+F63</f>
        <v>#REF!</v>
      </c>
    </row>
    <row r="64" spans="1:9">
      <c r="A64" s="23" t="e">
        <f>IF(Facture_1!#REF!="","",Facture_1!#REF!)</f>
        <v>#REF!</v>
      </c>
      <c r="B64" s="24" t="e">
        <f>IF(Facture_1!#REF!="","",Facture_1!#REF!)</f>
        <v>#REF!</v>
      </c>
      <c r="C64" s="5" t="e">
        <f>IF(Facture_1!#REF!="","",Facture_1!#REF!)</f>
        <v>#REF!</v>
      </c>
      <c r="D64" s="6" t="e">
        <f>IF(Facture_1!#REF!="","",Facture_1!#REF!)</f>
        <v>#REF!</v>
      </c>
      <c r="E64" s="26" t="e">
        <f>IF(Facture_1!#REF!="","",Facture_1!#REF!)</f>
        <v>#REF!</v>
      </c>
      <c r="F64" s="60"/>
      <c r="G64" s="7" t="e">
        <f>IF(Facture_1!#REF!="","",ROUND((E64*F64)/100,2))</f>
        <v>#REF!</v>
      </c>
      <c r="I64" t="e">
        <f>#REF!+F64</f>
        <v>#REF!</v>
      </c>
    </row>
    <row r="65" spans="1:9">
      <c r="A65" s="23" t="e">
        <f>IF(Facture_1!#REF!="","",Facture_1!#REF!)</f>
        <v>#REF!</v>
      </c>
      <c r="B65" s="24" t="e">
        <f>IF(Facture_1!#REF!="","",Facture_1!#REF!)</f>
        <v>#REF!</v>
      </c>
      <c r="C65" s="5" t="e">
        <f>IF(Facture_1!#REF!="","",Facture_1!#REF!)</f>
        <v>#REF!</v>
      </c>
      <c r="D65" s="6" t="e">
        <f>IF(Facture_1!#REF!="","",Facture_1!#REF!)</f>
        <v>#REF!</v>
      </c>
      <c r="E65" s="26" t="e">
        <f>IF(Facture_1!#REF!="","",Facture_1!#REF!)</f>
        <v>#REF!</v>
      </c>
      <c r="F65" s="60"/>
      <c r="G65" s="7" t="e">
        <f>IF(Facture_1!#REF!="","",ROUND((E65*F65)/100,2))</f>
        <v>#REF!</v>
      </c>
      <c r="I65" t="e">
        <f>#REF!+F65</f>
        <v>#REF!</v>
      </c>
    </row>
    <row r="66" spans="1:9">
      <c r="A66" s="23" t="e">
        <f>IF(Facture_1!#REF!="","",Facture_1!#REF!)</f>
        <v>#REF!</v>
      </c>
      <c r="B66" s="24" t="e">
        <f>IF(Facture_1!#REF!="","",Facture_1!#REF!)</f>
        <v>#REF!</v>
      </c>
      <c r="C66" s="5" t="e">
        <f>IF(Facture_1!#REF!="","",Facture_1!#REF!)</f>
        <v>#REF!</v>
      </c>
      <c r="D66" s="6" t="e">
        <f>IF(Facture_1!#REF!="","",Facture_1!#REF!)</f>
        <v>#REF!</v>
      </c>
      <c r="E66" s="26" t="e">
        <f>IF(Facture_1!#REF!="","",Facture_1!#REF!)</f>
        <v>#REF!</v>
      </c>
      <c r="F66" s="60"/>
      <c r="G66" s="7" t="e">
        <f>IF(Facture_1!#REF!="","",ROUND((E66*F66)/100,2))</f>
        <v>#REF!</v>
      </c>
      <c r="I66" t="e">
        <f>#REF!+F66</f>
        <v>#REF!</v>
      </c>
    </row>
    <row r="67" spans="1:9">
      <c r="A67" s="23" t="e">
        <f>IF(Facture_1!#REF!="","",Facture_1!#REF!)</f>
        <v>#REF!</v>
      </c>
      <c r="B67" s="24" t="e">
        <f>IF(Facture_1!#REF!="","",Facture_1!#REF!)</f>
        <v>#REF!</v>
      </c>
      <c r="C67" s="5" t="e">
        <f>IF(Facture_1!#REF!="","",Facture_1!#REF!)</f>
        <v>#REF!</v>
      </c>
      <c r="D67" s="6" t="e">
        <f>IF(Facture_1!#REF!="","",Facture_1!#REF!)</f>
        <v>#REF!</v>
      </c>
      <c r="E67" s="26" t="e">
        <f>IF(Facture_1!#REF!="","",Facture_1!#REF!)</f>
        <v>#REF!</v>
      </c>
      <c r="F67" s="60"/>
      <c r="G67" s="7" t="e">
        <f>IF(Facture_1!#REF!="","",ROUND((E67*F67)/100,2))</f>
        <v>#REF!</v>
      </c>
      <c r="I67" t="e">
        <f>#REF!+F67</f>
        <v>#REF!</v>
      </c>
    </row>
    <row r="68" spans="1:9">
      <c r="A68" s="23" t="e">
        <f>IF(Facture_1!#REF!="","",Facture_1!#REF!)</f>
        <v>#REF!</v>
      </c>
      <c r="B68" s="24" t="e">
        <f>IF(Facture_1!#REF!="","",Facture_1!#REF!)</f>
        <v>#REF!</v>
      </c>
      <c r="C68" s="5" t="e">
        <f>IF(Facture_1!#REF!="","",Facture_1!#REF!)</f>
        <v>#REF!</v>
      </c>
      <c r="D68" s="6" t="e">
        <f>IF(Facture_1!#REF!="","",Facture_1!#REF!)</f>
        <v>#REF!</v>
      </c>
      <c r="E68" s="26" t="e">
        <f>IF(Facture_1!#REF!="","",Facture_1!#REF!)</f>
        <v>#REF!</v>
      </c>
      <c r="F68" s="60"/>
      <c r="G68" s="7" t="e">
        <f>IF(Facture_1!#REF!="","",ROUND((E68*F68)/100,2))</f>
        <v>#REF!</v>
      </c>
      <c r="I68" t="e">
        <f>#REF!+F68</f>
        <v>#REF!</v>
      </c>
    </row>
    <row r="69" spans="1:9">
      <c r="A69" s="23" t="e">
        <f>IF(Facture_1!#REF!="","",Facture_1!#REF!)</f>
        <v>#REF!</v>
      </c>
      <c r="B69" s="24" t="e">
        <f>IF(Facture_1!#REF!="","",Facture_1!#REF!)</f>
        <v>#REF!</v>
      </c>
      <c r="C69" s="5" t="e">
        <f>IF(Facture_1!#REF!="","",Facture_1!#REF!)</f>
        <v>#REF!</v>
      </c>
      <c r="D69" s="6" t="e">
        <f>IF(Facture_1!#REF!="","",Facture_1!#REF!)</f>
        <v>#REF!</v>
      </c>
      <c r="E69" s="26" t="e">
        <f>IF(Facture_1!#REF!="","",Facture_1!#REF!)</f>
        <v>#REF!</v>
      </c>
      <c r="F69" s="60"/>
      <c r="G69" s="78" t="e">
        <f>SUM(G16:G68)</f>
        <v>#REF!</v>
      </c>
      <c r="I69" t="e">
        <f>#REF!+F69</f>
        <v>#REF!</v>
      </c>
    </row>
    <row r="70" spans="1:9">
      <c r="A70" s="23" t="e">
        <f>IF(Facture_1!#REF!="","",Facture_1!#REF!)</f>
        <v>#REF!</v>
      </c>
      <c r="B70" s="24" t="e">
        <f>IF(Facture_1!#REF!="","",Facture_1!#REF!)</f>
        <v>#REF!</v>
      </c>
      <c r="C70" s="5" t="e">
        <f>IF(Facture_1!#REF!="","",Facture_1!#REF!)</f>
        <v>#REF!</v>
      </c>
      <c r="D70" s="6" t="e">
        <f>IF(Facture_1!#REF!="","",Facture_1!#REF!)</f>
        <v>#REF!</v>
      </c>
      <c r="E70" s="26" t="e">
        <f>IF(Facture_1!#REF!="","",Facture_1!#REF!)</f>
        <v>#REF!</v>
      </c>
      <c r="F70" s="60"/>
      <c r="G70" s="7" t="e">
        <f>IF(Facture_1!#REF!="","",ROUND((E70*F70)/100,2))</f>
        <v>#REF!</v>
      </c>
      <c r="I70" t="e">
        <f>#REF!+F70</f>
        <v>#REF!</v>
      </c>
    </row>
    <row r="71" spans="1:9">
      <c r="A71" s="23" t="e">
        <f>IF(Facture_1!#REF!="","",Facture_1!#REF!)</f>
        <v>#REF!</v>
      </c>
      <c r="B71" s="77" t="s">
        <v>77</v>
      </c>
      <c r="C71" s="5" t="e">
        <f>IF(Facture_1!#REF!="","",Facture_1!#REF!)</f>
        <v>#REF!</v>
      </c>
      <c r="D71" s="6" t="e">
        <f>IF(Facture_1!#REF!="","",Facture_1!#REF!)</f>
        <v>#REF!</v>
      </c>
      <c r="E71" s="26" t="e">
        <f>IF(Facture_1!#REF!="","",Facture_1!#REF!)</f>
        <v>#REF!</v>
      </c>
      <c r="F71" s="60"/>
      <c r="G71" s="7" t="e">
        <f>IF(Facture_1!#REF!="","",ROUND((E71*F71)/100,2))</f>
        <v>#REF!</v>
      </c>
      <c r="I71" t="e">
        <f>#REF!+F71</f>
        <v>#REF!</v>
      </c>
    </row>
    <row r="72" spans="1:9">
      <c r="A72" s="23" t="e">
        <f>IF(Facture_1!#REF!="","",Facture_1!#REF!)</f>
        <v>#REF!</v>
      </c>
      <c r="B72" s="24" t="e">
        <f>IF(Facture_1!#REF!="","",Facture_1!#REF!)</f>
        <v>#REF!</v>
      </c>
      <c r="C72" s="5" t="e">
        <f>IF(Facture_1!#REF!="","",Facture_1!#REF!)</f>
        <v>#REF!</v>
      </c>
      <c r="D72" s="6" t="e">
        <f>IF(Facture_1!#REF!="","",Facture_1!#REF!)</f>
        <v>#REF!</v>
      </c>
      <c r="E72" s="26" t="e">
        <f>IF(Facture_1!#REF!="","",Facture_1!#REF!)</f>
        <v>#REF!</v>
      </c>
      <c r="F72" s="60"/>
      <c r="G72" s="78" t="e">
        <f>IF(Facture_1!#REF!="","",ROUND((E72*F72)/100,2))</f>
        <v>#REF!</v>
      </c>
      <c r="I72" t="e">
        <f>#REF!+F72</f>
        <v>#REF!</v>
      </c>
    </row>
    <row r="73" spans="1:9">
      <c r="A73" s="23" t="e">
        <f>IF(Facture_1!#REF!="","",Facture_1!#REF!)</f>
        <v>#REF!</v>
      </c>
      <c r="B73" s="77" t="s">
        <v>78</v>
      </c>
      <c r="C73" s="5" t="e">
        <f>IF(Facture_1!#REF!="","",Facture_1!#REF!)</f>
        <v>#REF!</v>
      </c>
      <c r="D73" s="6" t="e">
        <f>IF(Facture_1!#REF!="","",Facture_1!#REF!)</f>
        <v>#REF!</v>
      </c>
      <c r="E73" s="26" t="e">
        <f>IF(Facture_1!#REF!="","",Facture_1!#REF!)</f>
        <v>#REF!</v>
      </c>
      <c r="F73" s="60"/>
      <c r="G73" s="7" t="e">
        <f>IF(Facture_1!#REF!="","",ROUND((E73*F73)/100,2))</f>
        <v>#REF!</v>
      </c>
      <c r="I73" t="e">
        <f>#REF!+F73</f>
        <v>#REF!</v>
      </c>
    </row>
    <row r="74" spans="1:9">
      <c r="A74" s="23" t="str">
        <f>IF(Facture_1!A23="","",Facture_1!A23)</f>
        <v/>
      </c>
      <c r="B74" s="24" t="e">
        <f>IF(Facture_1!#REF!="","",Facture_1!#REF!)</f>
        <v>#REF!</v>
      </c>
      <c r="C74" s="5" t="e">
        <f>IF(Facture_1!#REF!="","",Facture_1!#REF!)</f>
        <v>#REF!</v>
      </c>
      <c r="D74" s="6" t="e">
        <f>IF(Facture_1!#REF!="","",Facture_1!#REF!)</f>
        <v>#REF!</v>
      </c>
      <c r="E74" s="26" t="e">
        <f>IF(Facture_1!#REF!="","",Facture_1!#REF!)</f>
        <v>#REF!</v>
      </c>
      <c r="F74" s="60"/>
      <c r="G74" s="78" t="str">
        <f>IF(Facture_1!A23="","",ROUND((E74*F74)/100,2))</f>
        <v/>
      </c>
      <c r="I74" t="e">
        <f>#REF!+F74</f>
        <v>#REF!</v>
      </c>
    </row>
    <row r="75" spans="1:9" ht="15.75" thickBot="1">
      <c r="A75" s="27" t="str">
        <f>IF(Facture_1!A24="","",Facture_1!A24)</f>
        <v/>
      </c>
      <c r="B75" s="25" t="e">
        <f>IF(Facture_1!#REF!="","",Facture_1!#REF!)</f>
        <v>#REF!</v>
      </c>
      <c r="C75" s="8" t="e">
        <f>IF(Facture_1!#REF!="","",Facture_1!#REF!)</f>
        <v>#REF!</v>
      </c>
      <c r="D75" s="6" t="e">
        <f>IF(Facture_1!#REF!="","",Facture_1!#REF!)</f>
        <v>#REF!</v>
      </c>
      <c r="E75" s="26" t="e">
        <f>IF(Facture_1!#REF!="","",Facture_1!#REF!)</f>
        <v>#REF!</v>
      </c>
      <c r="F75" s="60"/>
      <c r="G75" s="7" t="str">
        <f>IF(Facture_1!A24="","",ROUND((E75*F75)/100,2))</f>
        <v/>
      </c>
      <c r="I75" t="e">
        <f>#REF!+F75</f>
        <v>#REF!</v>
      </c>
    </row>
    <row r="76" spans="1:9">
      <c r="D76" s="11"/>
      <c r="E76" s="17"/>
      <c r="F76" s="19"/>
      <c r="G76" s="18"/>
    </row>
    <row r="77" spans="1:9" ht="15.75" customHeight="1">
      <c r="D77" s="9"/>
      <c r="E77" s="168" t="s">
        <v>7</v>
      </c>
      <c r="F77" s="169"/>
      <c r="G77" s="13" t="e">
        <f>ROUND(SUM(G72,G74,G69),2)</f>
        <v>#REF!</v>
      </c>
      <c r="I77" s="54" t="e">
        <f>Facture_1!G24+Facture_2!G22+Facture_3!G78+Facture_4!G77+'Facture 5'!G77+'Facture 6'!G77+G77</f>
        <v>#REF!</v>
      </c>
    </row>
    <row r="78" spans="1:9" ht="15.75" customHeight="1">
      <c r="D78" s="9"/>
      <c r="E78" s="168" t="s">
        <v>73</v>
      </c>
      <c r="F78" s="169"/>
      <c r="G78" s="13">
        <f>-1*F1HT</f>
        <v>-1424</v>
      </c>
      <c r="I78" s="54"/>
    </row>
    <row r="79" spans="1:9" ht="15.75" customHeight="1">
      <c r="D79" s="9"/>
      <c r="E79" s="168" t="s">
        <v>74</v>
      </c>
      <c r="F79" s="169"/>
      <c r="G79" s="13">
        <f>-1*F2HT</f>
        <v>1424</v>
      </c>
      <c r="I79" s="54"/>
    </row>
    <row r="80" spans="1:9" ht="15.75" customHeight="1">
      <c r="D80" s="9"/>
      <c r="E80" s="168" t="s">
        <v>76</v>
      </c>
      <c r="F80" s="169"/>
      <c r="G80" s="13">
        <f>-1*F3HT</f>
        <v>-2981</v>
      </c>
      <c r="I80" s="54"/>
    </row>
    <row r="81" spans="2:9" ht="15.75" customHeight="1">
      <c r="D81" s="9"/>
      <c r="E81" s="170" t="s">
        <v>75</v>
      </c>
      <c r="F81" s="165"/>
      <c r="G81" s="76" t="e">
        <f>SUM(G77:G80)</f>
        <v>#REF!</v>
      </c>
      <c r="I81" s="54"/>
    </row>
    <row r="82" spans="2:9">
      <c r="D82" s="9"/>
      <c r="E82" s="166" t="s">
        <v>70</v>
      </c>
      <c r="F82" s="167"/>
      <c r="G82" s="10" t="e">
        <f>G77*0.2</f>
        <v>#REF!</v>
      </c>
    </row>
    <row r="83" spans="2:9" ht="16.5" thickBot="1">
      <c r="D83" s="9"/>
      <c r="E83" s="162" t="s">
        <v>8</v>
      </c>
      <c r="F83" s="163"/>
      <c r="G83" s="16" t="e">
        <f>G77+G82</f>
        <v>#REF!</v>
      </c>
    </row>
    <row r="85" spans="2:9">
      <c r="B85" s="28">
        <f>Facture_1!B28</f>
        <v>0</v>
      </c>
    </row>
  </sheetData>
  <mergeCells count="9">
    <mergeCell ref="E80:F80"/>
    <mergeCell ref="E81:F81"/>
    <mergeCell ref="E82:F82"/>
    <mergeCell ref="E83:F83"/>
    <mergeCell ref="A11:G11"/>
    <mergeCell ref="E77:F77"/>
    <mergeCell ref="E78:F78"/>
    <mergeCell ref="E79:F79"/>
    <mergeCell ref="A13:G13"/>
  </mergeCells>
  <conditionalFormatting sqref="I16:I75">
    <cfRule type="colorScale" priority="2">
      <colorScale>
        <cfvo type="num" val="70"/>
        <cfvo type="num" val="95"/>
        <cfvo type="num" val="96"/>
        <color rgb="FF00B050"/>
        <color rgb="FFFFEB84"/>
        <color rgb="FFFF0000"/>
      </colorScale>
    </cfRule>
    <cfRule type="colorScale" priority="3">
      <colorScale>
        <cfvo type="num" val="80"/>
        <cfvo type="num" val="95"/>
        <cfvo type="num" val="95"/>
        <color rgb="FF92D050"/>
        <color rgb="FFFFEB84"/>
        <color rgb="FFFF0000"/>
      </colorScale>
    </cfRule>
  </conditionalFormatting>
  <conditionalFormatting sqref="E9">
    <cfRule type="containsBlanks" dxfId="5" priority="1">
      <formula>LEN(TRIM(E9))=0</formula>
    </cfRule>
  </conditionalFormatting>
  <pageMargins left="0.25" right="0.25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1" tint="0.249977111117893"/>
  </sheetPr>
  <dimension ref="A3:I85"/>
  <sheetViews>
    <sheetView zoomScale="70" zoomScaleNormal="70" workbookViewId="0">
      <pane ySplit="15" topLeftCell="A49" activePane="bottomLeft" state="frozen"/>
      <selection activeCell="E7" sqref="E7"/>
      <selection pane="bottomLeft" activeCell="D15" sqref="D15:G15"/>
    </sheetView>
  </sheetViews>
  <sheetFormatPr baseColWidth="10" defaultRowHeight="15"/>
  <cols>
    <col min="1" max="1" width="7.85546875" style="81" customWidth="1"/>
    <col min="2" max="2" width="36.7109375" customWidth="1"/>
    <col min="3" max="3" width="4.85546875" customWidth="1"/>
    <col min="4" max="4" width="13.85546875" customWidth="1"/>
    <col min="5" max="5" width="13.140625" customWidth="1"/>
    <col min="6" max="6" width="5.7109375" customWidth="1"/>
    <col min="7" max="7" width="13.140625" customWidth="1"/>
  </cols>
  <sheetData>
    <row r="3" spans="1:9" ht="85.5" customHeight="1"/>
    <row r="4" spans="1:9">
      <c r="E4" t="str">
        <f>Facture_1!E4</f>
        <v>Mairie de Sanssac l'église</v>
      </c>
    </row>
    <row r="5" spans="1:9">
      <c r="E5" t="str">
        <f>Facture_1!E5</f>
        <v>Le Broug</v>
      </c>
    </row>
    <row r="6" spans="1:9">
      <c r="E6" t="str">
        <f>IF('A remplir'!B31="","",'A remplir'!B31)</f>
        <v/>
      </c>
    </row>
    <row r="7" spans="1:9">
      <c r="E7" t="str">
        <f>Facture_1!E7</f>
        <v>43320 Sanssac l'eglise</v>
      </c>
    </row>
    <row r="9" spans="1:9">
      <c r="D9" s="20" t="s">
        <v>11</v>
      </c>
      <c r="E9" s="64"/>
    </row>
    <row r="10" spans="1:9" ht="21.75" customHeight="1"/>
    <row r="11" spans="1:9" ht="21">
      <c r="A11" s="160" t="s">
        <v>125</v>
      </c>
      <c r="B11" s="160"/>
      <c r="C11" s="160"/>
      <c r="D11" s="160"/>
      <c r="E11" s="160"/>
      <c r="F11" s="160"/>
      <c r="G11" s="160"/>
    </row>
    <row r="12" spans="1:9" ht="33.75" customHeight="1">
      <c r="A12" s="80"/>
      <c r="B12" s="128"/>
      <c r="C12" s="128"/>
      <c r="D12" s="128"/>
      <c r="E12" s="128"/>
      <c r="F12" s="128"/>
      <c r="G12" s="128"/>
    </row>
    <row r="13" spans="1:9" ht="19.5" customHeight="1">
      <c r="A13" s="161" t="str">
        <f>CONCATENATE('A remplir'!A15,'A remplir'!B15)</f>
        <v>Opération :               Nom du Chantier</v>
      </c>
      <c r="B13" s="161"/>
      <c r="C13" s="161"/>
      <c r="D13" s="161"/>
      <c r="E13" s="161"/>
      <c r="F13" s="161"/>
      <c r="G13" s="161"/>
    </row>
    <row r="14" spans="1:9" ht="15.75" thickBot="1"/>
    <row r="15" spans="1:9">
      <c r="A15" s="2" t="s">
        <v>3</v>
      </c>
      <c r="B15" s="3" t="s">
        <v>0</v>
      </c>
      <c r="C15" s="3" t="s">
        <v>1</v>
      </c>
      <c r="D15" s="3" t="s">
        <v>133</v>
      </c>
      <c r="E15" s="3" t="s">
        <v>135</v>
      </c>
      <c r="F15" s="3" t="s">
        <v>6</v>
      </c>
      <c r="G15" s="4" t="s">
        <v>134</v>
      </c>
    </row>
    <row r="16" spans="1:9">
      <c r="A16" s="23" t="e">
        <f>IF(Facture_1!#REF!="","",Facture_1!#REF!)</f>
        <v>#REF!</v>
      </c>
      <c r="B16" s="24" t="e">
        <f>IF(Facture_1!#REF!="","",Facture_1!#REF!)</f>
        <v>#REF!</v>
      </c>
      <c r="C16" s="5" t="e">
        <f>IF(Facture_1!#REF!="","",Facture_1!#REF!)</f>
        <v>#REF!</v>
      </c>
      <c r="D16" s="6" t="e">
        <f>IF(Facture_1!#REF!="","",Facture_1!#REF!)</f>
        <v>#REF!</v>
      </c>
      <c r="E16" s="26" t="e">
        <f>IF(Facture_1!#REF!="","",Facture_1!#REF!)</f>
        <v>#REF!</v>
      </c>
      <c r="F16" s="60"/>
      <c r="G16" s="7" t="e">
        <f>IF(Facture_1!#REF!="","",ROUND((E16*F16)/100,2))</f>
        <v>#REF!</v>
      </c>
      <c r="I16" t="e">
        <f>#REF!+F16</f>
        <v>#REF!</v>
      </c>
    </row>
    <row r="17" spans="1:9">
      <c r="A17" s="23" t="e">
        <f>IF(Facture_1!#REF!="","",Facture_1!#REF!)</f>
        <v>#REF!</v>
      </c>
      <c r="B17" s="24" t="e">
        <f>IF(Facture_1!#REF!="","",Facture_1!#REF!)</f>
        <v>#REF!</v>
      </c>
      <c r="C17" s="5" t="e">
        <f>IF(Facture_1!#REF!="","",Facture_1!#REF!)</f>
        <v>#REF!</v>
      </c>
      <c r="D17" s="6" t="e">
        <f>IF(Facture_1!#REF!="","",Facture_1!#REF!)</f>
        <v>#REF!</v>
      </c>
      <c r="E17" s="26" t="e">
        <f>IF(Facture_1!#REF!="","",Facture_1!#REF!)</f>
        <v>#REF!</v>
      </c>
      <c r="F17" s="60"/>
      <c r="G17" s="7" t="e">
        <f>IF(Facture_1!#REF!="","",ROUND((E17*F17)/100,2))</f>
        <v>#REF!</v>
      </c>
      <c r="I17" t="e">
        <f>#REF!+F17</f>
        <v>#REF!</v>
      </c>
    </row>
    <row r="18" spans="1:9" ht="15" customHeight="1">
      <c r="A18" s="23" t="e">
        <f>IF(Facture_1!#REF!="","",Facture_1!#REF!)</f>
        <v>#REF!</v>
      </c>
      <c r="B18" s="24" t="e">
        <f>IF(Facture_1!#REF!="","",Facture_1!#REF!)</f>
        <v>#REF!</v>
      </c>
      <c r="C18" s="5" t="e">
        <f>IF(Facture_1!#REF!="","",Facture_1!#REF!)</f>
        <v>#REF!</v>
      </c>
      <c r="D18" s="6" t="e">
        <f>IF(Facture_1!#REF!="","",Facture_1!#REF!)</f>
        <v>#REF!</v>
      </c>
      <c r="E18" s="26" t="e">
        <f>IF(Facture_1!#REF!="","",Facture_1!#REF!)</f>
        <v>#REF!</v>
      </c>
      <c r="F18" s="60"/>
      <c r="G18" s="7" t="e">
        <f>IF(Facture_1!#REF!="","",ROUND((E18*F18)/100,2))</f>
        <v>#REF!</v>
      </c>
      <c r="I18" t="e">
        <f>#REF!+F18</f>
        <v>#REF!</v>
      </c>
    </row>
    <row r="19" spans="1:9">
      <c r="A19" s="23" t="e">
        <f>IF(Facture_1!#REF!="","",Facture_1!#REF!)</f>
        <v>#REF!</v>
      </c>
      <c r="B19" s="24" t="e">
        <f>IF(Facture_1!#REF!="","",Facture_1!#REF!)</f>
        <v>#REF!</v>
      </c>
      <c r="C19" s="5" t="e">
        <f>IF(Facture_1!#REF!="","",Facture_1!#REF!)</f>
        <v>#REF!</v>
      </c>
      <c r="D19" s="6" t="e">
        <f>IF(Facture_1!#REF!="","",Facture_1!#REF!)</f>
        <v>#REF!</v>
      </c>
      <c r="E19" s="26" t="e">
        <f>IF(Facture_1!#REF!="","",Facture_1!#REF!)</f>
        <v>#REF!</v>
      </c>
      <c r="F19" s="60"/>
      <c r="G19" s="7" t="e">
        <f>IF(Facture_1!#REF!="","",ROUND((E19*F19)/100,2))</f>
        <v>#REF!</v>
      </c>
      <c r="I19" t="e">
        <f>#REF!+F19</f>
        <v>#REF!</v>
      </c>
    </row>
    <row r="20" spans="1:9">
      <c r="A20" s="23" t="e">
        <f>IF(Facture_1!#REF!="","",Facture_1!#REF!)</f>
        <v>#REF!</v>
      </c>
      <c r="B20" s="24" t="e">
        <f>IF(Facture_1!#REF!="","",Facture_1!#REF!)</f>
        <v>#REF!</v>
      </c>
      <c r="C20" s="5" t="e">
        <f>IF(Facture_1!#REF!="","",Facture_1!#REF!)</f>
        <v>#REF!</v>
      </c>
      <c r="D20" s="6" t="e">
        <f>IF(Facture_1!#REF!="","",Facture_1!#REF!)</f>
        <v>#REF!</v>
      </c>
      <c r="E20" s="26" t="e">
        <f>IF(Facture_1!#REF!="","",Facture_1!#REF!)</f>
        <v>#REF!</v>
      </c>
      <c r="F20" s="60"/>
      <c r="G20" s="7" t="e">
        <f>IF(Facture_1!#REF!="","",ROUND((E20*F20)/100,2))</f>
        <v>#REF!</v>
      </c>
      <c r="I20" t="e">
        <f>#REF!+F20</f>
        <v>#REF!</v>
      </c>
    </row>
    <row r="21" spans="1:9">
      <c r="A21" s="23" t="e">
        <f>IF(Facture_1!#REF!="","",Facture_1!#REF!)</f>
        <v>#REF!</v>
      </c>
      <c r="B21" s="24" t="e">
        <f>IF(Facture_1!#REF!="","",Facture_1!#REF!)</f>
        <v>#REF!</v>
      </c>
      <c r="C21" s="5" t="e">
        <f>IF(Facture_1!#REF!="","",Facture_1!#REF!)</f>
        <v>#REF!</v>
      </c>
      <c r="D21" s="6" t="e">
        <f>IF(Facture_1!#REF!="","",Facture_1!#REF!)</f>
        <v>#REF!</v>
      </c>
      <c r="E21" s="26" t="e">
        <f>IF(Facture_1!#REF!="","",Facture_1!#REF!)</f>
        <v>#REF!</v>
      </c>
      <c r="F21" s="60"/>
      <c r="G21" s="7" t="e">
        <f>IF(Facture_1!#REF!="","",ROUND((E21*F21)/100,2))</f>
        <v>#REF!</v>
      </c>
      <c r="I21" t="e">
        <f>#REF!+F21</f>
        <v>#REF!</v>
      </c>
    </row>
    <row r="22" spans="1:9">
      <c r="A22" s="23" t="e">
        <f>IF(Facture_1!#REF!="","",Facture_1!#REF!)</f>
        <v>#REF!</v>
      </c>
      <c r="B22" s="24" t="e">
        <f>IF(Facture_1!#REF!="","",Facture_1!#REF!)</f>
        <v>#REF!</v>
      </c>
      <c r="C22" s="5" t="e">
        <f>IF(Facture_1!#REF!="","",Facture_1!#REF!)</f>
        <v>#REF!</v>
      </c>
      <c r="D22" s="6" t="e">
        <f>IF(Facture_1!#REF!="","",Facture_1!#REF!)</f>
        <v>#REF!</v>
      </c>
      <c r="E22" s="26" t="e">
        <f>IF(Facture_1!#REF!="","",Facture_1!#REF!)</f>
        <v>#REF!</v>
      </c>
      <c r="F22" s="60"/>
      <c r="G22" s="7" t="e">
        <f>IF(Facture_1!#REF!="","",ROUND((E22*F22)/100,2))</f>
        <v>#REF!</v>
      </c>
      <c r="I22" t="e">
        <f>#REF!+F22</f>
        <v>#REF!</v>
      </c>
    </row>
    <row r="23" spans="1:9">
      <c r="A23" s="23" t="e">
        <f>IF(Facture_1!#REF!="","",Facture_1!#REF!)</f>
        <v>#REF!</v>
      </c>
      <c r="B23" s="24" t="e">
        <f>IF(Facture_1!#REF!="","",Facture_1!#REF!)</f>
        <v>#REF!</v>
      </c>
      <c r="C23" s="5" t="e">
        <f>IF(Facture_1!#REF!="","",Facture_1!#REF!)</f>
        <v>#REF!</v>
      </c>
      <c r="D23" s="6" t="e">
        <f>IF(Facture_1!#REF!="","",Facture_1!#REF!)</f>
        <v>#REF!</v>
      </c>
      <c r="E23" s="26" t="e">
        <f>IF(Facture_1!#REF!="","",Facture_1!#REF!)</f>
        <v>#REF!</v>
      </c>
      <c r="F23" s="60"/>
      <c r="G23" s="7" t="e">
        <f>IF(Facture_1!#REF!="","",ROUND((E23*F23)/100,2))</f>
        <v>#REF!</v>
      </c>
      <c r="I23" t="e">
        <f>#REF!+F23</f>
        <v>#REF!</v>
      </c>
    </row>
    <row r="24" spans="1:9">
      <c r="A24" s="23" t="e">
        <f>IF(Facture_1!#REF!="","",Facture_1!#REF!)</f>
        <v>#REF!</v>
      </c>
      <c r="B24" s="24" t="e">
        <f>IF(Facture_1!#REF!="","",Facture_1!#REF!)</f>
        <v>#REF!</v>
      </c>
      <c r="C24" s="5" t="e">
        <f>IF(Facture_1!#REF!="","",Facture_1!#REF!)</f>
        <v>#REF!</v>
      </c>
      <c r="D24" s="6" t="e">
        <f>IF(Facture_1!#REF!="","",Facture_1!#REF!)</f>
        <v>#REF!</v>
      </c>
      <c r="E24" s="26" t="e">
        <f>IF(Facture_1!#REF!="","",Facture_1!#REF!)</f>
        <v>#REF!</v>
      </c>
      <c r="F24" s="60"/>
      <c r="G24" s="7" t="e">
        <f>IF(Facture_1!#REF!="","",ROUND((E24*F24)/100,2))</f>
        <v>#REF!</v>
      </c>
      <c r="I24" t="e">
        <f>#REF!+F24</f>
        <v>#REF!</v>
      </c>
    </row>
    <row r="25" spans="1:9">
      <c r="A25" s="23" t="e">
        <f>IF(Facture_1!#REF!="","",Facture_1!#REF!)</f>
        <v>#REF!</v>
      </c>
      <c r="B25" s="24" t="e">
        <f>IF(Facture_1!#REF!="","",Facture_1!#REF!)</f>
        <v>#REF!</v>
      </c>
      <c r="C25" s="5" t="e">
        <f>IF(Facture_1!#REF!="","",Facture_1!#REF!)</f>
        <v>#REF!</v>
      </c>
      <c r="D25" s="6" t="e">
        <f>IF(Facture_1!#REF!="","",Facture_1!#REF!)</f>
        <v>#REF!</v>
      </c>
      <c r="E25" s="26" t="e">
        <f>IF(Facture_1!#REF!="","",Facture_1!#REF!)</f>
        <v>#REF!</v>
      </c>
      <c r="F25" s="60"/>
      <c r="G25" s="7" t="e">
        <f>IF(Facture_1!#REF!="","",ROUND((E25*F25)/100,2))</f>
        <v>#REF!</v>
      </c>
      <c r="I25" t="e">
        <f>#REF!+F25</f>
        <v>#REF!</v>
      </c>
    </row>
    <row r="26" spans="1:9">
      <c r="A26" s="23" t="e">
        <f>IF(Facture_1!#REF!="","",Facture_1!#REF!)</f>
        <v>#REF!</v>
      </c>
      <c r="B26" s="24" t="e">
        <f>IF(Facture_1!#REF!="","",Facture_1!#REF!)</f>
        <v>#REF!</v>
      </c>
      <c r="C26" s="5" t="e">
        <f>IF(Facture_1!#REF!="","",Facture_1!#REF!)</f>
        <v>#REF!</v>
      </c>
      <c r="D26" s="6" t="e">
        <f>IF(Facture_1!#REF!="","",Facture_1!#REF!)</f>
        <v>#REF!</v>
      </c>
      <c r="E26" s="26" t="e">
        <f>IF(Facture_1!#REF!="","",Facture_1!#REF!)</f>
        <v>#REF!</v>
      </c>
      <c r="F26" s="60"/>
      <c r="G26" s="7" t="e">
        <f>IF(Facture_1!#REF!="","",ROUND((E26*F26)/100,2))</f>
        <v>#REF!</v>
      </c>
      <c r="I26" t="e">
        <f>#REF!+F26</f>
        <v>#REF!</v>
      </c>
    </row>
    <row r="27" spans="1:9">
      <c r="A27" s="23" t="e">
        <f>IF(Facture_1!#REF!="","",Facture_1!#REF!)</f>
        <v>#REF!</v>
      </c>
      <c r="B27" s="24" t="e">
        <f>IF(Facture_1!#REF!="","",Facture_1!#REF!)</f>
        <v>#REF!</v>
      </c>
      <c r="C27" s="5" t="e">
        <f>IF(Facture_1!#REF!="","",Facture_1!#REF!)</f>
        <v>#REF!</v>
      </c>
      <c r="D27" s="6" t="e">
        <f>IF(Facture_1!#REF!="","",Facture_1!#REF!)</f>
        <v>#REF!</v>
      </c>
      <c r="E27" s="26" t="e">
        <f>IF(Facture_1!#REF!="","",Facture_1!#REF!)</f>
        <v>#REF!</v>
      </c>
      <c r="F27" s="60"/>
      <c r="G27" s="7" t="e">
        <f>IF(Facture_1!#REF!="","",ROUND((E27*F27)/100,2))</f>
        <v>#REF!</v>
      </c>
      <c r="I27" t="e">
        <f>#REF!+F27</f>
        <v>#REF!</v>
      </c>
    </row>
    <row r="28" spans="1:9" ht="15" customHeight="1">
      <c r="A28" s="23" t="e">
        <f>IF(Facture_1!#REF!="","",Facture_1!#REF!)</f>
        <v>#REF!</v>
      </c>
      <c r="B28" s="24" t="e">
        <f>IF(Facture_1!#REF!="","",Facture_1!#REF!)</f>
        <v>#REF!</v>
      </c>
      <c r="C28" s="5" t="e">
        <f>IF(Facture_1!#REF!="","",Facture_1!#REF!)</f>
        <v>#REF!</v>
      </c>
      <c r="D28" s="6" t="e">
        <f>IF(Facture_1!#REF!="","",Facture_1!#REF!)</f>
        <v>#REF!</v>
      </c>
      <c r="E28" s="26" t="e">
        <f>IF(Facture_1!#REF!="","",Facture_1!#REF!)</f>
        <v>#REF!</v>
      </c>
      <c r="F28" s="60"/>
      <c r="G28" s="7" t="e">
        <f>IF(Facture_1!#REF!="","",ROUND((E28*F28)/100,2))</f>
        <v>#REF!</v>
      </c>
      <c r="I28" t="e">
        <f>#REF!+F28</f>
        <v>#REF!</v>
      </c>
    </row>
    <row r="29" spans="1:9">
      <c r="A29" s="23" t="e">
        <f>IF(Facture_1!#REF!="","",Facture_1!#REF!)</f>
        <v>#REF!</v>
      </c>
      <c r="B29" s="24" t="e">
        <f>IF(Facture_1!#REF!="","",Facture_1!#REF!)</f>
        <v>#REF!</v>
      </c>
      <c r="C29" s="5" t="e">
        <f>IF(Facture_1!#REF!="","",Facture_1!#REF!)</f>
        <v>#REF!</v>
      </c>
      <c r="D29" s="6" t="e">
        <f>IF(Facture_1!#REF!="","",Facture_1!#REF!)</f>
        <v>#REF!</v>
      </c>
      <c r="E29" s="26" t="e">
        <f>IF(Facture_1!#REF!="","",Facture_1!#REF!)</f>
        <v>#REF!</v>
      </c>
      <c r="F29" s="60"/>
      <c r="G29" s="7" t="e">
        <f>IF(Facture_1!#REF!="","",ROUND((E29*F29)/100,2))</f>
        <v>#REF!</v>
      </c>
      <c r="I29" t="e">
        <f>#REF!+F29</f>
        <v>#REF!</v>
      </c>
    </row>
    <row r="30" spans="1:9">
      <c r="A30" s="23" t="e">
        <f>IF(Facture_1!#REF!="","",Facture_1!#REF!)</f>
        <v>#REF!</v>
      </c>
      <c r="B30" s="24" t="e">
        <f>IF(Facture_1!#REF!="","",Facture_1!#REF!)</f>
        <v>#REF!</v>
      </c>
      <c r="C30" s="5" t="e">
        <f>IF(Facture_1!#REF!="","",Facture_1!#REF!)</f>
        <v>#REF!</v>
      </c>
      <c r="D30" s="6" t="e">
        <f>IF(Facture_1!#REF!="","",Facture_1!#REF!)</f>
        <v>#REF!</v>
      </c>
      <c r="E30" s="26" t="e">
        <f>IF(Facture_1!#REF!="","",Facture_1!#REF!)</f>
        <v>#REF!</v>
      </c>
      <c r="F30" s="60"/>
      <c r="G30" s="7" t="e">
        <f>IF(Facture_1!#REF!="","",ROUND((E30*F30)/100,2))</f>
        <v>#REF!</v>
      </c>
      <c r="I30" t="e">
        <f>#REF!+F30</f>
        <v>#REF!</v>
      </c>
    </row>
    <row r="31" spans="1:9">
      <c r="A31" s="23" t="e">
        <f>IF(Facture_1!#REF!="","",Facture_1!#REF!)</f>
        <v>#REF!</v>
      </c>
      <c r="B31" s="24" t="e">
        <f>IF(Facture_1!#REF!="","",Facture_1!#REF!)</f>
        <v>#REF!</v>
      </c>
      <c r="C31" s="5" t="e">
        <f>IF(Facture_1!#REF!="","",Facture_1!#REF!)</f>
        <v>#REF!</v>
      </c>
      <c r="D31" s="6" t="e">
        <f>IF(Facture_1!#REF!="","",Facture_1!#REF!)</f>
        <v>#REF!</v>
      </c>
      <c r="E31" s="26" t="e">
        <f>IF(Facture_1!#REF!="","",Facture_1!#REF!)</f>
        <v>#REF!</v>
      </c>
      <c r="F31" s="60"/>
      <c r="G31" s="7" t="e">
        <f>IF(Facture_1!#REF!="","",ROUND((E31*F31)/100,2))</f>
        <v>#REF!</v>
      </c>
      <c r="I31" t="e">
        <f>#REF!+F31</f>
        <v>#REF!</v>
      </c>
    </row>
    <row r="32" spans="1:9">
      <c r="A32" s="23" t="e">
        <f>IF(Facture_1!#REF!="","",Facture_1!#REF!)</f>
        <v>#REF!</v>
      </c>
      <c r="B32" s="24" t="e">
        <f>IF(Facture_1!#REF!="","",Facture_1!#REF!)</f>
        <v>#REF!</v>
      </c>
      <c r="C32" s="5" t="e">
        <f>IF(Facture_1!#REF!="","",Facture_1!#REF!)</f>
        <v>#REF!</v>
      </c>
      <c r="D32" s="6" t="e">
        <f>IF(Facture_1!#REF!="","",Facture_1!#REF!)</f>
        <v>#REF!</v>
      </c>
      <c r="E32" s="26" t="e">
        <f>IF(Facture_1!#REF!="","",Facture_1!#REF!)</f>
        <v>#REF!</v>
      </c>
      <c r="F32" s="60"/>
      <c r="G32" s="7" t="e">
        <f>IF(Facture_1!#REF!="","",ROUND((E32*F32)/100,2))</f>
        <v>#REF!</v>
      </c>
      <c r="I32" t="e">
        <f>#REF!+F32</f>
        <v>#REF!</v>
      </c>
    </row>
    <row r="33" spans="1:9">
      <c r="A33" s="23" t="e">
        <f>IF(Facture_1!#REF!="","",Facture_1!#REF!)</f>
        <v>#REF!</v>
      </c>
      <c r="B33" s="24" t="e">
        <f>IF(Facture_1!#REF!="","",Facture_1!#REF!)</f>
        <v>#REF!</v>
      </c>
      <c r="C33" s="5" t="e">
        <f>IF(Facture_1!#REF!="","",Facture_1!#REF!)</f>
        <v>#REF!</v>
      </c>
      <c r="D33" s="6" t="e">
        <f>IF(Facture_1!#REF!="","",Facture_1!#REF!)</f>
        <v>#REF!</v>
      </c>
      <c r="E33" s="26" t="e">
        <f>IF(Facture_1!#REF!="","",Facture_1!#REF!)</f>
        <v>#REF!</v>
      </c>
      <c r="F33" s="60"/>
      <c r="G33" s="7" t="e">
        <f>IF(Facture_1!#REF!="","",ROUND((E33*F33)/100,2))</f>
        <v>#REF!</v>
      </c>
      <c r="I33" t="e">
        <f>#REF!+F33</f>
        <v>#REF!</v>
      </c>
    </row>
    <row r="34" spans="1:9">
      <c r="A34" s="23" t="e">
        <f>IF(Facture_1!#REF!="","",Facture_1!#REF!)</f>
        <v>#REF!</v>
      </c>
      <c r="B34" s="24" t="e">
        <f>IF(Facture_1!#REF!="","",Facture_1!#REF!)</f>
        <v>#REF!</v>
      </c>
      <c r="C34" s="5" t="e">
        <f>IF(Facture_1!#REF!="","",Facture_1!#REF!)</f>
        <v>#REF!</v>
      </c>
      <c r="D34" s="6" t="e">
        <f>IF(Facture_1!#REF!="","",Facture_1!#REF!)</f>
        <v>#REF!</v>
      </c>
      <c r="E34" s="26" t="e">
        <f>IF(Facture_1!#REF!="","",Facture_1!#REF!)</f>
        <v>#REF!</v>
      </c>
      <c r="F34" s="60"/>
      <c r="G34" s="7" t="e">
        <f>IF(Facture_1!#REF!="","",ROUND((E34*F34)/100,2))</f>
        <v>#REF!</v>
      </c>
      <c r="I34" t="e">
        <f>#REF!+F34</f>
        <v>#REF!</v>
      </c>
    </row>
    <row r="35" spans="1:9">
      <c r="A35" s="23" t="e">
        <f>IF(Facture_1!#REF!="","",Facture_1!#REF!)</f>
        <v>#REF!</v>
      </c>
      <c r="B35" s="24" t="e">
        <f>IF(Facture_1!#REF!="","",Facture_1!#REF!)</f>
        <v>#REF!</v>
      </c>
      <c r="C35" s="5" t="e">
        <f>IF(Facture_1!#REF!="","",Facture_1!#REF!)</f>
        <v>#REF!</v>
      </c>
      <c r="D35" s="6" t="e">
        <f>IF(Facture_1!#REF!="","",Facture_1!#REF!)</f>
        <v>#REF!</v>
      </c>
      <c r="E35" s="26" t="e">
        <f>IF(Facture_1!#REF!="","",Facture_1!#REF!)</f>
        <v>#REF!</v>
      </c>
      <c r="F35" s="60"/>
      <c r="G35" s="7" t="e">
        <f>IF(Facture_1!#REF!="","",ROUND((E35*F35)/100,2))</f>
        <v>#REF!</v>
      </c>
      <c r="I35" t="e">
        <f>#REF!+F35</f>
        <v>#REF!</v>
      </c>
    </row>
    <row r="36" spans="1:9">
      <c r="A36" s="23" t="e">
        <f>IF(Facture_1!#REF!="","",Facture_1!#REF!)</f>
        <v>#REF!</v>
      </c>
      <c r="B36" s="24" t="e">
        <f>IF(Facture_1!#REF!="","",Facture_1!#REF!)</f>
        <v>#REF!</v>
      </c>
      <c r="C36" s="5" t="e">
        <f>IF(Facture_1!#REF!="","",Facture_1!#REF!)</f>
        <v>#REF!</v>
      </c>
      <c r="D36" s="6" t="e">
        <f>IF(Facture_1!#REF!="","",Facture_1!#REF!)</f>
        <v>#REF!</v>
      </c>
      <c r="E36" s="26" t="e">
        <f>IF(Facture_1!#REF!="","",Facture_1!#REF!)</f>
        <v>#REF!</v>
      </c>
      <c r="F36" s="60"/>
      <c r="G36" s="7" t="e">
        <f>IF(Facture_1!#REF!="","",ROUND((E36*F36)/100,2))</f>
        <v>#REF!</v>
      </c>
      <c r="I36" t="e">
        <f>#REF!+F36</f>
        <v>#REF!</v>
      </c>
    </row>
    <row r="37" spans="1:9">
      <c r="A37" s="23" t="e">
        <f>IF(Facture_1!#REF!="","",Facture_1!#REF!)</f>
        <v>#REF!</v>
      </c>
      <c r="B37" s="24" t="e">
        <f>IF(Facture_1!#REF!="","",Facture_1!#REF!)</f>
        <v>#REF!</v>
      </c>
      <c r="C37" s="5" t="e">
        <f>IF(Facture_1!#REF!="","",Facture_1!#REF!)</f>
        <v>#REF!</v>
      </c>
      <c r="D37" s="6" t="e">
        <f>IF(Facture_1!#REF!="","",Facture_1!#REF!)</f>
        <v>#REF!</v>
      </c>
      <c r="E37" s="26" t="e">
        <f>IF(Facture_1!#REF!="","",Facture_1!#REF!)</f>
        <v>#REF!</v>
      </c>
      <c r="F37" s="60"/>
      <c r="G37" s="7" t="e">
        <f>IF(Facture_1!#REF!="","",ROUND((E37*F37)/100,2))</f>
        <v>#REF!</v>
      </c>
      <c r="I37" t="e">
        <f>#REF!+F37</f>
        <v>#REF!</v>
      </c>
    </row>
    <row r="38" spans="1:9">
      <c r="A38" s="23" t="e">
        <f>IF(Facture_1!#REF!="","",Facture_1!#REF!)</f>
        <v>#REF!</v>
      </c>
      <c r="B38" s="24" t="e">
        <f>IF(Facture_1!#REF!="","",Facture_1!#REF!)</f>
        <v>#REF!</v>
      </c>
      <c r="C38" s="5" t="e">
        <f>IF(Facture_1!#REF!="","",Facture_1!#REF!)</f>
        <v>#REF!</v>
      </c>
      <c r="D38" s="6" t="e">
        <f>IF(Facture_1!#REF!="","",Facture_1!#REF!)</f>
        <v>#REF!</v>
      </c>
      <c r="E38" s="26" t="e">
        <f>IF(Facture_1!#REF!="","",Facture_1!#REF!)</f>
        <v>#REF!</v>
      </c>
      <c r="F38" s="60"/>
      <c r="G38" s="7" t="e">
        <f>IF(Facture_1!#REF!="","",ROUND((E38*F38)/100,2))</f>
        <v>#REF!</v>
      </c>
      <c r="I38" t="e">
        <f>#REF!+F38</f>
        <v>#REF!</v>
      </c>
    </row>
    <row r="39" spans="1:9">
      <c r="A39" s="23" t="e">
        <f>IF(Facture_1!#REF!="","",Facture_1!#REF!)</f>
        <v>#REF!</v>
      </c>
      <c r="B39" s="24" t="e">
        <f>IF(Facture_1!#REF!="","",Facture_1!#REF!)</f>
        <v>#REF!</v>
      </c>
      <c r="C39" s="5" t="e">
        <f>IF(Facture_1!#REF!="","",Facture_1!#REF!)</f>
        <v>#REF!</v>
      </c>
      <c r="D39" s="6" t="e">
        <f>IF(Facture_1!#REF!="","",Facture_1!#REF!)</f>
        <v>#REF!</v>
      </c>
      <c r="E39" s="26" t="e">
        <f>IF(Facture_1!#REF!="","",Facture_1!#REF!)</f>
        <v>#REF!</v>
      </c>
      <c r="F39" s="60"/>
      <c r="G39" s="7" t="e">
        <f>IF(Facture_1!#REF!="","",ROUND((E39*F39)/100,2))</f>
        <v>#REF!</v>
      </c>
      <c r="I39" t="e">
        <f>#REF!+F39</f>
        <v>#REF!</v>
      </c>
    </row>
    <row r="40" spans="1:9">
      <c r="A40" s="23" t="e">
        <f>IF(Facture_1!#REF!="","",Facture_1!#REF!)</f>
        <v>#REF!</v>
      </c>
      <c r="B40" s="24" t="e">
        <f>IF(Facture_1!#REF!="","",Facture_1!#REF!)</f>
        <v>#REF!</v>
      </c>
      <c r="C40" s="5" t="e">
        <f>IF(Facture_1!#REF!="","",Facture_1!#REF!)</f>
        <v>#REF!</v>
      </c>
      <c r="D40" s="6" t="e">
        <f>IF(Facture_1!#REF!="","",Facture_1!#REF!)</f>
        <v>#REF!</v>
      </c>
      <c r="E40" s="26" t="e">
        <f>IF(Facture_1!#REF!="","",Facture_1!#REF!)</f>
        <v>#REF!</v>
      </c>
      <c r="F40" s="60"/>
      <c r="G40" s="7" t="e">
        <f>IF(Facture_1!#REF!="","",ROUND((E40*F40)/100,2))</f>
        <v>#REF!</v>
      </c>
      <c r="I40" t="e">
        <f>#REF!+F40</f>
        <v>#REF!</v>
      </c>
    </row>
    <row r="41" spans="1:9">
      <c r="A41" s="23" t="e">
        <f>IF(Facture_1!#REF!="","",Facture_1!#REF!)</f>
        <v>#REF!</v>
      </c>
      <c r="B41" s="24" t="e">
        <f>IF(Facture_1!#REF!="","",Facture_1!#REF!)</f>
        <v>#REF!</v>
      </c>
      <c r="C41" s="5" t="e">
        <f>IF(Facture_1!#REF!="","",Facture_1!#REF!)</f>
        <v>#REF!</v>
      </c>
      <c r="D41" s="6" t="e">
        <f>IF(Facture_1!#REF!="","",Facture_1!#REF!)</f>
        <v>#REF!</v>
      </c>
      <c r="E41" s="26" t="e">
        <f>IF(Facture_1!#REF!="","",Facture_1!#REF!)</f>
        <v>#REF!</v>
      </c>
      <c r="F41" s="60"/>
      <c r="G41" s="7" t="e">
        <f>IF(Facture_1!#REF!="","",ROUND((E41*F41)/100,2))</f>
        <v>#REF!</v>
      </c>
      <c r="I41" t="e">
        <f>#REF!+F41</f>
        <v>#REF!</v>
      </c>
    </row>
    <row r="42" spans="1:9">
      <c r="A42" s="23" t="e">
        <f>IF(Facture_1!#REF!="","",Facture_1!#REF!)</f>
        <v>#REF!</v>
      </c>
      <c r="B42" s="24" t="e">
        <f>IF(Facture_1!#REF!="","",Facture_1!#REF!)</f>
        <v>#REF!</v>
      </c>
      <c r="C42" s="5" t="e">
        <f>IF(Facture_1!#REF!="","",Facture_1!#REF!)</f>
        <v>#REF!</v>
      </c>
      <c r="D42" s="6" t="e">
        <f>IF(Facture_1!#REF!="","",Facture_1!#REF!)</f>
        <v>#REF!</v>
      </c>
      <c r="E42" s="26" t="e">
        <f>IF(Facture_1!#REF!="","",Facture_1!#REF!)</f>
        <v>#REF!</v>
      </c>
      <c r="F42" s="60"/>
      <c r="G42" s="7" t="e">
        <f>IF(Facture_1!#REF!="","",ROUND((E42*F42)/100,2))</f>
        <v>#REF!</v>
      </c>
      <c r="I42" t="e">
        <f>#REF!+F42</f>
        <v>#REF!</v>
      </c>
    </row>
    <row r="43" spans="1:9">
      <c r="A43" s="23" t="e">
        <f>IF(Facture_1!#REF!="","",Facture_1!#REF!)</f>
        <v>#REF!</v>
      </c>
      <c r="B43" s="24" t="e">
        <f>IF(Facture_1!#REF!="","",Facture_1!#REF!)</f>
        <v>#REF!</v>
      </c>
      <c r="C43" s="5" t="e">
        <f>IF(Facture_1!#REF!="","",Facture_1!#REF!)</f>
        <v>#REF!</v>
      </c>
      <c r="D43" s="6" t="e">
        <f>IF(Facture_1!#REF!="","",Facture_1!#REF!)</f>
        <v>#REF!</v>
      </c>
      <c r="E43" s="26" t="e">
        <f>IF(Facture_1!#REF!="","",Facture_1!#REF!)</f>
        <v>#REF!</v>
      </c>
      <c r="F43" s="60"/>
      <c r="G43" s="7" t="e">
        <f>IF(Facture_1!#REF!="","",ROUND((E43*F43)/100,2))</f>
        <v>#REF!</v>
      </c>
      <c r="I43" t="e">
        <f>#REF!+F43</f>
        <v>#REF!</v>
      </c>
    </row>
    <row r="44" spans="1:9">
      <c r="A44" s="23" t="e">
        <f>IF(Facture_1!#REF!="","",Facture_1!#REF!)</f>
        <v>#REF!</v>
      </c>
      <c r="B44" s="24" t="e">
        <f>IF(Facture_1!#REF!="","",Facture_1!#REF!)</f>
        <v>#REF!</v>
      </c>
      <c r="C44" s="5" t="e">
        <f>IF(Facture_1!#REF!="","",Facture_1!#REF!)</f>
        <v>#REF!</v>
      </c>
      <c r="D44" s="6" t="e">
        <f>IF(Facture_1!#REF!="","",Facture_1!#REF!)</f>
        <v>#REF!</v>
      </c>
      <c r="E44" s="26" t="e">
        <f>IF(Facture_1!#REF!="","",Facture_1!#REF!)</f>
        <v>#REF!</v>
      </c>
      <c r="F44" s="60"/>
      <c r="G44" s="7" t="e">
        <f>IF(Facture_1!#REF!="","",ROUND((E44*F44)/100,2))</f>
        <v>#REF!</v>
      </c>
      <c r="I44" t="e">
        <f>#REF!+F44</f>
        <v>#REF!</v>
      </c>
    </row>
    <row r="45" spans="1:9">
      <c r="A45" s="23" t="e">
        <f>IF(Facture_1!#REF!="","",Facture_1!#REF!)</f>
        <v>#REF!</v>
      </c>
      <c r="B45" s="24" t="e">
        <f>IF(Facture_1!#REF!="","",Facture_1!#REF!)</f>
        <v>#REF!</v>
      </c>
      <c r="C45" s="5" t="e">
        <f>IF(Facture_1!#REF!="","",Facture_1!#REF!)</f>
        <v>#REF!</v>
      </c>
      <c r="D45" s="6" t="e">
        <f>IF(Facture_1!#REF!="","",Facture_1!#REF!)</f>
        <v>#REF!</v>
      </c>
      <c r="E45" s="26" t="e">
        <f>IF(Facture_1!#REF!="","",Facture_1!#REF!)</f>
        <v>#REF!</v>
      </c>
      <c r="F45" s="60"/>
      <c r="G45" s="7" t="e">
        <f>IF(Facture_1!#REF!="","",ROUND((E45*F45)/100,2))</f>
        <v>#REF!</v>
      </c>
      <c r="I45" t="e">
        <f>#REF!+F45</f>
        <v>#REF!</v>
      </c>
    </row>
    <row r="46" spans="1:9">
      <c r="A46" s="23" t="e">
        <f>IF(Facture_1!#REF!="","",Facture_1!#REF!)</f>
        <v>#REF!</v>
      </c>
      <c r="B46" s="24" t="e">
        <f>IF(Facture_1!#REF!="","",Facture_1!#REF!)</f>
        <v>#REF!</v>
      </c>
      <c r="C46" s="5" t="e">
        <f>IF(Facture_1!#REF!="","",Facture_1!#REF!)</f>
        <v>#REF!</v>
      </c>
      <c r="D46" s="6" t="e">
        <f>IF(Facture_1!#REF!="","",Facture_1!#REF!)</f>
        <v>#REF!</v>
      </c>
      <c r="E46" s="26" t="e">
        <f>IF(Facture_1!#REF!="","",Facture_1!#REF!)</f>
        <v>#REF!</v>
      </c>
      <c r="F46" s="60"/>
      <c r="G46" s="7" t="e">
        <f>IF(Facture_1!#REF!="","",ROUND((E46*F46)/100,2))</f>
        <v>#REF!</v>
      </c>
      <c r="I46" t="e">
        <f>#REF!+F46</f>
        <v>#REF!</v>
      </c>
    </row>
    <row r="47" spans="1:9">
      <c r="A47" s="23" t="e">
        <f>IF(Facture_1!#REF!="","",Facture_1!#REF!)</f>
        <v>#REF!</v>
      </c>
      <c r="B47" s="24" t="e">
        <f>IF(Facture_1!#REF!="","",Facture_1!#REF!)</f>
        <v>#REF!</v>
      </c>
      <c r="C47" s="5" t="e">
        <f>IF(Facture_1!#REF!="","",Facture_1!#REF!)</f>
        <v>#REF!</v>
      </c>
      <c r="D47" s="6" t="e">
        <f>IF(Facture_1!#REF!="","",Facture_1!#REF!)</f>
        <v>#REF!</v>
      </c>
      <c r="E47" s="26" t="e">
        <f>IF(Facture_1!#REF!="","",Facture_1!#REF!)</f>
        <v>#REF!</v>
      </c>
      <c r="F47" s="60"/>
      <c r="G47" s="7" t="e">
        <f>IF(Facture_1!#REF!="","",ROUND((E47*F47)/100,2))</f>
        <v>#REF!</v>
      </c>
      <c r="I47" t="e">
        <f>#REF!+F47</f>
        <v>#REF!</v>
      </c>
    </row>
    <row r="48" spans="1:9">
      <c r="A48" s="23" t="e">
        <f>IF(Facture_1!#REF!="","",Facture_1!#REF!)</f>
        <v>#REF!</v>
      </c>
      <c r="B48" s="24" t="e">
        <f>IF(Facture_1!#REF!="","",Facture_1!#REF!)</f>
        <v>#REF!</v>
      </c>
      <c r="C48" s="5" t="e">
        <f>IF(Facture_1!#REF!="","",Facture_1!#REF!)</f>
        <v>#REF!</v>
      </c>
      <c r="D48" s="6" t="e">
        <f>IF(Facture_1!#REF!="","",Facture_1!#REF!)</f>
        <v>#REF!</v>
      </c>
      <c r="E48" s="26" t="e">
        <f>IF(Facture_1!#REF!="","",Facture_1!#REF!)</f>
        <v>#REF!</v>
      </c>
      <c r="F48" s="60"/>
      <c r="G48" s="7" t="e">
        <f>IF(Facture_1!#REF!="","",ROUND((E48*F48)/100,2))</f>
        <v>#REF!</v>
      </c>
      <c r="I48" t="e">
        <f>#REF!+F48</f>
        <v>#REF!</v>
      </c>
    </row>
    <row r="49" spans="1:9">
      <c r="A49" s="23" t="e">
        <f>IF(Facture_1!#REF!="","",Facture_1!#REF!)</f>
        <v>#REF!</v>
      </c>
      <c r="B49" s="24" t="e">
        <f>IF(Facture_1!#REF!="","",Facture_1!#REF!)</f>
        <v>#REF!</v>
      </c>
      <c r="C49" s="5" t="e">
        <f>IF(Facture_1!#REF!="","",Facture_1!#REF!)</f>
        <v>#REF!</v>
      </c>
      <c r="D49" s="6" t="e">
        <f>IF(Facture_1!#REF!="","",Facture_1!#REF!)</f>
        <v>#REF!</v>
      </c>
      <c r="E49" s="26" t="e">
        <f>IF(Facture_1!#REF!="","",Facture_1!#REF!)</f>
        <v>#REF!</v>
      </c>
      <c r="F49" s="60"/>
      <c r="G49" s="7" t="e">
        <f>IF(Facture_1!#REF!="","",ROUND((E49*F49)/100,2))</f>
        <v>#REF!</v>
      </c>
      <c r="I49" t="e">
        <f>#REF!+F49</f>
        <v>#REF!</v>
      </c>
    </row>
    <row r="50" spans="1:9">
      <c r="A50" s="23" t="e">
        <f>IF(Facture_1!#REF!="","",Facture_1!#REF!)</f>
        <v>#REF!</v>
      </c>
      <c r="B50" s="24" t="e">
        <f>IF(Facture_1!#REF!="","",Facture_1!#REF!)</f>
        <v>#REF!</v>
      </c>
      <c r="C50" s="5" t="e">
        <f>IF(Facture_1!#REF!="","",Facture_1!#REF!)</f>
        <v>#REF!</v>
      </c>
      <c r="D50" s="6" t="e">
        <f>IF(Facture_1!#REF!="","",Facture_1!#REF!)</f>
        <v>#REF!</v>
      </c>
      <c r="E50" s="26" t="e">
        <f>IF(Facture_1!#REF!="","",Facture_1!#REF!)</f>
        <v>#REF!</v>
      </c>
      <c r="F50" s="60"/>
      <c r="G50" s="7" t="e">
        <f>IF(Facture_1!#REF!="","",ROUND((E50*F50)/100,2))</f>
        <v>#REF!</v>
      </c>
      <c r="I50" t="e">
        <f>#REF!+F50</f>
        <v>#REF!</v>
      </c>
    </row>
    <row r="51" spans="1:9">
      <c r="A51" s="23" t="e">
        <f>IF(Facture_1!#REF!="","",Facture_1!#REF!)</f>
        <v>#REF!</v>
      </c>
      <c r="B51" s="24" t="e">
        <f>IF(Facture_1!#REF!="","",Facture_1!#REF!)</f>
        <v>#REF!</v>
      </c>
      <c r="C51" s="5" t="e">
        <f>IF(Facture_1!#REF!="","",Facture_1!#REF!)</f>
        <v>#REF!</v>
      </c>
      <c r="D51" s="6" t="e">
        <f>IF(Facture_1!#REF!="","",Facture_1!#REF!)</f>
        <v>#REF!</v>
      </c>
      <c r="E51" s="26" t="e">
        <f>IF(Facture_1!#REF!="","",Facture_1!#REF!)</f>
        <v>#REF!</v>
      </c>
      <c r="F51" s="60"/>
      <c r="G51" s="7" t="e">
        <f>IF(Facture_1!#REF!="","",ROUND((E51*F51)/100,2))</f>
        <v>#REF!</v>
      </c>
      <c r="I51" t="e">
        <f>#REF!+F51</f>
        <v>#REF!</v>
      </c>
    </row>
    <row r="52" spans="1:9">
      <c r="A52" s="23" t="e">
        <f>IF(Facture_1!#REF!="","",Facture_1!#REF!)</f>
        <v>#REF!</v>
      </c>
      <c r="B52" s="24" t="e">
        <f>IF(Facture_1!#REF!="","",Facture_1!#REF!)</f>
        <v>#REF!</v>
      </c>
      <c r="C52" s="5" t="e">
        <f>IF(Facture_1!#REF!="","",Facture_1!#REF!)</f>
        <v>#REF!</v>
      </c>
      <c r="D52" s="6" t="e">
        <f>IF(Facture_1!#REF!="","",Facture_1!#REF!)</f>
        <v>#REF!</v>
      </c>
      <c r="E52" s="26" t="e">
        <f>IF(Facture_1!#REF!="","",Facture_1!#REF!)</f>
        <v>#REF!</v>
      </c>
      <c r="F52" s="60"/>
      <c r="G52" s="7" t="e">
        <f>IF(Facture_1!#REF!="","",ROUND((E52*F52)/100,2))</f>
        <v>#REF!</v>
      </c>
      <c r="I52" t="e">
        <f>#REF!+F52</f>
        <v>#REF!</v>
      </c>
    </row>
    <row r="53" spans="1:9">
      <c r="A53" s="23" t="e">
        <f>IF(Facture_1!#REF!="","",Facture_1!#REF!)</f>
        <v>#REF!</v>
      </c>
      <c r="B53" s="24" t="e">
        <f>IF(Facture_1!#REF!="","",Facture_1!#REF!)</f>
        <v>#REF!</v>
      </c>
      <c r="C53" s="5" t="e">
        <f>IF(Facture_1!#REF!="","",Facture_1!#REF!)</f>
        <v>#REF!</v>
      </c>
      <c r="D53" s="6" t="e">
        <f>IF(Facture_1!#REF!="","",Facture_1!#REF!)</f>
        <v>#REF!</v>
      </c>
      <c r="E53" s="26" t="e">
        <f>IF(Facture_1!#REF!="","",Facture_1!#REF!)</f>
        <v>#REF!</v>
      </c>
      <c r="F53" s="60"/>
      <c r="G53" s="7" t="e">
        <f>IF(Facture_1!#REF!="","",ROUND((E53*F53)/100,2))</f>
        <v>#REF!</v>
      </c>
      <c r="I53" t="e">
        <f>#REF!+F53</f>
        <v>#REF!</v>
      </c>
    </row>
    <row r="54" spans="1:9">
      <c r="A54" s="23" t="e">
        <f>IF(Facture_1!#REF!="","",Facture_1!#REF!)</f>
        <v>#REF!</v>
      </c>
      <c r="B54" s="24" t="e">
        <f>IF(Facture_1!#REF!="","",Facture_1!#REF!)</f>
        <v>#REF!</v>
      </c>
      <c r="C54" s="5" t="e">
        <f>IF(Facture_1!#REF!="","",Facture_1!#REF!)</f>
        <v>#REF!</v>
      </c>
      <c r="D54" s="6" t="e">
        <f>IF(Facture_1!#REF!="","",Facture_1!#REF!)</f>
        <v>#REF!</v>
      </c>
      <c r="E54" s="26" t="e">
        <f>IF(Facture_1!#REF!="","",Facture_1!#REF!)</f>
        <v>#REF!</v>
      </c>
      <c r="F54" s="60"/>
      <c r="G54" s="7" t="e">
        <f>IF(Facture_1!#REF!="","",ROUND((E54*F54)/100,2))</f>
        <v>#REF!</v>
      </c>
      <c r="I54" t="e">
        <f>#REF!+F54</f>
        <v>#REF!</v>
      </c>
    </row>
    <row r="55" spans="1:9">
      <c r="A55" s="23" t="e">
        <f>IF(Facture_1!#REF!="","",Facture_1!#REF!)</f>
        <v>#REF!</v>
      </c>
      <c r="B55" s="24" t="e">
        <f>IF(Facture_1!#REF!="","",Facture_1!#REF!)</f>
        <v>#REF!</v>
      </c>
      <c r="C55" s="5" t="e">
        <f>IF(Facture_1!#REF!="","",Facture_1!#REF!)</f>
        <v>#REF!</v>
      </c>
      <c r="D55" s="6" t="e">
        <f>IF(Facture_1!#REF!="","",Facture_1!#REF!)</f>
        <v>#REF!</v>
      </c>
      <c r="E55" s="26" t="e">
        <f>IF(Facture_1!#REF!="","",Facture_1!#REF!)</f>
        <v>#REF!</v>
      </c>
      <c r="F55" s="60"/>
      <c r="G55" s="7" t="e">
        <f>IF(Facture_1!#REF!="","",ROUND((E55*F55)/100,2))</f>
        <v>#REF!</v>
      </c>
      <c r="I55" t="e">
        <f>#REF!+F55</f>
        <v>#REF!</v>
      </c>
    </row>
    <row r="56" spans="1:9">
      <c r="A56" s="23" t="e">
        <f>IF(Facture_1!#REF!="","",Facture_1!#REF!)</f>
        <v>#REF!</v>
      </c>
      <c r="B56" s="24" t="e">
        <f>IF(Facture_1!#REF!="","",Facture_1!#REF!)</f>
        <v>#REF!</v>
      </c>
      <c r="C56" s="5" t="e">
        <f>IF(Facture_1!#REF!="","",Facture_1!#REF!)</f>
        <v>#REF!</v>
      </c>
      <c r="D56" s="6" t="e">
        <f>IF(Facture_1!#REF!="","",Facture_1!#REF!)</f>
        <v>#REF!</v>
      </c>
      <c r="E56" s="26" t="e">
        <f>IF(Facture_1!#REF!="","",Facture_1!#REF!)</f>
        <v>#REF!</v>
      </c>
      <c r="F56" s="60"/>
      <c r="G56" s="7" t="e">
        <f>IF(Facture_1!#REF!="","",ROUND((E56*F56)/100,2))</f>
        <v>#REF!</v>
      </c>
      <c r="I56" t="e">
        <f>#REF!+F56</f>
        <v>#REF!</v>
      </c>
    </row>
    <row r="57" spans="1:9">
      <c r="A57" s="23" t="e">
        <f>IF(Facture_1!#REF!="","",Facture_1!#REF!)</f>
        <v>#REF!</v>
      </c>
      <c r="B57" s="24" t="e">
        <f>IF(Facture_1!#REF!="","",Facture_1!#REF!)</f>
        <v>#REF!</v>
      </c>
      <c r="C57" s="5" t="e">
        <f>IF(Facture_1!#REF!="","",Facture_1!#REF!)</f>
        <v>#REF!</v>
      </c>
      <c r="D57" s="6" t="e">
        <f>IF(Facture_1!#REF!="","",Facture_1!#REF!)</f>
        <v>#REF!</v>
      </c>
      <c r="E57" s="26" t="e">
        <f>IF(Facture_1!#REF!="","",Facture_1!#REF!)</f>
        <v>#REF!</v>
      </c>
      <c r="F57" s="60"/>
      <c r="G57" s="7" t="e">
        <f>IF(Facture_1!#REF!="","",ROUND((E57*F57)/100,2))</f>
        <v>#REF!</v>
      </c>
      <c r="I57" t="e">
        <f>#REF!+F57</f>
        <v>#REF!</v>
      </c>
    </row>
    <row r="58" spans="1:9">
      <c r="A58" s="23" t="e">
        <f>IF(Facture_1!#REF!="","",Facture_1!#REF!)</f>
        <v>#REF!</v>
      </c>
      <c r="B58" s="24" t="e">
        <f>IF(Facture_1!#REF!="","",Facture_1!#REF!)</f>
        <v>#REF!</v>
      </c>
      <c r="C58" s="5" t="e">
        <f>IF(Facture_1!#REF!="","",Facture_1!#REF!)</f>
        <v>#REF!</v>
      </c>
      <c r="D58" s="6" t="e">
        <f>IF(Facture_1!#REF!="","",Facture_1!#REF!)</f>
        <v>#REF!</v>
      </c>
      <c r="E58" s="26" t="e">
        <f>IF(Facture_1!#REF!="","",Facture_1!#REF!)</f>
        <v>#REF!</v>
      </c>
      <c r="F58" s="60"/>
      <c r="G58" s="7" t="e">
        <f>IF(Facture_1!#REF!="","",ROUND((E58*F58)/100,2))</f>
        <v>#REF!</v>
      </c>
      <c r="I58" t="e">
        <f>#REF!+F58</f>
        <v>#REF!</v>
      </c>
    </row>
    <row r="59" spans="1:9">
      <c r="A59" s="23" t="e">
        <f>IF(Facture_1!#REF!="","",Facture_1!#REF!)</f>
        <v>#REF!</v>
      </c>
      <c r="B59" s="24" t="e">
        <f>IF(Facture_1!#REF!="","",Facture_1!#REF!)</f>
        <v>#REF!</v>
      </c>
      <c r="C59" s="5" t="e">
        <f>IF(Facture_1!#REF!="","",Facture_1!#REF!)</f>
        <v>#REF!</v>
      </c>
      <c r="D59" s="6" t="e">
        <f>IF(Facture_1!#REF!="","",Facture_1!#REF!)</f>
        <v>#REF!</v>
      </c>
      <c r="E59" s="26" t="e">
        <f>IF(Facture_1!#REF!="","",Facture_1!#REF!)</f>
        <v>#REF!</v>
      </c>
      <c r="F59" s="60"/>
      <c r="G59" s="7" t="e">
        <f>IF(Facture_1!#REF!="","",ROUND((E59*F59)/100,2))</f>
        <v>#REF!</v>
      </c>
      <c r="I59" t="e">
        <f>#REF!+F59</f>
        <v>#REF!</v>
      </c>
    </row>
    <row r="60" spans="1:9">
      <c r="A60" s="23" t="e">
        <f>IF(Facture_1!#REF!="","",Facture_1!#REF!)</f>
        <v>#REF!</v>
      </c>
      <c r="B60" s="24" t="e">
        <f>IF(Facture_1!#REF!="","",Facture_1!#REF!)</f>
        <v>#REF!</v>
      </c>
      <c r="C60" s="5" t="e">
        <f>IF(Facture_1!#REF!="","",Facture_1!#REF!)</f>
        <v>#REF!</v>
      </c>
      <c r="D60" s="6" t="e">
        <f>IF(Facture_1!#REF!="","",Facture_1!#REF!)</f>
        <v>#REF!</v>
      </c>
      <c r="E60" s="26" t="e">
        <f>IF(Facture_1!#REF!="","",Facture_1!#REF!)</f>
        <v>#REF!</v>
      </c>
      <c r="F60" s="60"/>
      <c r="G60" s="7" t="e">
        <f>IF(Facture_1!#REF!="","",ROUND((E60*F60)/100,2))</f>
        <v>#REF!</v>
      </c>
      <c r="I60" t="e">
        <f>#REF!+F60</f>
        <v>#REF!</v>
      </c>
    </row>
    <row r="61" spans="1:9">
      <c r="A61" s="23" t="e">
        <f>IF(Facture_1!#REF!="","",Facture_1!#REF!)</f>
        <v>#REF!</v>
      </c>
      <c r="B61" s="24" t="e">
        <f>IF(Facture_1!#REF!="","",Facture_1!#REF!)</f>
        <v>#REF!</v>
      </c>
      <c r="C61" s="5" t="e">
        <f>IF(Facture_1!#REF!="","",Facture_1!#REF!)</f>
        <v>#REF!</v>
      </c>
      <c r="D61" s="6" t="e">
        <f>IF(Facture_1!#REF!="","",Facture_1!#REF!)</f>
        <v>#REF!</v>
      </c>
      <c r="E61" s="26" t="e">
        <f>IF(Facture_1!#REF!="","",Facture_1!#REF!)</f>
        <v>#REF!</v>
      </c>
      <c r="F61" s="60"/>
      <c r="G61" s="7" t="e">
        <f>IF(Facture_1!#REF!="","",ROUND((E61*F61)/100,2))</f>
        <v>#REF!</v>
      </c>
      <c r="I61" t="e">
        <f>#REF!+F61</f>
        <v>#REF!</v>
      </c>
    </row>
    <row r="62" spans="1:9">
      <c r="A62" s="23" t="e">
        <f>IF(Facture_1!#REF!="","",Facture_1!#REF!)</f>
        <v>#REF!</v>
      </c>
      <c r="B62" s="24" t="e">
        <f>IF(Facture_1!#REF!="","",Facture_1!#REF!)</f>
        <v>#REF!</v>
      </c>
      <c r="C62" s="5" t="e">
        <f>IF(Facture_1!#REF!="","",Facture_1!#REF!)</f>
        <v>#REF!</v>
      </c>
      <c r="D62" s="6" t="e">
        <f>IF(Facture_1!#REF!="","",Facture_1!#REF!)</f>
        <v>#REF!</v>
      </c>
      <c r="E62" s="26" t="e">
        <f>IF(Facture_1!#REF!="","",Facture_1!#REF!)</f>
        <v>#REF!</v>
      </c>
      <c r="F62" s="60"/>
      <c r="G62" s="7" t="e">
        <f>IF(Facture_1!#REF!="","",ROUND((E62*F62)/100,2))</f>
        <v>#REF!</v>
      </c>
      <c r="I62" t="e">
        <f>#REF!+F62</f>
        <v>#REF!</v>
      </c>
    </row>
    <row r="63" spans="1:9">
      <c r="A63" s="23" t="e">
        <f>IF(Facture_1!#REF!="","",Facture_1!#REF!)</f>
        <v>#REF!</v>
      </c>
      <c r="B63" s="24" t="e">
        <f>IF(Facture_1!#REF!="","",Facture_1!#REF!)</f>
        <v>#REF!</v>
      </c>
      <c r="C63" s="5" t="e">
        <f>IF(Facture_1!#REF!="","",Facture_1!#REF!)</f>
        <v>#REF!</v>
      </c>
      <c r="D63" s="6" t="e">
        <f>IF(Facture_1!#REF!="","",Facture_1!#REF!)</f>
        <v>#REF!</v>
      </c>
      <c r="E63" s="26" t="e">
        <f>IF(Facture_1!#REF!="","",Facture_1!#REF!)</f>
        <v>#REF!</v>
      </c>
      <c r="F63" s="60"/>
      <c r="G63" s="7" t="e">
        <f>IF(Facture_1!#REF!="","",ROUND((E63*F63)/100,2))</f>
        <v>#REF!</v>
      </c>
      <c r="I63" t="e">
        <f>#REF!+F63</f>
        <v>#REF!</v>
      </c>
    </row>
    <row r="64" spans="1:9">
      <c r="A64" s="23" t="e">
        <f>IF(Facture_1!#REF!="","",Facture_1!#REF!)</f>
        <v>#REF!</v>
      </c>
      <c r="B64" s="24" t="e">
        <f>IF(Facture_1!#REF!="","",Facture_1!#REF!)</f>
        <v>#REF!</v>
      </c>
      <c r="C64" s="5" t="e">
        <f>IF(Facture_1!#REF!="","",Facture_1!#REF!)</f>
        <v>#REF!</v>
      </c>
      <c r="D64" s="6" t="e">
        <f>IF(Facture_1!#REF!="","",Facture_1!#REF!)</f>
        <v>#REF!</v>
      </c>
      <c r="E64" s="26" t="e">
        <f>IF(Facture_1!#REF!="","",Facture_1!#REF!)</f>
        <v>#REF!</v>
      </c>
      <c r="F64" s="60"/>
      <c r="G64" s="7" t="e">
        <f>IF(Facture_1!#REF!="","",ROUND((E64*F64)/100,2))</f>
        <v>#REF!</v>
      </c>
      <c r="I64" t="e">
        <f>#REF!+F64</f>
        <v>#REF!</v>
      </c>
    </row>
    <row r="65" spans="1:9">
      <c r="A65" s="23" t="e">
        <f>IF(Facture_1!#REF!="","",Facture_1!#REF!)</f>
        <v>#REF!</v>
      </c>
      <c r="B65" s="24" t="e">
        <f>IF(Facture_1!#REF!="","",Facture_1!#REF!)</f>
        <v>#REF!</v>
      </c>
      <c r="C65" s="5" t="e">
        <f>IF(Facture_1!#REF!="","",Facture_1!#REF!)</f>
        <v>#REF!</v>
      </c>
      <c r="D65" s="6" t="e">
        <f>IF(Facture_1!#REF!="","",Facture_1!#REF!)</f>
        <v>#REF!</v>
      </c>
      <c r="E65" s="26" t="e">
        <f>IF(Facture_1!#REF!="","",Facture_1!#REF!)</f>
        <v>#REF!</v>
      </c>
      <c r="F65" s="60"/>
      <c r="G65" s="7" t="e">
        <f>IF(Facture_1!#REF!="","",ROUND((E65*F65)/100,2))</f>
        <v>#REF!</v>
      </c>
      <c r="I65" t="e">
        <f>#REF!+F65</f>
        <v>#REF!</v>
      </c>
    </row>
    <row r="66" spans="1:9">
      <c r="A66" s="23" t="e">
        <f>IF(Facture_1!#REF!="","",Facture_1!#REF!)</f>
        <v>#REF!</v>
      </c>
      <c r="B66" s="24" t="e">
        <f>IF(Facture_1!#REF!="","",Facture_1!#REF!)</f>
        <v>#REF!</v>
      </c>
      <c r="C66" s="5" t="e">
        <f>IF(Facture_1!#REF!="","",Facture_1!#REF!)</f>
        <v>#REF!</v>
      </c>
      <c r="D66" s="6" t="e">
        <f>IF(Facture_1!#REF!="","",Facture_1!#REF!)</f>
        <v>#REF!</v>
      </c>
      <c r="E66" s="26" t="e">
        <f>IF(Facture_1!#REF!="","",Facture_1!#REF!)</f>
        <v>#REF!</v>
      </c>
      <c r="F66" s="60"/>
      <c r="G66" s="7" t="e">
        <f>IF(Facture_1!#REF!="","",ROUND((E66*F66)/100,2))</f>
        <v>#REF!</v>
      </c>
      <c r="I66" t="e">
        <f>#REF!+F66</f>
        <v>#REF!</v>
      </c>
    </row>
    <row r="67" spans="1:9">
      <c r="A67" s="23" t="e">
        <f>IF(Facture_1!#REF!="","",Facture_1!#REF!)</f>
        <v>#REF!</v>
      </c>
      <c r="B67" s="24" t="e">
        <f>IF(Facture_1!#REF!="","",Facture_1!#REF!)</f>
        <v>#REF!</v>
      </c>
      <c r="C67" s="5" t="e">
        <f>IF(Facture_1!#REF!="","",Facture_1!#REF!)</f>
        <v>#REF!</v>
      </c>
      <c r="D67" s="6" t="e">
        <f>IF(Facture_1!#REF!="","",Facture_1!#REF!)</f>
        <v>#REF!</v>
      </c>
      <c r="E67" s="26" t="e">
        <f>IF(Facture_1!#REF!="","",Facture_1!#REF!)</f>
        <v>#REF!</v>
      </c>
      <c r="F67" s="60"/>
      <c r="G67" s="7" t="e">
        <f>IF(Facture_1!#REF!="","",ROUND((E67*F67)/100,2))</f>
        <v>#REF!</v>
      </c>
      <c r="I67" t="e">
        <f>#REF!+F67</f>
        <v>#REF!</v>
      </c>
    </row>
    <row r="68" spans="1:9">
      <c r="A68" s="23" t="e">
        <f>IF(Facture_1!#REF!="","",Facture_1!#REF!)</f>
        <v>#REF!</v>
      </c>
      <c r="B68" s="24" t="e">
        <f>IF(Facture_1!#REF!="","",Facture_1!#REF!)</f>
        <v>#REF!</v>
      </c>
      <c r="C68" s="5" t="e">
        <f>IF(Facture_1!#REF!="","",Facture_1!#REF!)</f>
        <v>#REF!</v>
      </c>
      <c r="D68" s="6" t="e">
        <f>IF(Facture_1!#REF!="","",Facture_1!#REF!)</f>
        <v>#REF!</v>
      </c>
      <c r="E68" s="26" t="e">
        <f>IF(Facture_1!#REF!="","",Facture_1!#REF!)</f>
        <v>#REF!</v>
      </c>
      <c r="F68" s="60"/>
      <c r="G68" s="7" t="e">
        <f>IF(Facture_1!#REF!="","",ROUND((E68*F68)/100,2))</f>
        <v>#REF!</v>
      </c>
      <c r="I68" t="e">
        <f>#REF!+F68</f>
        <v>#REF!</v>
      </c>
    </row>
    <row r="69" spans="1:9">
      <c r="A69" s="23" t="e">
        <f>IF(Facture_1!#REF!="","",Facture_1!#REF!)</f>
        <v>#REF!</v>
      </c>
      <c r="B69" s="24" t="e">
        <f>IF(Facture_1!#REF!="","",Facture_1!#REF!)</f>
        <v>#REF!</v>
      </c>
      <c r="C69" s="5" t="e">
        <f>IF(Facture_1!#REF!="","",Facture_1!#REF!)</f>
        <v>#REF!</v>
      </c>
      <c r="D69" s="6" t="e">
        <f>IF(Facture_1!#REF!="","",Facture_1!#REF!)</f>
        <v>#REF!</v>
      </c>
      <c r="E69" s="26" t="e">
        <f>IF(Facture_1!#REF!="","",Facture_1!#REF!)</f>
        <v>#REF!</v>
      </c>
      <c r="F69" s="60"/>
      <c r="G69" s="78" t="e">
        <f>SUM(G16:G68)</f>
        <v>#REF!</v>
      </c>
      <c r="I69" t="e">
        <f>#REF!+F69</f>
        <v>#REF!</v>
      </c>
    </row>
    <row r="70" spans="1:9">
      <c r="A70" s="23" t="e">
        <f>IF(Facture_1!#REF!="","",Facture_1!#REF!)</f>
        <v>#REF!</v>
      </c>
      <c r="B70" s="24" t="e">
        <f>IF(Facture_1!#REF!="","",Facture_1!#REF!)</f>
        <v>#REF!</v>
      </c>
      <c r="C70" s="5" t="e">
        <f>IF(Facture_1!#REF!="","",Facture_1!#REF!)</f>
        <v>#REF!</v>
      </c>
      <c r="D70" s="6" t="e">
        <f>IF(Facture_1!#REF!="","",Facture_1!#REF!)</f>
        <v>#REF!</v>
      </c>
      <c r="E70" s="26" t="e">
        <f>IF(Facture_1!#REF!="","",Facture_1!#REF!)</f>
        <v>#REF!</v>
      </c>
      <c r="F70" s="60"/>
      <c r="G70" s="7" t="e">
        <f>IF(Facture_1!#REF!="","",ROUND((E70*F70)/100,2))</f>
        <v>#REF!</v>
      </c>
      <c r="I70" t="e">
        <f>#REF!+F70</f>
        <v>#REF!</v>
      </c>
    </row>
    <row r="71" spans="1:9">
      <c r="A71" s="23" t="e">
        <f>IF(Facture_1!#REF!="","",Facture_1!#REF!)</f>
        <v>#REF!</v>
      </c>
      <c r="B71" s="77" t="s">
        <v>77</v>
      </c>
      <c r="C71" s="5" t="e">
        <f>IF(Facture_1!#REF!="","",Facture_1!#REF!)</f>
        <v>#REF!</v>
      </c>
      <c r="D71" s="6" t="e">
        <f>IF(Facture_1!#REF!="","",Facture_1!#REF!)</f>
        <v>#REF!</v>
      </c>
      <c r="E71" s="26" t="e">
        <f>IF(Facture_1!#REF!="","",Facture_1!#REF!)</f>
        <v>#REF!</v>
      </c>
      <c r="F71" s="60"/>
      <c r="G71" s="7" t="e">
        <f>IF(Facture_1!#REF!="","",ROUND((E71*F71)/100,2))</f>
        <v>#REF!</v>
      </c>
      <c r="I71" t="e">
        <f>#REF!+F71</f>
        <v>#REF!</v>
      </c>
    </row>
    <row r="72" spans="1:9">
      <c r="A72" s="23" t="e">
        <f>IF(Facture_1!#REF!="","",Facture_1!#REF!)</f>
        <v>#REF!</v>
      </c>
      <c r="B72" s="24" t="e">
        <f>IF(Facture_1!#REF!="","",Facture_1!#REF!)</f>
        <v>#REF!</v>
      </c>
      <c r="C72" s="5" t="e">
        <f>IF(Facture_1!#REF!="","",Facture_1!#REF!)</f>
        <v>#REF!</v>
      </c>
      <c r="D72" s="6" t="e">
        <f>IF(Facture_1!#REF!="","",Facture_1!#REF!)</f>
        <v>#REF!</v>
      </c>
      <c r="E72" s="26" t="e">
        <f>IF(Facture_1!#REF!="","",Facture_1!#REF!)</f>
        <v>#REF!</v>
      </c>
      <c r="F72" s="60"/>
      <c r="G72" s="78" t="e">
        <f>IF(Facture_1!#REF!="","",ROUND((E72*F72)/100,2))</f>
        <v>#REF!</v>
      </c>
      <c r="I72" t="e">
        <f>#REF!+F72</f>
        <v>#REF!</v>
      </c>
    </row>
    <row r="73" spans="1:9">
      <c r="A73" s="23" t="e">
        <f>IF(Facture_1!#REF!="","",Facture_1!#REF!)</f>
        <v>#REF!</v>
      </c>
      <c r="B73" s="77" t="s">
        <v>78</v>
      </c>
      <c r="C73" s="5" t="e">
        <f>IF(Facture_1!#REF!="","",Facture_1!#REF!)</f>
        <v>#REF!</v>
      </c>
      <c r="D73" s="6" t="e">
        <f>IF(Facture_1!#REF!="","",Facture_1!#REF!)</f>
        <v>#REF!</v>
      </c>
      <c r="E73" s="26" t="e">
        <f>IF(Facture_1!#REF!="","",Facture_1!#REF!)</f>
        <v>#REF!</v>
      </c>
      <c r="F73" s="60"/>
      <c r="G73" s="7" t="e">
        <f>IF(Facture_1!#REF!="","",ROUND((E73*F73)/100,2))</f>
        <v>#REF!</v>
      </c>
      <c r="I73" t="e">
        <f>#REF!+F73</f>
        <v>#REF!</v>
      </c>
    </row>
    <row r="74" spans="1:9">
      <c r="A74" s="23" t="str">
        <f>IF(Facture_1!A23="","",Facture_1!A23)</f>
        <v/>
      </c>
      <c r="B74" s="24" t="e">
        <f>IF(Facture_1!#REF!="","",Facture_1!#REF!)</f>
        <v>#REF!</v>
      </c>
      <c r="C74" s="5" t="e">
        <f>IF(Facture_1!#REF!="","",Facture_1!#REF!)</f>
        <v>#REF!</v>
      </c>
      <c r="D74" s="6" t="e">
        <f>IF(Facture_1!#REF!="","",Facture_1!#REF!)</f>
        <v>#REF!</v>
      </c>
      <c r="E74" s="26" t="e">
        <f>IF(Facture_1!#REF!="","",Facture_1!#REF!)</f>
        <v>#REF!</v>
      </c>
      <c r="F74" s="60"/>
      <c r="G74" s="78" t="str">
        <f>IF(Facture_1!A23="","",ROUND((E74*F74)/100,2))</f>
        <v/>
      </c>
      <c r="I74" t="e">
        <f>#REF!+F74</f>
        <v>#REF!</v>
      </c>
    </row>
    <row r="75" spans="1:9" ht="15.75" thickBot="1">
      <c r="A75" s="27" t="str">
        <f>IF(Facture_1!A24="","",Facture_1!A24)</f>
        <v/>
      </c>
      <c r="B75" s="25" t="e">
        <f>IF(Facture_1!#REF!="","",Facture_1!#REF!)</f>
        <v>#REF!</v>
      </c>
      <c r="C75" s="8" t="e">
        <f>IF(Facture_1!#REF!="","",Facture_1!#REF!)</f>
        <v>#REF!</v>
      </c>
      <c r="D75" s="6" t="e">
        <f>IF(Facture_1!#REF!="","",Facture_1!#REF!)</f>
        <v>#REF!</v>
      </c>
      <c r="E75" s="26" t="e">
        <f>IF(Facture_1!#REF!="","",Facture_1!#REF!)</f>
        <v>#REF!</v>
      </c>
      <c r="F75" s="60"/>
      <c r="G75" s="7" t="str">
        <f>IF(Facture_1!A24="","",ROUND((E75*F75)/100,2))</f>
        <v/>
      </c>
      <c r="I75" t="e">
        <f>#REF!+F75</f>
        <v>#REF!</v>
      </c>
    </row>
    <row r="76" spans="1:9">
      <c r="D76" s="11"/>
      <c r="E76" s="17"/>
      <c r="F76" s="19"/>
      <c r="G76" s="18"/>
    </row>
    <row r="77" spans="1:9" ht="15.75" customHeight="1">
      <c r="D77" s="9"/>
      <c r="E77" s="168" t="s">
        <v>7</v>
      </c>
      <c r="F77" s="169"/>
      <c r="G77" s="13" t="e">
        <f>ROUND(SUM(G72,G74,G69),2)</f>
        <v>#REF!</v>
      </c>
      <c r="I77" s="31" t="e">
        <f>Facture_1!G24+Facture_2!G22+Facture_3!G78+Facture_4!G77+'Facture 5'!G77+'Facture 6'!G77+'Facture 7'!G77+G77</f>
        <v>#REF!</v>
      </c>
    </row>
    <row r="78" spans="1:9" ht="15.75" customHeight="1">
      <c r="D78" s="9"/>
      <c r="E78" s="168" t="s">
        <v>73</v>
      </c>
      <c r="F78" s="169"/>
      <c r="G78" s="13">
        <f>-1*F1HT</f>
        <v>-1424</v>
      </c>
      <c r="I78" s="31"/>
    </row>
    <row r="79" spans="1:9" ht="15.75" customHeight="1">
      <c r="D79" s="9"/>
      <c r="E79" s="168" t="s">
        <v>74</v>
      </c>
      <c r="F79" s="169"/>
      <c r="G79" s="13">
        <f>-1*F2HT</f>
        <v>1424</v>
      </c>
      <c r="I79" s="31"/>
    </row>
    <row r="80" spans="1:9" ht="15.75" customHeight="1">
      <c r="D80" s="9"/>
      <c r="E80" s="168" t="s">
        <v>76</v>
      </c>
      <c r="F80" s="169"/>
      <c r="G80" s="13">
        <f>-1*F3HT</f>
        <v>-2981</v>
      </c>
      <c r="I80" s="31"/>
    </row>
    <row r="81" spans="2:9" ht="15.75" customHeight="1">
      <c r="D81" s="9"/>
      <c r="E81" s="170" t="s">
        <v>75</v>
      </c>
      <c r="F81" s="165"/>
      <c r="G81" s="76" t="e">
        <f>SUM(G77:G80)</f>
        <v>#REF!</v>
      </c>
      <c r="I81" s="31"/>
    </row>
    <row r="82" spans="2:9">
      <c r="D82" s="9"/>
      <c r="E82" s="166" t="s">
        <v>70</v>
      </c>
      <c r="F82" s="167"/>
      <c r="G82" s="10" t="e">
        <f>G77*0.2</f>
        <v>#REF!</v>
      </c>
    </row>
    <row r="83" spans="2:9" ht="16.5" thickBot="1">
      <c r="D83" s="9"/>
      <c r="E83" s="162" t="s">
        <v>8</v>
      </c>
      <c r="F83" s="163"/>
      <c r="G83" s="16" t="e">
        <f>G77+G82</f>
        <v>#REF!</v>
      </c>
    </row>
    <row r="85" spans="2:9">
      <c r="B85" s="28"/>
    </row>
  </sheetData>
  <mergeCells count="9">
    <mergeCell ref="E81:F81"/>
    <mergeCell ref="E82:F82"/>
    <mergeCell ref="E83:F83"/>
    <mergeCell ref="A11:G11"/>
    <mergeCell ref="A13:G13"/>
    <mergeCell ref="E77:F77"/>
    <mergeCell ref="E78:F78"/>
    <mergeCell ref="E79:F79"/>
    <mergeCell ref="E80:F80"/>
  </mergeCells>
  <conditionalFormatting sqref="I16:I75">
    <cfRule type="colorScale" priority="2">
      <colorScale>
        <cfvo type="num" val="70"/>
        <cfvo type="num" val="95"/>
        <cfvo type="num" val="96"/>
        <color rgb="FF00B050"/>
        <color rgb="FFFFEB84"/>
        <color rgb="FFFF0000"/>
      </colorScale>
    </cfRule>
    <cfRule type="colorScale" priority="3">
      <colorScale>
        <cfvo type="num" val="80"/>
        <cfvo type="num" val="95"/>
        <cfvo type="num" val="95"/>
        <color rgb="FF92D050"/>
        <color rgb="FFFFEB84"/>
        <color rgb="FFFF0000"/>
      </colorScale>
    </cfRule>
  </conditionalFormatting>
  <conditionalFormatting sqref="E9">
    <cfRule type="containsBlanks" dxfId="4" priority="1">
      <formula>LEN(TRIM(E9))=0</formula>
    </cfRule>
  </conditionalFormatting>
  <pageMargins left="0.25" right="0.25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C00000"/>
  </sheetPr>
  <dimension ref="A3:I81"/>
  <sheetViews>
    <sheetView zoomScale="85" zoomScaleNormal="85" workbookViewId="0">
      <pane ySplit="15" topLeftCell="A67" activePane="bottomLeft" state="frozen"/>
      <selection activeCell="E7" sqref="E7"/>
      <selection pane="bottomLeft" activeCell="B82" sqref="B82"/>
    </sheetView>
  </sheetViews>
  <sheetFormatPr baseColWidth="10" defaultRowHeight="15"/>
  <cols>
    <col min="1" max="1" width="7.85546875" style="81" customWidth="1"/>
    <col min="2" max="2" width="36.7109375" customWidth="1"/>
    <col min="3" max="3" width="4.85546875" customWidth="1"/>
    <col min="4" max="4" width="13.85546875" customWidth="1"/>
    <col min="5" max="5" width="13.140625" customWidth="1"/>
    <col min="6" max="6" width="5.7109375" customWidth="1"/>
    <col min="7" max="7" width="13.140625" customWidth="1"/>
  </cols>
  <sheetData>
    <row r="3" spans="1:9" ht="85.5" customHeight="1"/>
    <row r="4" spans="1:9">
      <c r="E4" t="str">
        <f>Facture_1!E4</f>
        <v>Mairie de Sanssac l'église</v>
      </c>
    </row>
    <row r="5" spans="1:9">
      <c r="E5" t="str">
        <f>Facture_1!E5</f>
        <v>Le Broug</v>
      </c>
    </row>
    <row r="6" spans="1:9">
      <c r="E6" t="str">
        <f>IF('A remplir'!B31="","",'A remplir'!B31)</f>
        <v/>
      </c>
    </row>
    <row r="7" spans="1:9">
      <c r="E7" t="str">
        <f>Facture_1!E7</f>
        <v>43320 Sanssac l'eglise</v>
      </c>
    </row>
    <row r="9" spans="1:9">
      <c r="D9" s="20" t="s">
        <v>11</v>
      </c>
      <c r="E9" s="64"/>
    </row>
    <row r="10" spans="1:9" ht="21.75" customHeight="1"/>
    <row r="11" spans="1:9" ht="21">
      <c r="A11" s="160" t="s">
        <v>15</v>
      </c>
      <c r="B11" s="160"/>
      <c r="C11" s="160"/>
      <c r="D11" s="160"/>
      <c r="E11" s="160"/>
      <c r="F11" s="160"/>
      <c r="G11" s="160"/>
    </row>
    <row r="12" spans="1:9" ht="33.75" customHeight="1">
      <c r="A12" s="80"/>
      <c r="B12" s="30"/>
      <c r="C12" s="30"/>
      <c r="D12" s="30"/>
      <c r="E12" s="30"/>
      <c r="F12" s="30"/>
      <c r="G12" s="30"/>
    </row>
    <row r="13" spans="1:9" ht="19.5" customHeight="1">
      <c r="A13" s="161" t="str">
        <f>CONCATENATE('A remplir'!A15,'A remplir'!B15)</f>
        <v>Opération :               Nom du Chantier</v>
      </c>
      <c r="B13" s="161"/>
      <c r="C13" s="161"/>
      <c r="D13" s="161"/>
      <c r="E13" s="161"/>
      <c r="F13" s="161"/>
      <c r="G13" s="161"/>
    </row>
    <row r="14" spans="1:9" ht="15.75" thickBot="1"/>
    <row r="15" spans="1:9">
      <c r="A15" s="2" t="s">
        <v>3</v>
      </c>
      <c r="B15" s="3" t="s">
        <v>0</v>
      </c>
      <c r="C15" s="3" t="s">
        <v>1</v>
      </c>
      <c r="D15" s="3" t="s">
        <v>2</v>
      </c>
      <c r="E15" s="3" t="s">
        <v>4</v>
      </c>
      <c r="F15" s="3" t="s">
        <v>6</v>
      </c>
      <c r="G15" s="4" t="s">
        <v>4</v>
      </c>
    </row>
    <row r="16" spans="1:9">
      <c r="A16" s="23" t="e">
        <f>IF(Facture_1!#REF!="","",Facture_1!#REF!)</f>
        <v>#REF!</v>
      </c>
      <c r="B16" s="24" t="e">
        <f>IF(Facture_1!#REF!="","",Facture_1!#REF!)</f>
        <v>#REF!</v>
      </c>
      <c r="C16" s="5" t="e">
        <f>IF(Facture_1!#REF!="","",Facture_1!#REF!)</f>
        <v>#REF!</v>
      </c>
      <c r="D16" s="6" t="e">
        <f>IF(Facture_1!#REF!="","",Facture_1!#REF!)</f>
        <v>#REF!</v>
      </c>
      <c r="E16" s="26" t="e">
        <f>IF(Facture_1!#REF!="","",Facture_1!#REF!)</f>
        <v>#REF!</v>
      </c>
      <c r="F16" s="60">
        <v>100</v>
      </c>
      <c r="G16" s="7" t="e">
        <f>IF(Facture_1!#REF!="","",ROUND((E16*F16)/100,2))</f>
        <v>#REF!</v>
      </c>
      <c r="I16" t="e">
        <f>#REF!+F16</f>
        <v>#REF!</v>
      </c>
    </row>
    <row r="17" spans="1:9">
      <c r="A17" s="23" t="e">
        <f>IF(Facture_1!#REF!="","",Facture_1!#REF!)</f>
        <v>#REF!</v>
      </c>
      <c r="B17" s="24" t="e">
        <f>IF(Facture_1!#REF!="","",Facture_1!#REF!)</f>
        <v>#REF!</v>
      </c>
      <c r="C17" s="5" t="e">
        <f>IF(Facture_1!#REF!="","",Facture_1!#REF!)</f>
        <v>#REF!</v>
      </c>
      <c r="D17" s="6" t="e">
        <f>IF(Facture_1!#REF!="","",Facture_1!#REF!)</f>
        <v>#REF!</v>
      </c>
      <c r="E17" s="26" t="e">
        <f>IF(Facture_1!#REF!="","",Facture_1!#REF!)</f>
        <v>#REF!</v>
      </c>
      <c r="F17" s="60">
        <v>100</v>
      </c>
      <c r="G17" s="7" t="e">
        <f>IF(Facture_1!#REF!="","",ROUND((E17*F17)/100,2))</f>
        <v>#REF!</v>
      </c>
      <c r="I17" t="e">
        <f>#REF!+F17</f>
        <v>#REF!</v>
      </c>
    </row>
    <row r="18" spans="1:9" ht="15" customHeight="1">
      <c r="A18" s="23" t="e">
        <f>IF(Facture_1!#REF!="","",Facture_1!#REF!)</f>
        <v>#REF!</v>
      </c>
      <c r="B18" s="24" t="e">
        <f>IF(Facture_1!#REF!="","",Facture_1!#REF!)</f>
        <v>#REF!</v>
      </c>
      <c r="C18" s="5" t="e">
        <f>IF(Facture_1!#REF!="","",Facture_1!#REF!)</f>
        <v>#REF!</v>
      </c>
      <c r="D18" s="6" t="e">
        <f>IF(Facture_1!#REF!="","",Facture_1!#REF!)</f>
        <v>#REF!</v>
      </c>
      <c r="E18" s="26" t="e">
        <f>IF(Facture_1!#REF!="","",Facture_1!#REF!)</f>
        <v>#REF!</v>
      </c>
      <c r="F18" s="60">
        <v>100</v>
      </c>
      <c r="G18" s="7" t="e">
        <f>IF(Facture_1!#REF!="","",ROUND((E18*F18)/100,2))</f>
        <v>#REF!</v>
      </c>
      <c r="I18" t="e">
        <f>#REF!+F18</f>
        <v>#REF!</v>
      </c>
    </row>
    <row r="19" spans="1:9">
      <c r="A19" s="23" t="e">
        <f>IF(Facture_1!#REF!="","",Facture_1!#REF!)</f>
        <v>#REF!</v>
      </c>
      <c r="B19" s="24" t="e">
        <f>IF(Facture_1!#REF!="","",Facture_1!#REF!)</f>
        <v>#REF!</v>
      </c>
      <c r="C19" s="5" t="e">
        <f>IF(Facture_1!#REF!="","",Facture_1!#REF!)</f>
        <v>#REF!</v>
      </c>
      <c r="D19" s="6" t="e">
        <f>IF(Facture_1!#REF!="","",Facture_1!#REF!)</f>
        <v>#REF!</v>
      </c>
      <c r="E19" s="26" t="e">
        <f>IF(Facture_1!#REF!="","",Facture_1!#REF!)</f>
        <v>#REF!</v>
      </c>
      <c r="F19" s="60">
        <v>100</v>
      </c>
      <c r="G19" s="7" t="e">
        <f>IF(Facture_1!#REF!="","",ROUND((E19*F19)/100,2))</f>
        <v>#REF!</v>
      </c>
      <c r="I19" t="e">
        <f>#REF!+F19</f>
        <v>#REF!</v>
      </c>
    </row>
    <row r="20" spans="1:9">
      <c r="A20" s="23" t="e">
        <f>IF(Facture_1!#REF!="","",Facture_1!#REF!)</f>
        <v>#REF!</v>
      </c>
      <c r="B20" s="24" t="e">
        <f>IF(Facture_1!#REF!="","",Facture_1!#REF!)</f>
        <v>#REF!</v>
      </c>
      <c r="C20" s="5" t="e">
        <f>IF(Facture_1!#REF!="","",Facture_1!#REF!)</f>
        <v>#REF!</v>
      </c>
      <c r="D20" s="6" t="e">
        <f>IF(Facture_1!#REF!="","",Facture_1!#REF!)</f>
        <v>#REF!</v>
      </c>
      <c r="E20" s="26" t="e">
        <f>IF(Facture_1!#REF!="","",Facture_1!#REF!)</f>
        <v>#REF!</v>
      </c>
      <c r="F20" s="60">
        <v>100</v>
      </c>
      <c r="G20" s="7" t="e">
        <f>IF(Facture_1!#REF!="","",ROUND((E20*F20)/100,2))</f>
        <v>#REF!</v>
      </c>
      <c r="I20" t="e">
        <f>#REF!+F20</f>
        <v>#REF!</v>
      </c>
    </row>
    <row r="21" spans="1:9">
      <c r="A21" s="23" t="e">
        <f>IF(Facture_1!#REF!="","",Facture_1!#REF!)</f>
        <v>#REF!</v>
      </c>
      <c r="B21" s="24" t="e">
        <f>IF(Facture_1!#REF!="","",Facture_1!#REF!)</f>
        <v>#REF!</v>
      </c>
      <c r="C21" s="5" t="e">
        <f>IF(Facture_1!#REF!="","",Facture_1!#REF!)</f>
        <v>#REF!</v>
      </c>
      <c r="D21" s="6" t="e">
        <f>IF(Facture_1!#REF!="","",Facture_1!#REF!)</f>
        <v>#REF!</v>
      </c>
      <c r="E21" s="26" t="e">
        <f>IF(Facture_1!#REF!="","",Facture_1!#REF!)</f>
        <v>#REF!</v>
      </c>
      <c r="F21" s="60">
        <v>100</v>
      </c>
      <c r="G21" s="7" t="e">
        <f>IF(Facture_1!#REF!="","",ROUND((E21*F21)/100,2))</f>
        <v>#REF!</v>
      </c>
      <c r="I21" t="e">
        <f>#REF!+F21</f>
        <v>#REF!</v>
      </c>
    </row>
    <row r="22" spans="1:9">
      <c r="A22" s="23" t="e">
        <f>IF(Facture_1!#REF!="","",Facture_1!#REF!)</f>
        <v>#REF!</v>
      </c>
      <c r="B22" s="24" t="e">
        <f>IF(Facture_1!#REF!="","",Facture_1!#REF!)</f>
        <v>#REF!</v>
      </c>
      <c r="C22" s="5" t="e">
        <f>IF(Facture_1!#REF!="","",Facture_1!#REF!)</f>
        <v>#REF!</v>
      </c>
      <c r="D22" s="6" t="e">
        <f>IF(Facture_1!#REF!="","",Facture_1!#REF!)</f>
        <v>#REF!</v>
      </c>
      <c r="E22" s="26" t="e">
        <f>IF(Facture_1!#REF!="","",Facture_1!#REF!)</f>
        <v>#REF!</v>
      </c>
      <c r="F22" s="60">
        <v>100</v>
      </c>
      <c r="G22" s="7" t="e">
        <f>IF(Facture_1!#REF!="","",ROUND((E22*F22)/100,2))</f>
        <v>#REF!</v>
      </c>
      <c r="I22" t="e">
        <f>#REF!+F22</f>
        <v>#REF!</v>
      </c>
    </row>
    <row r="23" spans="1:9">
      <c r="A23" s="23" t="e">
        <f>IF(Facture_1!#REF!="","",Facture_1!#REF!)</f>
        <v>#REF!</v>
      </c>
      <c r="B23" s="24" t="e">
        <f>IF(Facture_1!#REF!="","",Facture_1!#REF!)</f>
        <v>#REF!</v>
      </c>
      <c r="C23" s="5" t="e">
        <f>IF(Facture_1!#REF!="","",Facture_1!#REF!)</f>
        <v>#REF!</v>
      </c>
      <c r="D23" s="6" t="e">
        <f>IF(Facture_1!#REF!="","",Facture_1!#REF!)</f>
        <v>#REF!</v>
      </c>
      <c r="E23" s="26" t="e">
        <f>IF(Facture_1!#REF!="","",Facture_1!#REF!)</f>
        <v>#REF!</v>
      </c>
      <c r="F23" s="60">
        <v>100</v>
      </c>
      <c r="G23" s="7" t="e">
        <f>IF(Facture_1!#REF!="","",ROUND((E23*F23)/100,2))</f>
        <v>#REF!</v>
      </c>
      <c r="I23" t="e">
        <f>#REF!+F23</f>
        <v>#REF!</v>
      </c>
    </row>
    <row r="24" spans="1:9">
      <c r="A24" s="23" t="e">
        <f>IF(Facture_1!#REF!="","",Facture_1!#REF!)</f>
        <v>#REF!</v>
      </c>
      <c r="B24" s="24" t="e">
        <f>IF(Facture_1!#REF!="","",Facture_1!#REF!)</f>
        <v>#REF!</v>
      </c>
      <c r="C24" s="5" t="e">
        <f>IF(Facture_1!#REF!="","",Facture_1!#REF!)</f>
        <v>#REF!</v>
      </c>
      <c r="D24" s="6" t="e">
        <f>IF(Facture_1!#REF!="","",Facture_1!#REF!)</f>
        <v>#REF!</v>
      </c>
      <c r="E24" s="26" t="e">
        <f>IF(Facture_1!#REF!="","",Facture_1!#REF!)</f>
        <v>#REF!</v>
      </c>
      <c r="F24" s="60">
        <v>100</v>
      </c>
      <c r="G24" s="7" t="e">
        <f>IF(Facture_1!#REF!="","",ROUND((E24*F24)/100,2))</f>
        <v>#REF!</v>
      </c>
      <c r="I24" t="e">
        <f>#REF!+F24</f>
        <v>#REF!</v>
      </c>
    </row>
    <row r="25" spans="1:9">
      <c r="A25" s="23" t="e">
        <f>IF(Facture_1!#REF!="","",Facture_1!#REF!)</f>
        <v>#REF!</v>
      </c>
      <c r="B25" s="24" t="e">
        <f>IF(Facture_1!#REF!="","",Facture_1!#REF!)</f>
        <v>#REF!</v>
      </c>
      <c r="C25" s="5" t="e">
        <f>IF(Facture_1!#REF!="","",Facture_1!#REF!)</f>
        <v>#REF!</v>
      </c>
      <c r="D25" s="6" t="e">
        <f>IF(Facture_1!#REF!="","",Facture_1!#REF!)</f>
        <v>#REF!</v>
      </c>
      <c r="E25" s="26" t="e">
        <f>IF(Facture_1!#REF!="","",Facture_1!#REF!)</f>
        <v>#REF!</v>
      </c>
      <c r="F25" s="60">
        <v>100</v>
      </c>
      <c r="G25" s="7" t="e">
        <f>IF(Facture_1!#REF!="","",ROUND((E25*F25)/100,2))</f>
        <v>#REF!</v>
      </c>
      <c r="I25" t="e">
        <f>#REF!+F25</f>
        <v>#REF!</v>
      </c>
    </row>
    <row r="26" spans="1:9">
      <c r="A26" s="23" t="e">
        <f>IF(Facture_1!#REF!="","",Facture_1!#REF!)</f>
        <v>#REF!</v>
      </c>
      <c r="B26" s="24" t="e">
        <f>IF(Facture_1!#REF!="","",Facture_1!#REF!)</f>
        <v>#REF!</v>
      </c>
      <c r="C26" s="5" t="e">
        <f>IF(Facture_1!#REF!="","",Facture_1!#REF!)</f>
        <v>#REF!</v>
      </c>
      <c r="D26" s="6" t="e">
        <f>IF(Facture_1!#REF!="","",Facture_1!#REF!)</f>
        <v>#REF!</v>
      </c>
      <c r="E26" s="26" t="e">
        <f>IF(Facture_1!#REF!="","",Facture_1!#REF!)</f>
        <v>#REF!</v>
      </c>
      <c r="F26" s="60"/>
      <c r="G26" s="7" t="e">
        <f>IF(Facture_1!#REF!="","",ROUND((E26*F26)/100,2))</f>
        <v>#REF!</v>
      </c>
      <c r="I26" t="e">
        <f>#REF!+F26</f>
        <v>#REF!</v>
      </c>
    </row>
    <row r="27" spans="1:9">
      <c r="A27" s="23" t="e">
        <f>IF(Facture_1!#REF!="","",Facture_1!#REF!)</f>
        <v>#REF!</v>
      </c>
      <c r="B27" s="24" t="e">
        <f>IF(Facture_1!#REF!="","",Facture_1!#REF!)</f>
        <v>#REF!</v>
      </c>
      <c r="C27" s="5" t="e">
        <f>IF(Facture_1!#REF!="","",Facture_1!#REF!)</f>
        <v>#REF!</v>
      </c>
      <c r="D27" s="6" t="e">
        <f>IF(Facture_1!#REF!="","",Facture_1!#REF!)</f>
        <v>#REF!</v>
      </c>
      <c r="E27" s="26" t="e">
        <f>IF(Facture_1!#REF!="","",Facture_1!#REF!)</f>
        <v>#REF!</v>
      </c>
      <c r="F27" s="60"/>
      <c r="G27" s="7" t="e">
        <f>IF(Facture_1!#REF!="","",ROUND((E27*F27)/100,2))</f>
        <v>#REF!</v>
      </c>
      <c r="I27" t="e">
        <f>#REF!+F27</f>
        <v>#REF!</v>
      </c>
    </row>
    <row r="28" spans="1:9" ht="15" customHeight="1">
      <c r="A28" s="23" t="e">
        <f>IF(Facture_1!#REF!="","",Facture_1!#REF!)</f>
        <v>#REF!</v>
      </c>
      <c r="B28" s="24" t="e">
        <f>IF(Facture_1!#REF!="","",Facture_1!#REF!)</f>
        <v>#REF!</v>
      </c>
      <c r="C28" s="5" t="e">
        <f>IF(Facture_1!#REF!="","",Facture_1!#REF!)</f>
        <v>#REF!</v>
      </c>
      <c r="D28" s="6" t="e">
        <f>IF(Facture_1!#REF!="","",Facture_1!#REF!)</f>
        <v>#REF!</v>
      </c>
      <c r="E28" s="26" t="e">
        <f>IF(Facture_1!#REF!="","",Facture_1!#REF!)</f>
        <v>#REF!</v>
      </c>
      <c r="F28" s="60"/>
      <c r="G28" s="7" t="e">
        <f>IF(Facture_1!#REF!="","",ROUND((E28*F28)/100,2))</f>
        <v>#REF!</v>
      </c>
      <c r="I28" t="e">
        <f>#REF!+F28</f>
        <v>#REF!</v>
      </c>
    </row>
    <row r="29" spans="1:9">
      <c r="A29" s="23" t="e">
        <f>IF(Facture_1!#REF!="","",Facture_1!#REF!)</f>
        <v>#REF!</v>
      </c>
      <c r="B29" s="24" t="e">
        <f>IF(Facture_1!#REF!="","",Facture_1!#REF!)</f>
        <v>#REF!</v>
      </c>
      <c r="C29" s="5" t="e">
        <f>IF(Facture_1!#REF!="","",Facture_1!#REF!)</f>
        <v>#REF!</v>
      </c>
      <c r="D29" s="6" t="e">
        <f>IF(Facture_1!#REF!="","",Facture_1!#REF!)</f>
        <v>#REF!</v>
      </c>
      <c r="E29" s="26" t="e">
        <f>IF(Facture_1!#REF!="","",Facture_1!#REF!)</f>
        <v>#REF!</v>
      </c>
      <c r="F29" s="60"/>
      <c r="G29" s="7" t="e">
        <f>IF(Facture_1!#REF!="","",ROUND((E29*F29)/100,2))</f>
        <v>#REF!</v>
      </c>
      <c r="I29" t="e">
        <f>#REF!+F29</f>
        <v>#REF!</v>
      </c>
    </row>
    <row r="30" spans="1:9">
      <c r="A30" s="23" t="e">
        <f>IF(Facture_1!#REF!="","",Facture_1!#REF!)</f>
        <v>#REF!</v>
      </c>
      <c r="B30" s="24" t="e">
        <f>IF(Facture_1!#REF!="","",Facture_1!#REF!)</f>
        <v>#REF!</v>
      </c>
      <c r="C30" s="5" t="e">
        <f>IF(Facture_1!#REF!="","",Facture_1!#REF!)</f>
        <v>#REF!</v>
      </c>
      <c r="D30" s="6" t="e">
        <f>IF(Facture_1!#REF!="","",Facture_1!#REF!)</f>
        <v>#REF!</v>
      </c>
      <c r="E30" s="26" t="e">
        <f>IF(Facture_1!#REF!="","",Facture_1!#REF!)</f>
        <v>#REF!</v>
      </c>
      <c r="F30" s="60"/>
      <c r="G30" s="7" t="e">
        <f>IF(Facture_1!#REF!="","",ROUND((E30*F30)/100,2))</f>
        <v>#REF!</v>
      </c>
      <c r="I30" t="e">
        <f>#REF!+F30</f>
        <v>#REF!</v>
      </c>
    </row>
    <row r="31" spans="1:9">
      <c r="A31" s="23" t="e">
        <f>IF(Facture_1!#REF!="","",Facture_1!#REF!)</f>
        <v>#REF!</v>
      </c>
      <c r="B31" s="24" t="e">
        <f>IF(Facture_1!#REF!="","",Facture_1!#REF!)</f>
        <v>#REF!</v>
      </c>
      <c r="C31" s="5" t="e">
        <f>IF(Facture_1!#REF!="","",Facture_1!#REF!)</f>
        <v>#REF!</v>
      </c>
      <c r="D31" s="6" t="e">
        <f>IF(Facture_1!#REF!="","",Facture_1!#REF!)</f>
        <v>#REF!</v>
      </c>
      <c r="E31" s="26" t="e">
        <f>IF(Facture_1!#REF!="","",Facture_1!#REF!)</f>
        <v>#REF!</v>
      </c>
      <c r="F31" s="60"/>
      <c r="G31" s="7" t="e">
        <f>IF(Facture_1!#REF!="","",ROUND((E31*F31)/100,2))</f>
        <v>#REF!</v>
      </c>
      <c r="I31" t="e">
        <f>#REF!+F31</f>
        <v>#REF!</v>
      </c>
    </row>
    <row r="32" spans="1:9">
      <c r="A32" s="23" t="e">
        <f>IF(Facture_1!#REF!="","",Facture_1!#REF!)</f>
        <v>#REF!</v>
      </c>
      <c r="B32" s="24" t="e">
        <f>IF(Facture_1!#REF!="","",Facture_1!#REF!)</f>
        <v>#REF!</v>
      </c>
      <c r="C32" s="5" t="e">
        <f>IF(Facture_1!#REF!="","",Facture_1!#REF!)</f>
        <v>#REF!</v>
      </c>
      <c r="D32" s="6" t="e">
        <f>IF(Facture_1!#REF!="","",Facture_1!#REF!)</f>
        <v>#REF!</v>
      </c>
      <c r="E32" s="26" t="e">
        <f>IF(Facture_1!#REF!="","",Facture_1!#REF!)</f>
        <v>#REF!</v>
      </c>
      <c r="F32" s="60"/>
      <c r="G32" s="7" t="e">
        <f>IF(Facture_1!#REF!="","",ROUND((E32*F32)/100,2))</f>
        <v>#REF!</v>
      </c>
      <c r="I32" t="e">
        <f>#REF!+F32</f>
        <v>#REF!</v>
      </c>
    </row>
    <row r="33" spans="1:9">
      <c r="A33" s="23" t="e">
        <f>IF(Facture_1!#REF!="","",Facture_1!#REF!)</f>
        <v>#REF!</v>
      </c>
      <c r="B33" s="24" t="e">
        <f>IF(Facture_1!#REF!="","",Facture_1!#REF!)</f>
        <v>#REF!</v>
      </c>
      <c r="C33" s="5" t="e">
        <f>IF(Facture_1!#REF!="","",Facture_1!#REF!)</f>
        <v>#REF!</v>
      </c>
      <c r="D33" s="6" t="e">
        <f>IF(Facture_1!#REF!="","",Facture_1!#REF!)</f>
        <v>#REF!</v>
      </c>
      <c r="E33" s="26" t="e">
        <f>IF(Facture_1!#REF!="","",Facture_1!#REF!)</f>
        <v>#REF!</v>
      </c>
      <c r="F33" s="60"/>
      <c r="G33" s="7" t="e">
        <f>IF(Facture_1!#REF!="","",ROUND((E33*F33)/100,2))</f>
        <v>#REF!</v>
      </c>
      <c r="I33" t="e">
        <f>#REF!+F33</f>
        <v>#REF!</v>
      </c>
    </row>
    <row r="34" spans="1:9">
      <c r="A34" s="23" t="e">
        <f>IF(Facture_1!#REF!="","",Facture_1!#REF!)</f>
        <v>#REF!</v>
      </c>
      <c r="B34" s="24" t="e">
        <f>IF(Facture_1!#REF!="","",Facture_1!#REF!)</f>
        <v>#REF!</v>
      </c>
      <c r="C34" s="5" t="e">
        <f>IF(Facture_1!#REF!="","",Facture_1!#REF!)</f>
        <v>#REF!</v>
      </c>
      <c r="D34" s="6" t="e">
        <f>IF(Facture_1!#REF!="","",Facture_1!#REF!)</f>
        <v>#REF!</v>
      </c>
      <c r="E34" s="26" t="e">
        <f>IF(Facture_1!#REF!="","",Facture_1!#REF!)</f>
        <v>#REF!</v>
      </c>
      <c r="F34" s="60"/>
      <c r="G34" s="7" t="e">
        <f>IF(Facture_1!#REF!="","",ROUND((E34*F34)/100,2))</f>
        <v>#REF!</v>
      </c>
      <c r="I34" t="e">
        <f>#REF!+F34</f>
        <v>#REF!</v>
      </c>
    </row>
    <row r="35" spans="1:9">
      <c r="A35" s="23" t="e">
        <f>IF(Facture_1!#REF!="","",Facture_1!#REF!)</f>
        <v>#REF!</v>
      </c>
      <c r="B35" s="24" t="e">
        <f>IF(Facture_1!#REF!="","",Facture_1!#REF!)</f>
        <v>#REF!</v>
      </c>
      <c r="C35" s="5" t="e">
        <f>IF(Facture_1!#REF!="","",Facture_1!#REF!)</f>
        <v>#REF!</v>
      </c>
      <c r="D35" s="6" t="e">
        <f>IF(Facture_1!#REF!="","",Facture_1!#REF!)</f>
        <v>#REF!</v>
      </c>
      <c r="E35" s="26" t="e">
        <f>IF(Facture_1!#REF!="","",Facture_1!#REF!)</f>
        <v>#REF!</v>
      </c>
      <c r="F35" s="60"/>
      <c r="G35" s="7" t="e">
        <f>IF(Facture_1!#REF!="","",ROUND((E35*F35)/100,2))</f>
        <v>#REF!</v>
      </c>
      <c r="I35" t="e">
        <f>#REF!+F35</f>
        <v>#REF!</v>
      </c>
    </row>
    <row r="36" spans="1:9">
      <c r="A36" s="23" t="e">
        <f>IF(Facture_1!#REF!="","",Facture_1!#REF!)</f>
        <v>#REF!</v>
      </c>
      <c r="B36" s="24" t="e">
        <f>IF(Facture_1!#REF!="","",Facture_1!#REF!)</f>
        <v>#REF!</v>
      </c>
      <c r="C36" s="5" t="e">
        <f>IF(Facture_1!#REF!="","",Facture_1!#REF!)</f>
        <v>#REF!</v>
      </c>
      <c r="D36" s="6" t="e">
        <f>IF(Facture_1!#REF!="","",Facture_1!#REF!)</f>
        <v>#REF!</v>
      </c>
      <c r="E36" s="26" t="e">
        <f>IF(Facture_1!#REF!="","",Facture_1!#REF!)</f>
        <v>#REF!</v>
      </c>
      <c r="F36" s="60"/>
      <c r="G36" s="7" t="e">
        <f>IF(Facture_1!#REF!="","",ROUND((E36*F36)/100,2))</f>
        <v>#REF!</v>
      </c>
      <c r="I36" t="e">
        <f>#REF!+F36</f>
        <v>#REF!</v>
      </c>
    </row>
    <row r="37" spans="1:9">
      <c r="A37" s="23" t="e">
        <f>IF(Facture_1!#REF!="","",Facture_1!#REF!)</f>
        <v>#REF!</v>
      </c>
      <c r="B37" s="24" t="e">
        <f>IF(Facture_1!#REF!="","",Facture_1!#REF!)</f>
        <v>#REF!</v>
      </c>
      <c r="C37" s="5" t="e">
        <f>IF(Facture_1!#REF!="","",Facture_1!#REF!)</f>
        <v>#REF!</v>
      </c>
      <c r="D37" s="6" t="e">
        <f>IF(Facture_1!#REF!="","",Facture_1!#REF!)</f>
        <v>#REF!</v>
      </c>
      <c r="E37" s="26" t="e">
        <f>IF(Facture_1!#REF!="","",Facture_1!#REF!)</f>
        <v>#REF!</v>
      </c>
      <c r="F37" s="60"/>
      <c r="G37" s="7" t="e">
        <f>IF(Facture_1!#REF!="","",ROUND((E37*F37)/100,2))</f>
        <v>#REF!</v>
      </c>
      <c r="I37" t="e">
        <f>#REF!+F37</f>
        <v>#REF!</v>
      </c>
    </row>
    <row r="38" spans="1:9">
      <c r="A38" s="23" t="e">
        <f>IF(Facture_1!#REF!="","",Facture_1!#REF!)</f>
        <v>#REF!</v>
      </c>
      <c r="B38" s="24" t="e">
        <f>IF(Facture_1!#REF!="","",Facture_1!#REF!)</f>
        <v>#REF!</v>
      </c>
      <c r="C38" s="5" t="e">
        <f>IF(Facture_1!#REF!="","",Facture_1!#REF!)</f>
        <v>#REF!</v>
      </c>
      <c r="D38" s="6" t="e">
        <f>IF(Facture_1!#REF!="","",Facture_1!#REF!)</f>
        <v>#REF!</v>
      </c>
      <c r="E38" s="26" t="e">
        <f>IF(Facture_1!#REF!="","",Facture_1!#REF!)</f>
        <v>#REF!</v>
      </c>
      <c r="F38" s="60"/>
      <c r="G38" s="7" t="e">
        <f>IF(Facture_1!#REF!="","",ROUND((E38*F38)/100,2))</f>
        <v>#REF!</v>
      </c>
      <c r="I38" t="e">
        <f>#REF!+F38</f>
        <v>#REF!</v>
      </c>
    </row>
    <row r="39" spans="1:9">
      <c r="A39" s="23" t="e">
        <f>IF(Facture_1!#REF!="","",Facture_1!#REF!)</f>
        <v>#REF!</v>
      </c>
      <c r="B39" s="24" t="e">
        <f>IF(Facture_1!#REF!="","",Facture_1!#REF!)</f>
        <v>#REF!</v>
      </c>
      <c r="C39" s="5" t="e">
        <f>IF(Facture_1!#REF!="","",Facture_1!#REF!)</f>
        <v>#REF!</v>
      </c>
      <c r="D39" s="6" t="e">
        <f>IF(Facture_1!#REF!="","",Facture_1!#REF!)</f>
        <v>#REF!</v>
      </c>
      <c r="E39" s="26" t="e">
        <f>IF(Facture_1!#REF!="","",Facture_1!#REF!)</f>
        <v>#REF!</v>
      </c>
      <c r="F39" s="60"/>
      <c r="G39" s="7" t="e">
        <f>IF(Facture_1!#REF!="","",ROUND((E39*F39)/100,2))</f>
        <v>#REF!</v>
      </c>
      <c r="I39" t="e">
        <f>#REF!+F39</f>
        <v>#REF!</v>
      </c>
    </row>
    <row r="40" spans="1:9">
      <c r="A40" s="23" t="e">
        <f>IF(Facture_1!#REF!="","",Facture_1!#REF!)</f>
        <v>#REF!</v>
      </c>
      <c r="B40" s="24" t="e">
        <f>IF(Facture_1!#REF!="","",Facture_1!#REF!)</f>
        <v>#REF!</v>
      </c>
      <c r="C40" s="5" t="e">
        <f>IF(Facture_1!#REF!="","",Facture_1!#REF!)</f>
        <v>#REF!</v>
      </c>
      <c r="D40" s="6" t="e">
        <f>IF(Facture_1!#REF!="","",Facture_1!#REF!)</f>
        <v>#REF!</v>
      </c>
      <c r="E40" s="26" t="e">
        <f>IF(Facture_1!#REF!="","",Facture_1!#REF!)</f>
        <v>#REF!</v>
      </c>
      <c r="F40" s="60"/>
      <c r="G40" s="7" t="e">
        <f>IF(Facture_1!#REF!="","",ROUND((E40*F40)/100,2))</f>
        <v>#REF!</v>
      </c>
      <c r="I40" t="e">
        <f>#REF!+F40</f>
        <v>#REF!</v>
      </c>
    </row>
    <row r="41" spans="1:9">
      <c r="A41" s="23" t="e">
        <f>IF(Facture_1!#REF!="","",Facture_1!#REF!)</f>
        <v>#REF!</v>
      </c>
      <c r="B41" s="24" t="e">
        <f>IF(Facture_1!#REF!="","",Facture_1!#REF!)</f>
        <v>#REF!</v>
      </c>
      <c r="C41" s="5" t="e">
        <f>IF(Facture_1!#REF!="","",Facture_1!#REF!)</f>
        <v>#REF!</v>
      </c>
      <c r="D41" s="6" t="e">
        <f>IF(Facture_1!#REF!="","",Facture_1!#REF!)</f>
        <v>#REF!</v>
      </c>
      <c r="E41" s="26" t="e">
        <f>IF(Facture_1!#REF!="","",Facture_1!#REF!)</f>
        <v>#REF!</v>
      </c>
      <c r="F41" s="60"/>
      <c r="G41" s="7" t="e">
        <f>IF(Facture_1!#REF!="","",ROUND((E41*F41)/100,2))</f>
        <v>#REF!</v>
      </c>
      <c r="I41" t="e">
        <f>#REF!+F41</f>
        <v>#REF!</v>
      </c>
    </row>
    <row r="42" spans="1:9">
      <c r="A42" s="23" t="e">
        <f>IF(Facture_1!#REF!="","",Facture_1!#REF!)</f>
        <v>#REF!</v>
      </c>
      <c r="B42" s="24" t="e">
        <f>IF(Facture_1!#REF!="","",Facture_1!#REF!)</f>
        <v>#REF!</v>
      </c>
      <c r="C42" s="5" t="e">
        <f>IF(Facture_1!#REF!="","",Facture_1!#REF!)</f>
        <v>#REF!</v>
      </c>
      <c r="D42" s="6" t="e">
        <f>IF(Facture_1!#REF!="","",Facture_1!#REF!)</f>
        <v>#REF!</v>
      </c>
      <c r="E42" s="26" t="e">
        <f>IF(Facture_1!#REF!="","",Facture_1!#REF!)</f>
        <v>#REF!</v>
      </c>
      <c r="F42" s="60"/>
      <c r="G42" s="7" t="e">
        <f>IF(Facture_1!#REF!="","",ROUND((E42*F42)/100,2))</f>
        <v>#REF!</v>
      </c>
      <c r="I42" t="e">
        <f>#REF!+F42</f>
        <v>#REF!</v>
      </c>
    </row>
    <row r="43" spans="1:9">
      <c r="A43" s="23" t="e">
        <f>IF(Facture_1!#REF!="","",Facture_1!#REF!)</f>
        <v>#REF!</v>
      </c>
      <c r="B43" s="24" t="e">
        <f>IF(Facture_1!#REF!="","",Facture_1!#REF!)</f>
        <v>#REF!</v>
      </c>
      <c r="C43" s="5" t="e">
        <f>IF(Facture_1!#REF!="","",Facture_1!#REF!)</f>
        <v>#REF!</v>
      </c>
      <c r="D43" s="6" t="e">
        <f>IF(Facture_1!#REF!="","",Facture_1!#REF!)</f>
        <v>#REF!</v>
      </c>
      <c r="E43" s="26" t="e">
        <f>IF(Facture_1!#REF!="","",Facture_1!#REF!)</f>
        <v>#REF!</v>
      </c>
      <c r="F43" s="60"/>
      <c r="G43" s="7" t="e">
        <f>IF(Facture_1!#REF!="","",ROUND((E43*F43)/100,2))</f>
        <v>#REF!</v>
      </c>
      <c r="I43" t="e">
        <f>#REF!+F43</f>
        <v>#REF!</v>
      </c>
    </row>
    <row r="44" spans="1:9">
      <c r="A44" s="23" t="e">
        <f>IF(Facture_1!#REF!="","",Facture_1!#REF!)</f>
        <v>#REF!</v>
      </c>
      <c r="B44" s="24" t="e">
        <f>IF(Facture_1!#REF!="","",Facture_1!#REF!)</f>
        <v>#REF!</v>
      </c>
      <c r="C44" s="5" t="e">
        <f>IF(Facture_1!#REF!="","",Facture_1!#REF!)</f>
        <v>#REF!</v>
      </c>
      <c r="D44" s="6" t="e">
        <f>IF(Facture_1!#REF!="","",Facture_1!#REF!)</f>
        <v>#REF!</v>
      </c>
      <c r="E44" s="26" t="e">
        <f>IF(Facture_1!#REF!="","",Facture_1!#REF!)</f>
        <v>#REF!</v>
      </c>
      <c r="F44" s="60"/>
      <c r="G44" s="7" t="e">
        <f>IF(Facture_1!#REF!="","",ROUND((E44*F44)/100,2))</f>
        <v>#REF!</v>
      </c>
      <c r="I44" t="e">
        <f>#REF!+F44</f>
        <v>#REF!</v>
      </c>
    </row>
    <row r="45" spans="1:9">
      <c r="A45" s="23" t="e">
        <f>IF(Facture_1!#REF!="","",Facture_1!#REF!)</f>
        <v>#REF!</v>
      </c>
      <c r="B45" s="24" t="e">
        <f>IF(Facture_1!#REF!="","",Facture_1!#REF!)</f>
        <v>#REF!</v>
      </c>
      <c r="C45" s="5" t="e">
        <f>IF(Facture_1!#REF!="","",Facture_1!#REF!)</f>
        <v>#REF!</v>
      </c>
      <c r="D45" s="6" t="e">
        <f>IF(Facture_1!#REF!="","",Facture_1!#REF!)</f>
        <v>#REF!</v>
      </c>
      <c r="E45" s="26" t="e">
        <f>IF(Facture_1!#REF!="","",Facture_1!#REF!)</f>
        <v>#REF!</v>
      </c>
      <c r="F45" s="60"/>
      <c r="G45" s="7" t="e">
        <f>IF(Facture_1!#REF!="","",ROUND((E45*F45)/100,2))</f>
        <v>#REF!</v>
      </c>
      <c r="I45" t="e">
        <f>#REF!+F45</f>
        <v>#REF!</v>
      </c>
    </row>
    <row r="46" spans="1:9">
      <c r="A46" s="23" t="e">
        <f>IF(Facture_1!#REF!="","",Facture_1!#REF!)</f>
        <v>#REF!</v>
      </c>
      <c r="B46" s="24" t="e">
        <f>IF(Facture_1!#REF!="","",Facture_1!#REF!)</f>
        <v>#REF!</v>
      </c>
      <c r="C46" s="5" t="e">
        <f>IF(Facture_1!#REF!="","",Facture_1!#REF!)</f>
        <v>#REF!</v>
      </c>
      <c r="D46" s="6" t="e">
        <f>IF(Facture_1!#REF!="","",Facture_1!#REF!)</f>
        <v>#REF!</v>
      </c>
      <c r="E46" s="26" t="e">
        <f>IF(Facture_1!#REF!="","",Facture_1!#REF!)</f>
        <v>#REF!</v>
      </c>
      <c r="F46" s="60"/>
      <c r="G46" s="7" t="e">
        <f>IF(Facture_1!#REF!="","",ROUND((E46*F46)/100,2))</f>
        <v>#REF!</v>
      </c>
      <c r="I46" t="e">
        <f>#REF!+F46</f>
        <v>#REF!</v>
      </c>
    </row>
    <row r="47" spans="1:9">
      <c r="A47" s="23" t="e">
        <f>IF(Facture_1!#REF!="","",Facture_1!#REF!)</f>
        <v>#REF!</v>
      </c>
      <c r="B47" s="24" t="e">
        <f>IF(Facture_1!#REF!="","",Facture_1!#REF!)</f>
        <v>#REF!</v>
      </c>
      <c r="C47" s="5" t="e">
        <f>IF(Facture_1!#REF!="","",Facture_1!#REF!)</f>
        <v>#REF!</v>
      </c>
      <c r="D47" s="6" t="e">
        <f>IF(Facture_1!#REF!="","",Facture_1!#REF!)</f>
        <v>#REF!</v>
      </c>
      <c r="E47" s="26" t="e">
        <f>IF(Facture_1!#REF!="","",Facture_1!#REF!)</f>
        <v>#REF!</v>
      </c>
      <c r="F47" s="60"/>
      <c r="G47" s="7" t="e">
        <f>IF(Facture_1!#REF!="","",ROUND((E47*F47)/100,2))</f>
        <v>#REF!</v>
      </c>
      <c r="I47" t="e">
        <f>#REF!+F47</f>
        <v>#REF!</v>
      </c>
    </row>
    <row r="48" spans="1:9">
      <c r="A48" s="23" t="e">
        <f>IF(Facture_1!#REF!="","",Facture_1!#REF!)</f>
        <v>#REF!</v>
      </c>
      <c r="B48" s="24" t="e">
        <f>IF(Facture_1!#REF!="","",Facture_1!#REF!)</f>
        <v>#REF!</v>
      </c>
      <c r="C48" s="5" t="e">
        <f>IF(Facture_1!#REF!="","",Facture_1!#REF!)</f>
        <v>#REF!</v>
      </c>
      <c r="D48" s="6" t="e">
        <f>IF(Facture_1!#REF!="","",Facture_1!#REF!)</f>
        <v>#REF!</v>
      </c>
      <c r="E48" s="26" t="e">
        <f>IF(Facture_1!#REF!="","",Facture_1!#REF!)</f>
        <v>#REF!</v>
      </c>
      <c r="F48" s="60"/>
      <c r="G48" s="7" t="e">
        <f>IF(Facture_1!#REF!="","",ROUND((E48*F48)/100,2))</f>
        <v>#REF!</v>
      </c>
      <c r="I48" t="e">
        <f>#REF!+F48</f>
        <v>#REF!</v>
      </c>
    </row>
    <row r="49" spans="1:9">
      <c r="A49" s="23" t="e">
        <f>IF(Facture_1!#REF!="","",Facture_1!#REF!)</f>
        <v>#REF!</v>
      </c>
      <c r="B49" s="24" t="e">
        <f>IF(Facture_1!#REF!="","",Facture_1!#REF!)</f>
        <v>#REF!</v>
      </c>
      <c r="C49" s="5" t="e">
        <f>IF(Facture_1!#REF!="","",Facture_1!#REF!)</f>
        <v>#REF!</v>
      </c>
      <c r="D49" s="6" t="e">
        <f>IF(Facture_1!#REF!="","",Facture_1!#REF!)</f>
        <v>#REF!</v>
      </c>
      <c r="E49" s="26" t="e">
        <f>IF(Facture_1!#REF!="","",Facture_1!#REF!)</f>
        <v>#REF!</v>
      </c>
      <c r="F49" s="60"/>
      <c r="G49" s="7" t="e">
        <f>IF(Facture_1!#REF!="","",ROUND((E49*F49)/100,2))</f>
        <v>#REF!</v>
      </c>
      <c r="I49" t="e">
        <f>#REF!+F49</f>
        <v>#REF!</v>
      </c>
    </row>
    <row r="50" spans="1:9">
      <c r="A50" s="23" t="e">
        <f>IF(Facture_1!#REF!="","",Facture_1!#REF!)</f>
        <v>#REF!</v>
      </c>
      <c r="B50" s="24" t="e">
        <f>IF(Facture_1!#REF!="","",Facture_1!#REF!)</f>
        <v>#REF!</v>
      </c>
      <c r="C50" s="5" t="e">
        <f>IF(Facture_1!#REF!="","",Facture_1!#REF!)</f>
        <v>#REF!</v>
      </c>
      <c r="D50" s="6" t="e">
        <f>IF(Facture_1!#REF!="","",Facture_1!#REF!)</f>
        <v>#REF!</v>
      </c>
      <c r="E50" s="26" t="e">
        <f>IF(Facture_1!#REF!="","",Facture_1!#REF!)</f>
        <v>#REF!</v>
      </c>
      <c r="F50" s="60"/>
      <c r="G50" s="7" t="e">
        <f>IF(Facture_1!#REF!="","",ROUND((E50*F50)/100,2))</f>
        <v>#REF!</v>
      </c>
      <c r="I50" t="e">
        <f>#REF!+F50</f>
        <v>#REF!</v>
      </c>
    </row>
    <row r="51" spans="1:9">
      <c r="A51" s="23" t="e">
        <f>IF(Facture_1!#REF!="","",Facture_1!#REF!)</f>
        <v>#REF!</v>
      </c>
      <c r="B51" s="24" t="e">
        <f>IF(Facture_1!#REF!="","",Facture_1!#REF!)</f>
        <v>#REF!</v>
      </c>
      <c r="C51" s="5" t="e">
        <f>IF(Facture_1!#REF!="","",Facture_1!#REF!)</f>
        <v>#REF!</v>
      </c>
      <c r="D51" s="6" t="e">
        <f>IF(Facture_1!#REF!="","",Facture_1!#REF!)</f>
        <v>#REF!</v>
      </c>
      <c r="E51" s="26" t="e">
        <f>IF(Facture_1!#REF!="","",Facture_1!#REF!)</f>
        <v>#REF!</v>
      </c>
      <c r="F51" s="60"/>
      <c r="G51" s="7" t="e">
        <f>IF(Facture_1!#REF!="","",ROUND((E51*F51)/100,2))</f>
        <v>#REF!</v>
      </c>
      <c r="I51" t="e">
        <f>#REF!+F51</f>
        <v>#REF!</v>
      </c>
    </row>
    <row r="52" spans="1:9">
      <c r="A52" s="23" t="e">
        <f>IF(Facture_1!#REF!="","",Facture_1!#REF!)</f>
        <v>#REF!</v>
      </c>
      <c r="B52" s="24" t="e">
        <f>IF(Facture_1!#REF!="","",Facture_1!#REF!)</f>
        <v>#REF!</v>
      </c>
      <c r="C52" s="5" t="e">
        <f>IF(Facture_1!#REF!="","",Facture_1!#REF!)</f>
        <v>#REF!</v>
      </c>
      <c r="D52" s="6" t="e">
        <f>IF(Facture_1!#REF!="","",Facture_1!#REF!)</f>
        <v>#REF!</v>
      </c>
      <c r="E52" s="26" t="e">
        <f>IF(Facture_1!#REF!="","",Facture_1!#REF!)</f>
        <v>#REF!</v>
      </c>
      <c r="F52" s="60"/>
      <c r="G52" s="7" t="e">
        <f>IF(Facture_1!#REF!="","",ROUND((E52*F52)/100,2))</f>
        <v>#REF!</v>
      </c>
      <c r="I52" t="e">
        <f>#REF!+F52</f>
        <v>#REF!</v>
      </c>
    </row>
    <row r="53" spans="1:9">
      <c r="A53" s="23" t="e">
        <f>IF(Facture_1!#REF!="","",Facture_1!#REF!)</f>
        <v>#REF!</v>
      </c>
      <c r="B53" s="24" t="e">
        <f>IF(Facture_1!#REF!="","",Facture_1!#REF!)</f>
        <v>#REF!</v>
      </c>
      <c r="C53" s="5" t="e">
        <f>IF(Facture_1!#REF!="","",Facture_1!#REF!)</f>
        <v>#REF!</v>
      </c>
      <c r="D53" s="6" t="e">
        <f>IF(Facture_1!#REF!="","",Facture_1!#REF!)</f>
        <v>#REF!</v>
      </c>
      <c r="E53" s="26" t="e">
        <f>IF(Facture_1!#REF!="","",Facture_1!#REF!)</f>
        <v>#REF!</v>
      </c>
      <c r="F53" s="60"/>
      <c r="G53" s="7" t="e">
        <f>IF(Facture_1!#REF!="","",ROUND((E53*F53)/100,2))</f>
        <v>#REF!</v>
      </c>
      <c r="I53" t="e">
        <f>#REF!+F53</f>
        <v>#REF!</v>
      </c>
    </row>
    <row r="54" spans="1:9">
      <c r="A54" s="23" t="e">
        <f>IF(Facture_1!#REF!="","",Facture_1!#REF!)</f>
        <v>#REF!</v>
      </c>
      <c r="B54" s="24" t="e">
        <f>IF(Facture_1!#REF!="","",Facture_1!#REF!)</f>
        <v>#REF!</v>
      </c>
      <c r="C54" s="5" t="e">
        <f>IF(Facture_1!#REF!="","",Facture_1!#REF!)</f>
        <v>#REF!</v>
      </c>
      <c r="D54" s="6" t="e">
        <f>IF(Facture_1!#REF!="","",Facture_1!#REF!)</f>
        <v>#REF!</v>
      </c>
      <c r="E54" s="26" t="e">
        <f>IF(Facture_1!#REF!="","",Facture_1!#REF!)</f>
        <v>#REF!</v>
      </c>
      <c r="F54" s="60"/>
      <c r="G54" s="7" t="e">
        <f>IF(Facture_1!#REF!="","",ROUND((E54*F54)/100,2))</f>
        <v>#REF!</v>
      </c>
      <c r="I54" t="e">
        <f>#REF!+F54</f>
        <v>#REF!</v>
      </c>
    </row>
    <row r="55" spans="1:9">
      <c r="A55" s="23" t="e">
        <f>IF(Facture_1!#REF!="","",Facture_1!#REF!)</f>
        <v>#REF!</v>
      </c>
      <c r="B55" s="24" t="e">
        <f>IF(Facture_1!#REF!="","",Facture_1!#REF!)</f>
        <v>#REF!</v>
      </c>
      <c r="C55" s="5" t="e">
        <f>IF(Facture_1!#REF!="","",Facture_1!#REF!)</f>
        <v>#REF!</v>
      </c>
      <c r="D55" s="6" t="e">
        <f>IF(Facture_1!#REF!="","",Facture_1!#REF!)</f>
        <v>#REF!</v>
      </c>
      <c r="E55" s="26" t="e">
        <f>IF(Facture_1!#REF!="","",Facture_1!#REF!)</f>
        <v>#REF!</v>
      </c>
      <c r="F55" s="60"/>
      <c r="G55" s="7" t="e">
        <f>IF(Facture_1!#REF!="","",ROUND((E55*F55)/100,2))</f>
        <v>#REF!</v>
      </c>
      <c r="I55" t="e">
        <f>#REF!+F55</f>
        <v>#REF!</v>
      </c>
    </row>
    <row r="56" spans="1:9">
      <c r="A56" s="23" t="e">
        <f>IF(Facture_1!#REF!="","",Facture_1!#REF!)</f>
        <v>#REF!</v>
      </c>
      <c r="B56" s="24" t="e">
        <f>IF(Facture_1!#REF!="","",Facture_1!#REF!)</f>
        <v>#REF!</v>
      </c>
      <c r="C56" s="5" t="e">
        <f>IF(Facture_1!#REF!="","",Facture_1!#REF!)</f>
        <v>#REF!</v>
      </c>
      <c r="D56" s="6" t="e">
        <f>IF(Facture_1!#REF!="","",Facture_1!#REF!)</f>
        <v>#REF!</v>
      </c>
      <c r="E56" s="26" t="e">
        <f>IF(Facture_1!#REF!="","",Facture_1!#REF!)</f>
        <v>#REF!</v>
      </c>
      <c r="F56" s="60"/>
      <c r="G56" s="7" t="e">
        <f>IF(Facture_1!#REF!="","",ROUND((E56*F56)/100,2))</f>
        <v>#REF!</v>
      </c>
      <c r="I56" t="e">
        <f>#REF!+F56</f>
        <v>#REF!</v>
      </c>
    </row>
    <row r="57" spans="1:9">
      <c r="A57" s="23" t="e">
        <f>IF(Facture_1!#REF!="","",Facture_1!#REF!)</f>
        <v>#REF!</v>
      </c>
      <c r="B57" s="24" t="e">
        <f>IF(Facture_1!#REF!="","",Facture_1!#REF!)</f>
        <v>#REF!</v>
      </c>
      <c r="C57" s="5" t="e">
        <f>IF(Facture_1!#REF!="","",Facture_1!#REF!)</f>
        <v>#REF!</v>
      </c>
      <c r="D57" s="6" t="e">
        <f>IF(Facture_1!#REF!="","",Facture_1!#REF!)</f>
        <v>#REF!</v>
      </c>
      <c r="E57" s="26" t="e">
        <f>IF(Facture_1!#REF!="","",Facture_1!#REF!)</f>
        <v>#REF!</v>
      </c>
      <c r="F57" s="60"/>
      <c r="G57" s="7" t="e">
        <f>IF(Facture_1!#REF!="","",ROUND((E57*F57)/100,2))</f>
        <v>#REF!</v>
      </c>
      <c r="I57" t="e">
        <f>#REF!+F57</f>
        <v>#REF!</v>
      </c>
    </row>
    <row r="58" spans="1:9">
      <c r="A58" s="23" t="e">
        <f>IF(Facture_1!#REF!="","",Facture_1!#REF!)</f>
        <v>#REF!</v>
      </c>
      <c r="B58" s="24" t="e">
        <f>IF(Facture_1!#REF!="","",Facture_1!#REF!)</f>
        <v>#REF!</v>
      </c>
      <c r="C58" s="5" t="e">
        <f>IF(Facture_1!#REF!="","",Facture_1!#REF!)</f>
        <v>#REF!</v>
      </c>
      <c r="D58" s="6" t="e">
        <f>IF(Facture_1!#REF!="","",Facture_1!#REF!)</f>
        <v>#REF!</v>
      </c>
      <c r="E58" s="26" t="e">
        <f>IF(Facture_1!#REF!="","",Facture_1!#REF!)</f>
        <v>#REF!</v>
      </c>
      <c r="F58" s="60"/>
      <c r="G58" s="7" t="e">
        <f>IF(Facture_1!#REF!="","",ROUND((E58*F58)/100,2))</f>
        <v>#REF!</v>
      </c>
      <c r="I58" t="e">
        <f>#REF!+F58</f>
        <v>#REF!</v>
      </c>
    </row>
    <row r="59" spans="1:9">
      <c r="A59" s="23" t="e">
        <f>IF(Facture_1!#REF!="","",Facture_1!#REF!)</f>
        <v>#REF!</v>
      </c>
      <c r="B59" s="24" t="e">
        <f>IF(Facture_1!#REF!="","",Facture_1!#REF!)</f>
        <v>#REF!</v>
      </c>
      <c r="C59" s="5" t="e">
        <f>IF(Facture_1!#REF!="","",Facture_1!#REF!)</f>
        <v>#REF!</v>
      </c>
      <c r="D59" s="6" t="e">
        <f>IF(Facture_1!#REF!="","",Facture_1!#REF!)</f>
        <v>#REF!</v>
      </c>
      <c r="E59" s="26" t="e">
        <f>IF(Facture_1!#REF!="","",Facture_1!#REF!)</f>
        <v>#REF!</v>
      </c>
      <c r="F59" s="60"/>
      <c r="G59" s="7" t="e">
        <f>IF(Facture_1!#REF!="","",ROUND((E59*F59)/100,2))</f>
        <v>#REF!</v>
      </c>
      <c r="I59" t="e">
        <f>#REF!+F59</f>
        <v>#REF!</v>
      </c>
    </row>
    <row r="60" spans="1:9">
      <c r="A60" s="23" t="e">
        <f>IF(Facture_1!#REF!="","",Facture_1!#REF!)</f>
        <v>#REF!</v>
      </c>
      <c r="B60" s="24" t="e">
        <f>IF(Facture_1!#REF!="","",Facture_1!#REF!)</f>
        <v>#REF!</v>
      </c>
      <c r="C60" s="5" t="e">
        <f>IF(Facture_1!#REF!="","",Facture_1!#REF!)</f>
        <v>#REF!</v>
      </c>
      <c r="D60" s="6" t="e">
        <f>IF(Facture_1!#REF!="","",Facture_1!#REF!)</f>
        <v>#REF!</v>
      </c>
      <c r="E60" s="26" t="e">
        <f>IF(Facture_1!#REF!="","",Facture_1!#REF!)</f>
        <v>#REF!</v>
      </c>
      <c r="F60" s="60"/>
      <c r="G60" s="7" t="e">
        <f>IF(Facture_1!#REF!="","",ROUND((E60*F60)/100,2))</f>
        <v>#REF!</v>
      </c>
      <c r="I60" t="e">
        <f>#REF!+F60</f>
        <v>#REF!</v>
      </c>
    </row>
    <row r="61" spans="1:9">
      <c r="A61" s="23" t="e">
        <f>IF(Facture_1!#REF!="","",Facture_1!#REF!)</f>
        <v>#REF!</v>
      </c>
      <c r="B61" s="24" t="e">
        <f>IF(Facture_1!#REF!="","",Facture_1!#REF!)</f>
        <v>#REF!</v>
      </c>
      <c r="C61" s="5" t="e">
        <f>IF(Facture_1!#REF!="","",Facture_1!#REF!)</f>
        <v>#REF!</v>
      </c>
      <c r="D61" s="6" t="e">
        <f>IF(Facture_1!#REF!="","",Facture_1!#REF!)</f>
        <v>#REF!</v>
      </c>
      <c r="E61" s="26" t="e">
        <f>IF(Facture_1!#REF!="","",Facture_1!#REF!)</f>
        <v>#REF!</v>
      </c>
      <c r="F61" s="60"/>
      <c r="G61" s="7" t="e">
        <f>IF(Facture_1!#REF!="","",ROUND((E61*F61)/100,2))</f>
        <v>#REF!</v>
      </c>
      <c r="I61" t="e">
        <f>#REF!+F61</f>
        <v>#REF!</v>
      </c>
    </row>
    <row r="62" spans="1:9">
      <c r="A62" s="23" t="e">
        <f>IF(Facture_1!#REF!="","",Facture_1!#REF!)</f>
        <v>#REF!</v>
      </c>
      <c r="B62" s="24" t="e">
        <f>IF(Facture_1!#REF!="","",Facture_1!#REF!)</f>
        <v>#REF!</v>
      </c>
      <c r="C62" s="5" t="e">
        <f>IF(Facture_1!#REF!="","",Facture_1!#REF!)</f>
        <v>#REF!</v>
      </c>
      <c r="D62" s="6" t="e">
        <f>IF(Facture_1!#REF!="","",Facture_1!#REF!)</f>
        <v>#REF!</v>
      </c>
      <c r="E62" s="26" t="e">
        <f>IF(Facture_1!#REF!="","",Facture_1!#REF!)</f>
        <v>#REF!</v>
      </c>
      <c r="F62" s="60"/>
      <c r="G62" s="7" t="e">
        <f>IF(Facture_1!#REF!="","",ROUND((E62*F62)/100,2))</f>
        <v>#REF!</v>
      </c>
      <c r="I62" t="e">
        <f>#REF!+F62</f>
        <v>#REF!</v>
      </c>
    </row>
    <row r="63" spans="1:9">
      <c r="A63" s="23" t="e">
        <f>IF(Facture_1!#REF!="","",Facture_1!#REF!)</f>
        <v>#REF!</v>
      </c>
      <c r="B63" s="24" t="e">
        <f>IF(Facture_1!#REF!="","",Facture_1!#REF!)</f>
        <v>#REF!</v>
      </c>
      <c r="C63" s="5" t="e">
        <f>IF(Facture_1!#REF!="","",Facture_1!#REF!)</f>
        <v>#REF!</v>
      </c>
      <c r="D63" s="6" t="e">
        <f>IF(Facture_1!#REF!="","",Facture_1!#REF!)</f>
        <v>#REF!</v>
      </c>
      <c r="E63" s="26" t="e">
        <f>IF(Facture_1!#REF!="","",Facture_1!#REF!)</f>
        <v>#REF!</v>
      </c>
      <c r="F63" s="60"/>
      <c r="G63" s="7" t="e">
        <f>IF(Facture_1!#REF!="","",ROUND((E63*F63)/100,2))</f>
        <v>#REF!</v>
      </c>
      <c r="I63" t="e">
        <f>#REF!+F63</f>
        <v>#REF!</v>
      </c>
    </row>
    <row r="64" spans="1:9">
      <c r="A64" s="23" t="e">
        <f>IF(Facture_1!#REF!="","",Facture_1!#REF!)</f>
        <v>#REF!</v>
      </c>
      <c r="B64" s="24" t="e">
        <f>IF(Facture_1!#REF!="","",Facture_1!#REF!)</f>
        <v>#REF!</v>
      </c>
      <c r="C64" s="5" t="e">
        <f>IF(Facture_1!#REF!="","",Facture_1!#REF!)</f>
        <v>#REF!</v>
      </c>
      <c r="D64" s="6" t="e">
        <f>IF(Facture_1!#REF!="","",Facture_1!#REF!)</f>
        <v>#REF!</v>
      </c>
      <c r="E64" s="26" t="e">
        <f>IF(Facture_1!#REF!="","",Facture_1!#REF!)</f>
        <v>#REF!</v>
      </c>
      <c r="F64" s="60"/>
      <c r="G64" s="7" t="e">
        <f>IF(Facture_1!#REF!="","",ROUND((E64*F64)/100,2))</f>
        <v>#REF!</v>
      </c>
      <c r="I64" t="e">
        <f>#REF!+F64</f>
        <v>#REF!</v>
      </c>
    </row>
    <row r="65" spans="1:9">
      <c r="A65" s="23" t="e">
        <f>IF(Facture_1!#REF!="","",Facture_1!#REF!)</f>
        <v>#REF!</v>
      </c>
      <c r="B65" s="24" t="e">
        <f>IF(Facture_1!#REF!="","",Facture_1!#REF!)</f>
        <v>#REF!</v>
      </c>
      <c r="C65" s="5" t="e">
        <f>IF(Facture_1!#REF!="","",Facture_1!#REF!)</f>
        <v>#REF!</v>
      </c>
      <c r="D65" s="6" t="e">
        <f>IF(Facture_1!#REF!="","",Facture_1!#REF!)</f>
        <v>#REF!</v>
      </c>
      <c r="E65" s="26" t="e">
        <f>IF(Facture_1!#REF!="","",Facture_1!#REF!)</f>
        <v>#REF!</v>
      </c>
      <c r="F65" s="60"/>
      <c r="G65" s="7" t="e">
        <f>IF(Facture_1!#REF!="","",ROUND((E65*F65)/100,2))</f>
        <v>#REF!</v>
      </c>
      <c r="I65" t="e">
        <f>#REF!+F65</f>
        <v>#REF!</v>
      </c>
    </row>
    <row r="66" spans="1:9">
      <c r="A66" s="23" t="e">
        <f>IF(Facture_1!#REF!="","",Facture_1!#REF!)</f>
        <v>#REF!</v>
      </c>
      <c r="B66" s="24" t="e">
        <f>IF(Facture_1!#REF!="","",Facture_1!#REF!)</f>
        <v>#REF!</v>
      </c>
      <c r="C66" s="5" t="e">
        <f>IF(Facture_1!#REF!="","",Facture_1!#REF!)</f>
        <v>#REF!</v>
      </c>
      <c r="D66" s="6" t="e">
        <f>IF(Facture_1!#REF!="","",Facture_1!#REF!)</f>
        <v>#REF!</v>
      </c>
      <c r="E66" s="26" t="e">
        <f>IF(Facture_1!#REF!="","",Facture_1!#REF!)</f>
        <v>#REF!</v>
      </c>
      <c r="F66" s="60"/>
      <c r="G66" s="7" t="e">
        <f>IF(Facture_1!#REF!="","",ROUND((E66*F66)/100,2))</f>
        <v>#REF!</v>
      </c>
      <c r="I66" t="e">
        <f>#REF!+F66</f>
        <v>#REF!</v>
      </c>
    </row>
    <row r="67" spans="1:9">
      <c r="A67" s="23" t="e">
        <f>IF(Facture_1!#REF!="","",Facture_1!#REF!)</f>
        <v>#REF!</v>
      </c>
      <c r="B67" s="24" t="e">
        <f>IF(Facture_1!#REF!="","",Facture_1!#REF!)</f>
        <v>#REF!</v>
      </c>
      <c r="C67" s="5" t="e">
        <f>IF(Facture_1!#REF!="","",Facture_1!#REF!)</f>
        <v>#REF!</v>
      </c>
      <c r="D67" s="6" t="e">
        <f>IF(Facture_1!#REF!="","",Facture_1!#REF!)</f>
        <v>#REF!</v>
      </c>
      <c r="E67" s="26" t="e">
        <f>IF(Facture_1!#REF!="","",Facture_1!#REF!)</f>
        <v>#REF!</v>
      </c>
      <c r="F67" s="60"/>
      <c r="G67" s="7" t="e">
        <f>IF(Facture_1!#REF!="","",ROUND((E67*F67)/100,2))</f>
        <v>#REF!</v>
      </c>
      <c r="I67" t="e">
        <f>#REF!+F67</f>
        <v>#REF!</v>
      </c>
    </row>
    <row r="68" spans="1:9">
      <c r="A68" s="23" t="e">
        <f>IF(Facture_1!#REF!="","",Facture_1!#REF!)</f>
        <v>#REF!</v>
      </c>
      <c r="B68" s="24" t="e">
        <f>IF(Facture_1!#REF!="","",Facture_1!#REF!)</f>
        <v>#REF!</v>
      </c>
      <c r="C68" s="5" t="e">
        <f>IF(Facture_1!#REF!="","",Facture_1!#REF!)</f>
        <v>#REF!</v>
      </c>
      <c r="D68" s="6" t="e">
        <f>IF(Facture_1!#REF!="","",Facture_1!#REF!)</f>
        <v>#REF!</v>
      </c>
      <c r="E68" s="26" t="e">
        <f>IF(Facture_1!#REF!="","",Facture_1!#REF!)</f>
        <v>#REF!</v>
      </c>
      <c r="F68" s="60"/>
      <c r="G68" s="7" t="e">
        <f>IF(Facture_1!#REF!="","",ROUND((E68*F68)/100,2))</f>
        <v>#REF!</v>
      </c>
      <c r="I68" t="e">
        <f>#REF!+F68</f>
        <v>#REF!</v>
      </c>
    </row>
    <row r="69" spans="1:9">
      <c r="A69" s="23" t="e">
        <f>IF(Facture_1!#REF!="","",Facture_1!#REF!)</f>
        <v>#REF!</v>
      </c>
      <c r="B69" s="24" t="e">
        <f>IF(Facture_1!#REF!="","",Facture_1!#REF!)</f>
        <v>#REF!</v>
      </c>
      <c r="C69" s="5" t="e">
        <f>IF(Facture_1!#REF!="","",Facture_1!#REF!)</f>
        <v>#REF!</v>
      </c>
      <c r="D69" s="6" t="e">
        <f>IF(Facture_1!#REF!="","",Facture_1!#REF!)</f>
        <v>#REF!</v>
      </c>
      <c r="E69" s="26" t="e">
        <f>IF(Facture_1!#REF!="","",Facture_1!#REF!)</f>
        <v>#REF!</v>
      </c>
      <c r="F69" s="60"/>
      <c r="G69" s="78" t="e">
        <f>SUM(G16:G68)</f>
        <v>#REF!</v>
      </c>
      <c r="I69" t="e">
        <f>#REF!+F69</f>
        <v>#REF!</v>
      </c>
    </row>
    <row r="70" spans="1:9">
      <c r="A70" s="23" t="e">
        <f>IF(Facture_1!#REF!="","",Facture_1!#REF!)</f>
        <v>#REF!</v>
      </c>
      <c r="B70" s="24" t="e">
        <f>IF(Facture_1!#REF!="","",Facture_1!#REF!)</f>
        <v>#REF!</v>
      </c>
      <c r="C70" s="5" t="e">
        <f>IF(Facture_1!#REF!="","",Facture_1!#REF!)</f>
        <v>#REF!</v>
      </c>
      <c r="D70" s="6" t="e">
        <f>IF(Facture_1!#REF!="","",Facture_1!#REF!)</f>
        <v>#REF!</v>
      </c>
      <c r="E70" s="26" t="e">
        <f>IF(Facture_1!#REF!="","",Facture_1!#REF!)</f>
        <v>#REF!</v>
      </c>
      <c r="F70" s="60"/>
      <c r="G70" s="7" t="e">
        <f>IF(Facture_1!#REF!="","",ROUND((E70*F70)/100,2))</f>
        <v>#REF!</v>
      </c>
      <c r="I70" t="e">
        <f>#REF!+F70</f>
        <v>#REF!</v>
      </c>
    </row>
    <row r="71" spans="1:9">
      <c r="A71" s="23" t="e">
        <f>IF(Facture_1!#REF!="","",Facture_1!#REF!)</f>
        <v>#REF!</v>
      </c>
      <c r="B71" s="77" t="s">
        <v>77</v>
      </c>
      <c r="C71" s="5" t="e">
        <f>IF(Facture_1!#REF!="","",Facture_1!#REF!)</f>
        <v>#REF!</v>
      </c>
      <c r="D71" s="6" t="e">
        <f>IF(Facture_1!#REF!="","",Facture_1!#REF!)</f>
        <v>#REF!</v>
      </c>
      <c r="E71" s="26" t="e">
        <f>IF(Facture_1!#REF!="","",Facture_1!#REF!)</f>
        <v>#REF!</v>
      </c>
      <c r="F71" s="60"/>
      <c r="G71" s="7" t="e">
        <f>IF(Facture_1!#REF!="","",ROUND((E71*F71)/100,2))</f>
        <v>#REF!</v>
      </c>
      <c r="I71" t="e">
        <f>#REF!+F71</f>
        <v>#REF!</v>
      </c>
    </row>
    <row r="72" spans="1:9">
      <c r="A72" s="23" t="e">
        <f>IF(Facture_1!#REF!="","",Facture_1!#REF!)</f>
        <v>#REF!</v>
      </c>
      <c r="B72" s="24" t="e">
        <f>IF(Facture_1!#REF!="","",Facture_1!#REF!)</f>
        <v>#REF!</v>
      </c>
      <c r="C72" s="5" t="e">
        <f>IF(Facture_1!#REF!="","",Facture_1!#REF!)</f>
        <v>#REF!</v>
      </c>
      <c r="D72" s="6" t="e">
        <f>IF(Facture_1!#REF!="","",Facture_1!#REF!)</f>
        <v>#REF!</v>
      </c>
      <c r="E72" s="26" t="e">
        <f>IF(Facture_1!#REF!="","",Facture_1!#REF!)</f>
        <v>#REF!</v>
      </c>
      <c r="F72" s="60"/>
      <c r="G72" s="78" t="e">
        <f>IF(Facture_1!#REF!="","",ROUND((E72*F72)/100,2))</f>
        <v>#REF!</v>
      </c>
      <c r="I72" t="e">
        <f>#REF!+F72</f>
        <v>#REF!</v>
      </c>
    </row>
    <row r="73" spans="1:9">
      <c r="A73" s="23" t="e">
        <f>IF(Facture_1!#REF!="","",Facture_1!#REF!)</f>
        <v>#REF!</v>
      </c>
      <c r="B73" s="77" t="s">
        <v>78</v>
      </c>
      <c r="C73" s="5" t="e">
        <f>IF(Facture_1!#REF!="","",Facture_1!#REF!)</f>
        <v>#REF!</v>
      </c>
      <c r="D73" s="6" t="e">
        <f>IF(Facture_1!#REF!="","",Facture_1!#REF!)</f>
        <v>#REF!</v>
      </c>
      <c r="E73" s="26" t="e">
        <f>IF(Facture_1!#REF!="","",Facture_1!#REF!)</f>
        <v>#REF!</v>
      </c>
      <c r="F73" s="60"/>
      <c r="G73" s="7" t="e">
        <f>IF(Facture_1!#REF!="","",ROUND((E73*F73)/100,2))</f>
        <v>#REF!</v>
      </c>
      <c r="I73" t="e">
        <f>#REF!+F73</f>
        <v>#REF!</v>
      </c>
    </row>
    <row r="74" spans="1:9">
      <c r="A74" s="23" t="str">
        <f>IF(Facture_1!A23="","",Facture_1!A23)</f>
        <v/>
      </c>
      <c r="B74" s="24" t="e">
        <f>IF(Facture_1!#REF!="","",Facture_1!#REF!)</f>
        <v>#REF!</v>
      </c>
      <c r="C74" s="5" t="e">
        <f>IF(Facture_1!#REF!="","",Facture_1!#REF!)</f>
        <v>#REF!</v>
      </c>
      <c r="D74" s="6" t="e">
        <f>IF(Facture_1!#REF!="","",Facture_1!#REF!)</f>
        <v>#REF!</v>
      </c>
      <c r="E74" s="26" t="e">
        <f>IF(Facture_1!#REF!="","",Facture_1!#REF!)</f>
        <v>#REF!</v>
      </c>
      <c r="F74" s="60"/>
      <c r="G74" s="78" t="str">
        <f>IF(Facture_1!A23="","",ROUND((E74*F74)/100,2))</f>
        <v/>
      </c>
      <c r="I74" t="e">
        <f>#REF!+F74</f>
        <v>#REF!</v>
      </c>
    </row>
    <row r="75" spans="1:9" ht="15.75" thickBot="1">
      <c r="A75" s="27" t="str">
        <f>IF(Facture_1!A24="","",Facture_1!A24)</f>
        <v/>
      </c>
      <c r="B75" s="25" t="e">
        <f>IF(Facture_1!#REF!="","",Facture_1!#REF!)</f>
        <v>#REF!</v>
      </c>
      <c r="C75" s="8" t="e">
        <f>IF(Facture_1!#REF!="","",Facture_1!#REF!)</f>
        <v>#REF!</v>
      </c>
      <c r="D75" s="6" t="e">
        <f>IF(Facture_1!#REF!="","",Facture_1!#REF!)</f>
        <v>#REF!</v>
      </c>
      <c r="E75" s="26" t="e">
        <f>IF(Facture_1!#REF!="","",Facture_1!#REF!)</f>
        <v>#REF!</v>
      </c>
      <c r="F75" s="60"/>
      <c r="G75" s="7" t="str">
        <f>IF(Facture_1!A24="","",ROUND((E75*F75)/100,2))</f>
        <v/>
      </c>
      <c r="I75" t="e">
        <f>#REF!+F75</f>
        <v>#REF!</v>
      </c>
    </row>
    <row r="76" spans="1:9">
      <c r="D76" s="11"/>
      <c r="E76" s="17"/>
      <c r="F76" s="19"/>
      <c r="G76" s="18"/>
    </row>
    <row r="77" spans="1:9" ht="15.75" customHeight="1">
      <c r="D77" s="9"/>
      <c r="E77" s="168" t="s">
        <v>7</v>
      </c>
      <c r="F77" s="169"/>
      <c r="G77" s="13" t="e">
        <f>ROUND(SUM(G72,G74,G69),2)</f>
        <v>#REF!</v>
      </c>
      <c r="I77" s="31" t="e">
        <f>Facture_1!G24+Facture_2!G22+Facture_3!G78+Facture_4!G77+'Facture 5'!G77+'Facture 6'!G77+'Facture 7'!G77+G77</f>
        <v>#REF!</v>
      </c>
    </row>
    <row r="78" spans="1:9">
      <c r="D78" s="9"/>
      <c r="E78" s="166" t="s">
        <v>122</v>
      </c>
      <c r="F78" s="167"/>
      <c r="G78" s="10" t="e">
        <f>G77*0.2</f>
        <v>#REF!</v>
      </c>
    </row>
    <row r="79" spans="1:9" ht="16.5" thickBot="1">
      <c r="B79" t="s">
        <v>124</v>
      </c>
      <c r="D79" s="9"/>
      <c r="E79" s="162" t="s">
        <v>8</v>
      </c>
      <c r="F79" s="163"/>
      <c r="G79" s="16" t="e">
        <f>G77+G78</f>
        <v>#REF!</v>
      </c>
    </row>
    <row r="80" spans="1:9">
      <c r="B80" t="e">
        <f>ConvNumberLetter(F8TTC,1,0)</f>
        <v>#VALUE!</v>
      </c>
    </row>
    <row r="81" spans="2:2">
      <c r="B81" s="28"/>
    </row>
  </sheetData>
  <mergeCells count="5">
    <mergeCell ref="E78:F78"/>
    <mergeCell ref="E79:F79"/>
    <mergeCell ref="A11:G11"/>
    <mergeCell ref="E77:F77"/>
    <mergeCell ref="A13:G13"/>
  </mergeCells>
  <conditionalFormatting sqref="I16:I75">
    <cfRule type="colorScale" priority="5">
      <colorScale>
        <cfvo type="num" val="70"/>
        <cfvo type="num" val="95"/>
        <cfvo type="num" val="96"/>
        <color rgb="FF00B050"/>
        <color rgb="FFFFEB84"/>
        <color rgb="FFFF0000"/>
      </colorScale>
    </cfRule>
    <cfRule type="colorScale" priority="6">
      <colorScale>
        <cfvo type="num" val="80"/>
        <cfvo type="num" val="95"/>
        <cfvo type="num" val="95"/>
        <color rgb="FF92D050"/>
        <color rgb="FFFFEB84"/>
        <color rgb="FFFF0000"/>
      </colorScale>
    </cfRule>
  </conditionalFormatting>
  <conditionalFormatting sqref="E9">
    <cfRule type="containsBlanks" dxfId="3" priority="7">
      <formula>LEN(TRIM(E9))=0</formula>
    </cfRule>
  </conditionalFormatting>
  <pageMargins left="0.25" right="0.25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50"/>
  </sheetPr>
  <dimension ref="A8:F90"/>
  <sheetViews>
    <sheetView topLeftCell="A61" workbookViewId="0">
      <selection activeCell="D69" sqref="D69"/>
    </sheetView>
  </sheetViews>
  <sheetFormatPr baseColWidth="10" defaultRowHeight="15"/>
  <cols>
    <col min="1" max="1" width="15.28515625" customWidth="1"/>
    <col min="2" max="2" width="12.85546875" customWidth="1"/>
    <col min="3" max="4" width="17.28515625" customWidth="1"/>
    <col min="5" max="6" width="17.5703125" customWidth="1"/>
  </cols>
  <sheetData>
    <row r="8" spans="1:6">
      <c r="D8" s="20" t="s">
        <v>65</v>
      </c>
      <c r="E8" s="64"/>
    </row>
    <row r="11" spans="1:6" ht="26.25">
      <c r="A11" s="171" t="s">
        <v>17</v>
      </c>
      <c r="B11" s="171"/>
      <c r="C11" s="171"/>
      <c r="D11" s="171"/>
      <c r="E11" s="171"/>
      <c r="F11" s="171"/>
    </row>
    <row r="14" spans="1:6" ht="18.75" customHeight="1">
      <c r="A14" s="44" t="str">
        <f>CONCATENATE('A remplir'!A15,'A remplir'!B15)</f>
        <v>Opération :               Nom du Chantier</v>
      </c>
      <c r="B14" s="42"/>
      <c r="C14" s="42"/>
    </row>
    <row r="15" spans="1:6" ht="18.75" customHeight="1">
      <c r="A15" s="44" t="str">
        <f>CONCATENATE('A remplir'!A29,'A remplir'!B29)</f>
        <v>Maitre d'ouvrage  Mairie de Sanssac l'église</v>
      </c>
      <c r="B15" s="42"/>
      <c r="C15" s="42"/>
    </row>
    <row r="16" spans="1:6" ht="18.75" customHeight="1">
      <c r="A16" s="44" t="str">
        <f>CONCATENATE('A remplir'!A19,'A remplir'!B19)</f>
        <v>Maître d'œuvre      Architecte F. BOURBONNAIS</v>
      </c>
      <c r="B16" s="42"/>
      <c r="C16" s="42"/>
    </row>
    <row r="20" spans="1:6" ht="18.75">
      <c r="A20" s="44" t="str">
        <f>CONCATENATE('A remplir'!A24,'A remplir'!B24)</f>
        <v>N° lot et intitulé    6 Menuiseries Extérieures</v>
      </c>
      <c r="D20" s="14" t="s">
        <v>20</v>
      </c>
      <c r="E20" s="14"/>
      <c r="F20" s="39" t="e">
        <f>SUM(MTMARCHE)</f>
        <v>#REF!</v>
      </c>
    </row>
    <row r="21" spans="1:6">
      <c r="D21" s="61" t="s">
        <v>21</v>
      </c>
      <c r="E21" s="62"/>
      <c r="F21" s="63">
        <v>0</v>
      </c>
    </row>
    <row r="22" spans="1:6">
      <c r="A22" s="33" t="s">
        <v>64</v>
      </c>
      <c r="D22" s="61" t="s">
        <v>22</v>
      </c>
      <c r="E22" s="62"/>
      <c r="F22" s="63">
        <v>0</v>
      </c>
    </row>
    <row r="23" spans="1:6">
      <c r="D23" s="61" t="s">
        <v>23</v>
      </c>
      <c r="E23" s="62"/>
      <c r="F23" s="63">
        <v>0</v>
      </c>
    </row>
    <row r="24" spans="1:6" ht="18.75">
      <c r="A24" s="44" t="str">
        <f>CONCATENATE('A remplir'!A26,'A remplir'!B26)</f>
        <v xml:space="preserve">Marché N°      </v>
      </c>
      <c r="D24" s="61" t="s">
        <v>24</v>
      </c>
      <c r="E24" s="62"/>
      <c r="F24" s="63">
        <v>0</v>
      </c>
    </row>
    <row r="25" spans="1:6">
      <c r="D25" s="40"/>
      <c r="E25" s="41"/>
      <c r="F25" s="39"/>
    </row>
    <row r="26" spans="1:6">
      <c r="D26" s="14" t="s">
        <v>33</v>
      </c>
      <c r="E26" s="14"/>
      <c r="F26" s="39" t="e">
        <f>SUM(F20:F25)</f>
        <v>#REF!</v>
      </c>
    </row>
    <row r="29" spans="1:6" ht="15.75">
      <c r="A29" s="161" t="s">
        <v>25</v>
      </c>
      <c r="B29" s="161"/>
      <c r="C29" s="161"/>
      <c r="D29" s="161"/>
      <c r="E29" s="161"/>
      <c r="F29" s="161"/>
    </row>
    <row r="31" spans="1:6">
      <c r="A31" s="34" t="s">
        <v>26</v>
      </c>
      <c r="B31" s="34" t="s">
        <v>27</v>
      </c>
      <c r="C31" s="34" t="s">
        <v>61</v>
      </c>
      <c r="D31" s="35">
        <v>0.2</v>
      </c>
      <c r="E31" s="34" t="s">
        <v>28</v>
      </c>
      <c r="F31" s="34" t="s">
        <v>31</v>
      </c>
    </row>
    <row r="32" spans="1:6">
      <c r="A32" s="36">
        <v>1</v>
      </c>
      <c r="B32" s="37">
        <f>IF(ISBLANK(DateF1),"",DateF1)</f>
        <v>44304</v>
      </c>
      <c r="C32" s="38">
        <f>IF(B32="","",F1HT)</f>
        <v>1424</v>
      </c>
      <c r="D32" s="38">
        <f>IF(B32="","",C32*0.2)</f>
        <v>284.8</v>
      </c>
      <c r="E32" s="38">
        <f>IF(D32="","",D32+C32)</f>
        <v>1708.8</v>
      </c>
      <c r="F32" s="38">
        <f>IF(E32="","",C32*0.05)</f>
        <v>71.2</v>
      </c>
    </row>
    <row r="33" spans="1:6">
      <c r="A33" s="56">
        <v>2</v>
      </c>
      <c r="B33" s="57">
        <f>IF(ISBLANK(DateF2),"",DateF2)</f>
        <v>42305</v>
      </c>
      <c r="C33" s="58">
        <f>IF(B33="","",F2HT)</f>
        <v>-1424</v>
      </c>
      <c r="D33" s="58">
        <f t="shared" ref="D33:D39" si="0">IF(B33="","",C33*0.2)</f>
        <v>-284.8</v>
      </c>
      <c r="E33" s="58">
        <f t="shared" ref="E33:E39" si="1">IF(D33="","",D33+C33)</f>
        <v>-1708.8</v>
      </c>
      <c r="F33" s="58">
        <f t="shared" ref="F33:F39" si="2">IF(E33="","",C33*0.05)</f>
        <v>-71.2</v>
      </c>
    </row>
    <row r="34" spans="1:6">
      <c r="A34" s="36">
        <v>3</v>
      </c>
      <c r="B34" s="37">
        <f>IF(ISBLANK(DateF3),"",DateF3)</f>
        <v>42510</v>
      </c>
      <c r="C34" s="38">
        <f>IF(B34="","",F3HT)</f>
        <v>2981</v>
      </c>
      <c r="D34" s="38">
        <f t="shared" si="0"/>
        <v>596.20000000000005</v>
      </c>
      <c r="E34" s="38">
        <f t="shared" si="1"/>
        <v>3577.2</v>
      </c>
      <c r="F34" s="38">
        <f t="shared" si="2"/>
        <v>149.05000000000001</v>
      </c>
    </row>
    <row r="35" spans="1:6">
      <c r="A35" s="56">
        <v>4</v>
      </c>
      <c r="B35" s="57" t="str">
        <f>IF(ISBLANK(DateF4),"",DateF4)</f>
        <v/>
      </c>
      <c r="C35" s="58" t="str">
        <f>IF(B35="","",F4HT)</f>
        <v/>
      </c>
      <c r="D35" s="58" t="str">
        <f t="shared" si="0"/>
        <v/>
      </c>
      <c r="E35" s="58" t="str">
        <f t="shared" si="1"/>
        <v/>
      </c>
      <c r="F35" s="58" t="str">
        <f t="shared" si="2"/>
        <v/>
      </c>
    </row>
    <row r="36" spans="1:6">
      <c r="A36" s="36">
        <v>5</v>
      </c>
      <c r="B36" s="37" t="str">
        <f>IF(ISBLANK(DateF5),"",DateF5)</f>
        <v/>
      </c>
      <c r="C36" s="38" t="str">
        <f>IF(B36="","",F5HT)</f>
        <v/>
      </c>
      <c r="D36" s="38" t="str">
        <f t="shared" si="0"/>
        <v/>
      </c>
      <c r="E36" s="38" t="str">
        <f t="shared" si="1"/>
        <v/>
      </c>
      <c r="F36" s="38" t="str">
        <f t="shared" si="2"/>
        <v/>
      </c>
    </row>
    <row r="37" spans="1:6">
      <c r="A37" s="56">
        <v>6</v>
      </c>
      <c r="B37" s="57" t="str">
        <f>IF(ISBLANK(DateF6),"",DateF6)</f>
        <v/>
      </c>
      <c r="C37" s="58" t="str">
        <f>IF(B37="","",F6HT)</f>
        <v/>
      </c>
      <c r="D37" s="58" t="str">
        <f t="shared" si="0"/>
        <v/>
      </c>
      <c r="E37" s="58" t="str">
        <f t="shared" si="1"/>
        <v/>
      </c>
      <c r="F37" s="58" t="str">
        <f t="shared" si="2"/>
        <v/>
      </c>
    </row>
    <row r="38" spans="1:6">
      <c r="A38" s="36">
        <v>7</v>
      </c>
      <c r="B38" s="37" t="str">
        <f>IF(ISBLANK(DateF7),"",DateF7)</f>
        <v/>
      </c>
      <c r="C38" s="38" t="str">
        <f>IF(B38="","",F7HT)</f>
        <v/>
      </c>
      <c r="D38" s="38" t="str">
        <f t="shared" si="0"/>
        <v/>
      </c>
      <c r="E38" s="38" t="str">
        <f t="shared" si="1"/>
        <v/>
      </c>
      <c r="F38" s="38" t="str">
        <f t="shared" si="2"/>
        <v/>
      </c>
    </row>
    <row r="39" spans="1:6">
      <c r="A39" s="56">
        <v>8</v>
      </c>
      <c r="B39" s="57" t="str">
        <f>IF(ISBLANK(DateF8),"",DateF8)</f>
        <v/>
      </c>
      <c r="C39" s="58" t="str">
        <f>IF(B39="","",F8HT)</f>
        <v/>
      </c>
      <c r="D39" s="58" t="str">
        <f t="shared" si="0"/>
        <v/>
      </c>
      <c r="E39" s="58" t="str">
        <f t="shared" si="1"/>
        <v/>
      </c>
      <c r="F39" s="58" t="str">
        <f t="shared" si="2"/>
        <v/>
      </c>
    </row>
    <row r="40" spans="1:6">
      <c r="A40" s="14"/>
      <c r="B40" s="36"/>
      <c r="C40" s="38"/>
      <c r="D40" s="38"/>
      <c r="E40" s="38"/>
      <c r="F40" s="38" t="s">
        <v>29</v>
      </c>
    </row>
    <row r="41" spans="1:6">
      <c r="A41" s="14" t="s">
        <v>30</v>
      </c>
      <c r="B41" s="36"/>
      <c r="C41" s="38">
        <f>SUM(C32:C39)</f>
        <v>2981</v>
      </c>
      <c r="D41" s="38">
        <f>SUM(D32:D39)</f>
        <v>596.20000000000005</v>
      </c>
      <c r="E41" s="38">
        <f>SUM(E32:E39)</f>
        <v>3577.2</v>
      </c>
      <c r="F41" s="38">
        <f>SUM(F32:F39)</f>
        <v>149.05000000000001</v>
      </c>
    </row>
    <row r="54" spans="1:6">
      <c r="D54" s="20" t="s">
        <v>65</v>
      </c>
      <c r="E54" s="64"/>
    </row>
    <row r="57" spans="1:6" ht="26.25">
      <c r="A57" s="171" t="s">
        <v>17</v>
      </c>
      <c r="B57" s="171"/>
      <c r="C57" s="171"/>
      <c r="D57" s="171"/>
      <c r="E57" s="171"/>
      <c r="F57" s="171"/>
    </row>
    <row r="60" spans="1:6" ht="18.75">
      <c r="A60" s="44" t="str">
        <f>CONCATENATE('A remplir'!A15,'A remplir'!B15)</f>
        <v>Opération :               Nom du Chantier</v>
      </c>
      <c r="B60" s="42"/>
      <c r="C60" s="42"/>
    </row>
    <row r="61" spans="1:6" ht="18.75">
      <c r="A61" s="44" t="str">
        <f>A15</f>
        <v>Maitre d'ouvrage  Mairie de Sanssac l'église</v>
      </c>
      <c r="B61" s="42"/>
      <c r="C61" s="42"/>
    </row>
    <row r="62" spans="1:6" ht="18.75">
      <c r="A62" s="44" t="str">
        <f>A16</f>
        <v>Maître d'œuvre      Architecte F. BOURBONNAIS</v>
      </c>
      <c r="B62" s="42"/>
      <c r="C62" s="42"/>
    </row>
    <row r="65" spans="1:6">
      <c r="A65" s="33" t="str">
        <f>A20</f>
        <v>N° lot et intitulé    6 Menuiseries Extérieures</v>
      </c>
      <c r="D65" s="14" t="s">
        <v>20</v>
      </c>
      <c r="E65" s="14"/>
      <c r="F65" s="39" t="e">
        <f>F20</f>
        <v>#REF!</v>
      </c>
    </row>
    <row r="66" spans="1:6">
      <c r="A66" s="33"/>
      <c r="D66" s="40" t="str">
        <f>D21</f>
        <v xml:space="preserve">Option N°1 </v>
      </c>
      <c r="E66" s="41"/>
      <c r="F66" s="39">
        <f>F21</f>
        <v>0</v>
      </c>
    </row>
    <row r="67" spans="1:6">
      <c r="A67" s="33" t="str">
        <f t="shared" ref="A67:A69" si="3">A22</f>
        <v>Entreprise  LR Aluminium</v>
      </c>
      <c r="D67" s="40" t="str">
        <f t="shared" ref="D67:D69" si="4">D22</f>
        <v>Option N°2</v>
      </c>
      <c r="E67" s="41"/>
      <c r="F67" s="39">
        <f t="shared" ref="F67:F69" si="5">F22</f>
        <v>0</v>
      </c>
    </row>
    <row r="68" spans="1:6">
      <c r="A68" s="33"/>
      <c r="D68" s="40" t="str">
        <f t="shared" si="4"/>
        <v>Option N°3</v>
      </c>
      <c r="E68" s="41"/>
      <c r="F68" s="39">
        <f t="shared" si="5"/>
        <v>0</v>
      </c>
    </row>
    <row r="69" spans="1:6">
      <c r="A69" s="33" t="str">
        <f t="shared" si="3"/>
        <v xml:space="preserve">Marché N°      </v>
      </c>
      <c r="D69" s="40" t="str">
        <f t="shared" si="4"/>
        <v>Option N°4</v>
      </c>
      <c r="E69" s="41"/>
      <c r="F69" s="39">
        <f t="shared" si="5"/>
        <v>0</v>
      </c>
    </row>
    <row r="70" spans="1:6">
      <c r="D70" s="40"/>
      <c r="E70" s="41"/>
      <c r="F70" s="39"/>
    </row>
    <row r="71" spans="1:6">
      <c r="D71" s="14" t="s">
        <v>33</v>
      </c>
      <c r="E71" s="14"/>
      <c r="F71" s="39" t="e">
        <f>SUM(F65:F70)</f>
        <v>#REF!</v>
      </c>
    </row>
    <row r="74" spans="1:6" ht="30">
      <c r="A74" s="172" t="s">
        <v>39</v>
      </c>
      <c r="B74" s="173"/>
      <c r="C74" s="174"/>
      <c r="D74" s="48" t="s">
        <v>58</v>
      </c>
      <c r="E74" s="55" t="s">
        <v>59</v>
      </c>
      <c r="F74" s="49" t="s">
        <v>60</v>
      </c>
    </row>
    <row r="75" spans="1:6">
      <c r="A75" s="40"/>
      <c r="B75" s="19"/>
      <c r="C75" s="41"/>
      <c r="D75" s="14"/>
      <c r="E75" s="14"/>
      <c r="F75" s="14"/>
    </row>
    <row r="76" spans="1:6">
      <c r="A76" s="50" t="s">
        <v>40</v>
      </c>
      <c r="B76" s="19"/>
      <c r="C76" s="41"/>
      <c r="D76" s="14"/>
      <c r="E76" s="14"/>
      <c r="F76" s="14"/>
    </row>
    <row r="77" spans="1:6">
      <c r="A77" s="40" t="s">
        <v>41</v>
      </c>
      <c r="B77" s="19"/>
      <c r="C77" s="41"/>
      <c r="D77" s="39" t="e">
        <f>F71</f>
        <v>#REF!</v>
      </c>
      <c r="E77" s="39">
        <f>SUM(C32:C40)</f>
        <v>2981</v>
      </c>
      <c r="F77" s="39" t="e">
        <f>D77-E77</f>
        <v>#REF!</v>
      </c>
    </row>
    <row r="78" spans="1:6">
      <c r="A78" s="40" t="s">
        <v>42</v>
      </c>
      <c r="B78" s="19"/>
      <c r="C78" s="41"/>
      <c r="D78" s="39">
        <v>0</v>
      </c>
      <c r="E78" s="39">
        <v>0</v>
      </c>
      <c r="F78" s="39">
        <v>0</v>
      </c>
    </row>
    <row r="79" spans="1:6">
      <c r="A79" s="40" t="s">
        <v>43</v>
      </c>
      <c r="B79" s="19"/>
      <c r="C79" s="41"/>
      <c r="D79" s="39">
        <v>0</v>
      </c>
      <c r="E79" s="39">
        <v>0</v>
      </c>
      <c r="F79" s="39">
        <v>0</v>
      </c>
    </row>
    <row r="80" spans="1:6">
      <c r="A80" s="40"/>
      <c r="B80" s="19"/>
      <c r="C80" s="51" t="s">
        <v>44</v>
      </c>
      <c r="D80" s="53" t="e">
        <f>SUM(D77:D79)</f>
        <v>#REF!</v>
      </c>
      <c r="E80" s="53">
        <f>SUM(E77:E79)</f>
        <v>2981</v>
      </c>
      <c r="F80" s="53" t="e">
        <f>SUM(F77:F79)</f>
        <v>#REF!</v>
      </c>
    </row>
    <row r="81" spans="1:6">
      <c r="A81" s="50"/>
      <c r="B81" s="19"/>
      <c r="C81" s="41"/>
      <c r="D81" s="39"/>
      <c r="E81" s="39"/>
      <c r="F81" s="39"/>
    </row>
    <row r="82" spans="1:6">
      <c r="A82" s="40"/>
      <c r="B82" s="19"/>
      <c r="C82" s="52"/>
      <c r="D82" s="39"/>
      <c r="E82" s="39"/>
      <c r="F82" s="39"/>
    </row>
    <row r="83" spans="1:6">
      <c r="A83" s="40" t="s">
        <v>52</v>
      </c>
      <c r="B83" s="19"/>
      <c r="C83" s="41"/>
      <c r="D83" s="39" t="e">
        <f>D80</f>
        <v>#REF!</v>
      </c>
      <c r="E83" s="39">
        <f>E80</f>
        <v>2981</v>
      </c>
      <c r="F83" s="39" t="e">
        <f>F80</f>
        <v>#REF!</v>
      </c>
    </row>
    <row r="84" spans="1:6">
      <c r="A84" s="40" t="s">
        <v>70</v>
      </c>
      <c r="B84" s="19"/>
      <c r="C84" s="41"/>
      <c r="D84" s="39" t="e">
        <f>D83*0.2</f>
        <v>#REF!</v>
      </c>
      <c r="E84" s="39">
        <f>E83*0.2</f>
        <v>596.20000000000005</v>
      </c>
      <c r="F84" s="39" t="e">
        <f>F83*0.196</f>
        <v>#REF!</v>
      </c>
    </row>
    <row r="85" spans="1:6">
      <c r="A85" s="40" t="s">
        <v>54</v>
      </c>
      <c r="B85" s="19"/>
      <c r="C85" s="41"/>
      <c r="D85" s="39" t="e">
        <f>D83+D84</f>
        <v>#REF!</v>
      </c>
      <c r="E85" s="39">
        <f>E83+E84</f>
        <v>3577.2</v>
      </c>
      <c r="F85" s="39" t="e">
        <f>F83+F84</f>
        <v>#REF!</v>
      </c>
    </row>
    <row r="86" spans="1:6">
      <c r="A86" s="40"/>
      <c r="B86" s="19"/>
      <c r="C86" s="41"/>
      <c r="D86" s="39"/>
      <c r="E86" s="39"/>
      <c r="F86" s="39"/>
    </row>
    <row r="87" spans="1:6">
      <c r="A87" s="50" t="s">
        <v>55</v>
      </c>
      <c r="B87" s="19"/>
      <c r="C87" s="41"/>
      <c r="D87" s="39"/>
      <c r="E87" s="39"/>
      <c r="F87" s="39"/>
    </row>
    <row r="88" spans="1:6">
      <c r="A88" s="40" t="s">
        <v>56</v>
      </c>
      <c r="B88" s="19"/>
      <c r="C88" s="41"/>
      <c r="D88" s="39" t="e">
        <f>D85*0.05</f>
        <v>#REF!</v>
      </c>
      <c r="E88" s="39">
        <f>E85*0.05</f>
        <v>178.86</v>
      </c>
      <c r="F88" s="39" t="e">
        <f>F85*0.05</f>
        <v>#REF!</v>
      </c>
    </row>
    <row r="89" spans="1:6">
      <c r="A89" s="40"/>
      <c r="B89" s="19"/>
      <c r="C89" s="41"/>
      <c r="D89" s="39"/>
      <c r="E89" s="39"/>
      <c r="F89" s="39"/>
    </row>
    <row r="90" spans="1:6">
      <c r="A90" s="175" t="s">
        <v>62</v>
      </c>
      <c r="B90" s="176"/>
      <c r="C90" s="177"/>
      <c r="D90" s="39"/>
      <c r="E90" s="39"/>
      <c r="F90" s="53" t="e">
        <f>F85-F88</f>
        <v>#REF!</v>
      </c>
    </row>
  </sheetData>
  <mergeCells count="5">
    <mergeCell ref="A11:F11"/>
    <mergeCell ref="A29:F29"/>
    <mergeCell ref="A57:F57"/>
    <mergeCell ref="A74:C74"/>
    <mergeCell ref="A90:C90"/>
  </mergeCells>
  <conditionalFormatting sqref="E8">
    <cfRule type="containsBlanks" dxfId="2" priority="2">
      <formula>LEN(TRIM(E8))=0</formula>
    </cfRule>
  </conditionalFormatting>
  <conditionalFormatting sqref="E54">
    <cfRule type="containsBlanks" dxfId="1" priority="1">
      <formula>LEN(TRIM(E54))=0</formula>
    </cfRule>
  </conditionalFormatting>
  <pageMargins left="0.25" right="0.25" top="0.75" bottom="0.75" header="0.3" footer="0.3"/>
  <pageSetup paperSize="9" orientation="portrait" verticalDpi="0" r:id="rId1"/>
  <rowBreaks count="1" manualBreakCount="1">
    <brk id="48" max="16383" man="1"/>
  </rowBreaks>
  <colBreaks count="1" manualBreakCount="1">
    <brk id="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8:F99"/>
  <sheetViews>
    <sheetView topLeftCell="A46" workbookViewId="0">
      <selection activeCell="E87" sqref="E87"/>
    </sheetView>
  </sheetViews>
  <sheetFormatPr baseColWidth="10" defaultRowHeight="15"/>
  <cols>
    <col min="1" max="1" width="15.28515625" customWidth="1"/>
    <col min="2" max="2" width="12.85546875" customWidth="1"/>
    <col min="3" max="4" width="17.28515625" customWidth="1"/>
    <col min="5" max="6" width="17.5703125" customWidth="1"/>
  </cols>
  <sheetData>
    <row r="8" spans="1:6">
      <c r="E8" t="s">
        <v>34</v>
      </c>
    </row>
    <row r="11" spans="1:6" ht="26.25">
      <c r="A11" s="171" t="s">
        <v>17</v>
      </c>
      <c r="B11" s="171"/>
      <c r="C11" s="171"/>
      <c r="D11" s="171"/>
      <c r="E11" s="171"/>
      <c r="F11" s="171"/>
    </row>
    <row r="14" spans="1:6" ht="18.75" customHeight="1">
      <c r="A14" s="43" t="str">
        <f>Facture_1!A13</f>
        <v>Opération :               Nom du Chantier</v>
      </c>
      <c r="B14" s="42"/>
      <c r="C14" s="42"/>
    </row>
    <row r="15" spans="1:6" ht="18.75" customHeight="1">
      <c r="A15" s="44" t="s">
        <v>35</v>
      </c>
      <c r="B15" s="42"/>
      <c r="C15" s="42"/>
    </row>
    <row r="16" spans="1:6" ht="18.75" customHeight="1">
      <c r="A16" s="44" t="s">
        <v>36</v>
      </c>
      <c r="B16" s="42"/>
      <c r="C16" s="42"/>
    </row>
    <row r="20" spans="1:6">
      <c r="A20" s="33" t="s">
        <v>37</v>
      </c>
      <c r="B20" t="s">
        <v>38</v>
      </c>
      <c r="D20" s="14" t="s">
        <v>20</v>
      </c>
      <c r="E20" s="14"/>
      <c r="F20" s="39" t="e">
        <f>SUM(Facture_1!#REF!:Facture_1!#REF!)</f>
        <v>#REF!</v>
      </c>
    </row>
    <row r="21" spans="1:6">
      <c r="D21" s="40" t="s">
        <v>21</v>
      </c>
      <c r="E21" s="41"/>
      <c r="F21" s="39">
        <v>0</v>
      </c>
    </row>
    <row r="22" spans="1:6">
      <c r="A22" s="33" t="s">
        <v>18</v>
      </c>
      <c r="B22" t="s">
        <v>32</v>
      </c>
      <c r="D22" s="40" t="s">
        <v>22</v>
      </c>
      <c r="E22" s="41"/>
      <c r="F22" s="39">
        <v>0</v>
      </c>
    </row>
    <row r="23" spans="1:6">
      <c r="D23" s="40" t="s">
        <v>23</v>
      </c>
      <c r="E23" s="41"/>
      <c r="F23" s="39">
        <v>0</v>
      </c>
    </row>
    <row r="24" spans="1:6">
      <c r="A24" s="33" t="s">
        <v>19</v>
      </c>
      <c r="D24" s="40" t="s">
        <v>24</v>
      </c>
      <c r="E24" s="41"/>
      <c r="F24" s="39">
        <v>0</v>
      </c>
    </row>
    <row r="25" spans="1:6">
      <c r="D25" s="40"/>
      <c r="E25" s="41"/>
      <c r="F25" s="39"/>
    </row>
    <row r="26" spans="1:6">
      <c r="D26" s="14" t="s">
        <v>33</v>
      </c>
      <c r="E26" s="14"/>
      <c r="F26" s="39" t="e">
        <f>SUM(F20:F25)</f>
        <v>#REF!</v>
      </c>
    </row>
    <row r="29" spans="1:6" ht="15.75">
      <c r="A29" s="161" t="s">
        <v>25</v>
      </c>
      <c r="B29" s="161"/>
      <c r="C29" s="161"/>
      <c r="D29" s="161"/>
      <c r="E29" s="161"/>
      <c r="F29" s="161"/>
    </row>
    <row r="31" spans="1:6">
      <c r="A31" s="34" t="s">
        <v>26</v>
      </c>
      <c r="B31" s="34" t="s">
        <v>27</v>
      </c>
      <c r="C31" s="34" t="s">
        <v>61</v>
      </c>
      <c r="D31" s="35">
        <v>0.19600000000000001</v>
      </c>
      <c r="E31" s="34" t="s">
        <v>28</v>
      </c>
      <c r="F31" s="34" t="s">
        <v>31</v>
      </c>
    </row>
    <row r="32" spans="1:6">
      <c r="A32" s="36">
        <v>1</v>
      </c>
      <c r="B32" s="37">
        <f>Facture_1!E9</f>
        <v>44304</v>
      </c>
      <c r="C32" s="38">
        <f>Facture_1!G24</f>
        <v>1424</v>
      </c>
      <c r="D32" s="38">
        <f>Facture_1!G25</f>
        <v>284.8</v>
      </c>
      <c r="E32" s="38">
        <f>Facture_1!G26</f>
        <v>1708.8</v>
      </c>
      <c r="F32" s="38">
        <f>C32*0.05</f>
        <v>71.2</v>
      </c>
    </row>
    <row r="33" spans="1:6">
      <c r="A33" s="36">
        <v>2</v>
      </c>
      <c r="B33" s="37">
        <f>Facture_2!E9</f>
        <v>42305</v>
      </c>
      <c r="C33" s="38">
        <f>Facture_2!G22</f>
        <v>0</v>
      </c>
      <c r="D33" s="38">
        <f>Facture_2!G25</f>
        <v>-284.8</v>
      </c>
      <c r="E33" s="38">
        <f>Facture_2!G26</f>
        <v>-1708.8</v>
      </c>
      <c r="F33" s="38">
        <f t="shared" ref="F33:F39" si="0">C33*0.05</f>
        <v>0</v>
      </c>
    </row>
    <row r="34" spans="1:6">
      <c r="A34" s="36">
        <v>3</v>
      </c>
      <c r="B34" s="37">
        <f>Facture_3!E9</f>
        <v>42510</v>
      </c>
      <c r="C34" s="38">
        <f>Facture_3!G78</f>
        <v>2981</v>
      </c>
      <c r="D34" s="38">
        <f>Facture_3!G82</f>
        <v>596.20000000000005</v>
      </c>
      <c r="E34" s="38">
        <f>Facture_3!G83</f>
        <v>3577.2</v>
      </c>
      <c r="F34" s="38">
        <f t="shared" si="0"/>
        <v>149.05000000000001</v>
      </c>
    </row>
    <row r="35" spans="1:6">
      <c r="A35" s="36">
        <v>4</v>
      </c>
      <c r="B35" s="37">
        <f>Facture_4!E9</f>
        <v>0</v>
      </c>
      <c r="C35" s="38" t="e">
        <f>Facture_4!G77</f>
        <v>#REF!</v>
      </c>
      <c r="D35" s="38" t="e">
        <f>Facture_4!G82</f>
        <v>#REF!</v>
      </c>
      <c r="E35" s="38" t="e">
        <f>Facture_4!G83</f>
        <v>#REF!</v>
      </c>
      <c r="F35" s="38" t="e">
        <f t="shared" si="0"/>
        <v>#REF!</v>
      </c>
    </row>
    <row r="36" spans="1:6">
      <c r="A36" s="36">
        <v>5</v>
      </c>
      <c r="B36" s="37">
        <f>'Facture 5'!E9</f>
        <v>0</v>
      </c>
      <c r="C36" s="38" t="e">
        <f>'Facture 5'!G77</f>
        <v>#REF!</v>
      </c>
      <c r="D36" s="38" t="e">
        <f>'Facture 5'!G82</f>
        <v>#REF!</v>
      </c>
      <c r="E36" s="38" t="e">
        <f>'Facture 5'!G83</f>
        <v>#REF!</v>
      </c>
      <c r="F36" s="38" t="e">
        <f t="shared" si="0"/>
        <v>#REF!</v>
      </c>
    </row>
    <row r="37" spans="1:6">
      <c r="A37" s="36">
        <v>6</v>
      </c>
      <c r="B37" s="37">
        <f>'Facture 6'!E9</f>
        <v>0</v>
      </c>
      <c r="C37" s="38" t="e">
        <f>'Facture 6'!G77</f>
        <v>#REF!</v>
      </c>
      <c r="D37" s="38" t="e">
        <f>'Facture 6'!G82</f>
        <v>#REF!</v>
      </c>
      <c r="E37" s="38" t="e">
        <f>'Facture 6'!G83</f>
        <v>#REF!</v>
      </c>
      <c r="F37" s="38" t="e">
        <f t="shared" si="0"/>
        <v>#REF!</v>
      </c>
    </row>
    <row r="38" spans="1:6">
      <c r="A38" s="36">
        <v>7</v>
      </c>
      <c r="B38" s="37">
        <f>'Facture 7'!E9</f>
        <v>0</v>
      </c>
      <c r="C38" s="38" t="e">
        <f>'Facture 7'!G77</f>
        <v>#REF!</v>
      </c>
      <c r="D38" s="38" t="e">
        <f>'Facture 7'!G82</f>
        <v>#REF!</v>
      </c>
      <c r="E38" s="38" t="e">
        <f>'Facture 7'!G83</f>
        <v>#REF!</v>
      </c>
      <c r="F38" s="38" t="e">
        <f t="shared" si="0"/>
        <v>#REF!</v>
      </c>
    </row>
    <row r="39" spans="1:6">
      <c r="A39" s="36">
        <v>8</v>
      </c>
      <c r="B39" s="37">
        <f>'DGD COurt'!E9</f>
        <v>0</v>
      </c>
      <c r="C39" s="38" t="e">
        <f>'DGD COurt'!G77</f>
        <v>#REF!</v>
      </c>
      <c r="D39" s="38" t="e">
        <f>'DGD COurt'!G78</f>
        <v>#REF!</v>
      </c>
      <c r="E39" s="38" t="e">
        <f>'DGD COurt'!G79</f>
        <v>#REF!</v>
      </c>
      <c r="F39" s="38" t="e">
        <f t="shared" si="0"/>
        <v>#REF!</v>
      </c>
    </row>
    <row r="40" spans="1:6">
      <c r="A40" s="14"/>
      <c r="B40" s="36"/>
      <c r="C40" s="38"/>
      <c r="D40" s="38"/>
      <c r="E40" s="38"/>
      <c r="F40" s="38" t="s">
        <v>29</v>
      </c>
    </row>
    <row r="41" spans="1:6">
      <c r="A41" s="14" t="s">
        <v>30</v>
      </c>
      <c r="B41" s="36"/>
      <c r="C41" s="38" t="e">
        <f>SUM(C32:C39)</f>
        <v>#REF!</v>
      </c>
      <c r="D41" s="38" t="e">
        <f>SUM(D32:D39)</f>
        <v>#REF!</v>
      </c>
      <c r="E41" s="38" t="e">
        <f>SUM(E32:E39)</f>
        <v>#REF!</v>
      </c>
      <c r="F41" s="38" t="e">
        <f>SUM(F32:F39)</f>
        <v>#REF!</v>
      </c>
    </row>
    <row r="57" spans="1:6">
      <c r="E57" t="str">
        <f>E8</f>
        <v xml:space="preserve">Le </v>
      </c>
    </row>
    <row r="60" spans="1:6" ht="26.25">
      <c r="A60" s="171" t="s">
        <v>17</v>
      </c>
      <c r="B60" s="171"/>
      <c r="C60" s="171"/>
      <c r="D60" s="171"/>
      <c r="E60" s="171"/>
      <c r="F60" s="171"/>
    </row>
    <row r="63" spans="1:6" ht="18.75">
      <c r="A63" s="43" t="str">
        <f>A14</f>
        <v>Opération :               Nom du Chantier</v>
      </c>
      <c r="B63" s="42"/>
      <c r="C63" s="42"/>
    </row>
    <row r="64" spans="1:6" ht="18.75">
      <c r="A64" s="44" t="s">
        <v>35</v>
      </c>
      <c r="B64" s="42"/>
      <c r="C64" s="42"/>
    </row>
    <row r="65" spans="1:6" ht="18.75">
      <c r="A65" s="44" t="s">
        <v>36</v>
      </c>
      <c r="B65" s="42"/>
      <c r="C65" s="42"/>
    </row>
    <row r="68" spans="1:6">
      <c r="A68" s="33" t="s">
        <v>37</v>
      </c>
      <c r="B68" t="s">
        <v>38</v>
      </c>
      <c r="D68" s="14" t="s">
        <v>20</v>
      </c>
      <c r="E68" s="14"/>
      <c r="F68" s="39" t="e">
        <f>F20</f>
        <v>#REF!</v>
      </c>
    </row>
    <row r="69" spans="1:6">
      <c r="D69" s="40" t="s">
        <v>21</v>
      </c>
      <c r="E69" s="41"/>
      <c r="F69" s="39">
        <v>0</v>
      </c>
    </row>
    <row r="70" spans="1:6">
      <c r="A70" s="33" t="s">
        <v>18</v>
      </c>
      <c r="B70" t="s">
        <v>32</v>
      </c>
      <c r="D70" s="40" t="s">
        <v>22</v>
      </c>
      <c r="E70" s="41"/>
      <c r="F70" s="39">
        <v>0</v>
      </c>
    </row>
    <row r="71" spans="1:6">
      <c r="D71" s="40" t="s">
        <v>23</v>
      </c>
      <c r="E71" s="41"/>
      <c r="F71" s="39">
        <v>0</v>
      </c>
    </row>
    <row r="72" spans="1:6">
      <c r="A72" s="33" t="s">
        <v>19</v>
      </c>
      <c r="D72" s="40" t="s">
        <v>24</v>
      </c>
      <c r="E72" s="41"/>
      <c r="F72" s="39">
        <v>0</v>
      </c>
    </row>
    <row r="73" spans="1:6">
      <c r="D73" s="40"/>
      <c r="E73" s="41"/>
      <c r="F73" s="39"/>
    </row>
    <row r="74" spans="1:6">
      <c r="D74" s="14" t="s">
        <v>33</v>
      </c>
      <c r="E74" s="14"/>
      <c r="F74" s="39" t="e">
        <f>SUM(F68:F73)</f>
        <v>#REF!</v>
      </c>
    </row>
    <row r="77" spans="1:6" ht="30">
      <c r="A77" s="46" t="s">
        <v>39</v>
      </c>
      <c r="B77" s="46"/>
      <c r="C77" s="46"/>
      <c r="D77" s="45" t="s">
        <v>58</v>
      </c>
      <c r="E77" s="45" t="s">
        <v>59</v>
      </c>
      <c r="F77" s="45" t="s">
        <v>60</v>
      </c>
    </row>
    <row r="79" spans="1:6">
      <c r="A79" s="32" t="s">
        <v>40</v>
      </c>
    </row>
    <row r="80" spans="1:6">
      <c r="A80" t="s">
        <v>41</v>
      </c>
      <c r="D80" s="31" t="e">
        <f>F74</f>
        <v>#REF!</v>
      </c>
      <c r="E80" s="31">
        <v>12000</v>
      </c>
      <c r="F80" s="31" t="e">
        <f>D80-E80</f>
        <v>#REF!</v>
      </c>
    </row>
    <row r="81" spans="1:6">
      <c r="A81" t="s">
        <v>42</v>
      </c>
      <c r="D81" s="31">
        <v>0</v>
      </c>
      <c r="E81" s="31">
        <v>0</v>
      </c>
      <c r="F81" s="31">
        <v>0</v>
      </c>
    </row>
    <row r="82" spans="1:6">
      <c r="A82" t="s">
        <v>43</v>
      </c>
      <c r="D82" s="31">
        <v>0</v>
      </c>
      <c r="E82" s="31">
        <v>0</v>
      </c>
      <c r="F82" s="31">
        <v>0</v>
      </c>
    </row>
    <row r="83" spans="1:6">
      <c r="C83" s="32" t="s">
        <v>44</v>
      </c>
      <c r="D83" s="31" t="e">
        <f>SUM(D80:D82)</f>
        <v>#REF!</v>
      </c>
      <c r="E83" s="31">
        <v>0</v>
      </c>
      <c r="F83" s="31">
        <v>0</v>
      </c>
    </row>
    <row r="84" spans="1:6">
      <c r="A84" s="32" t="s">
        <v>45</v>
      </c>
      <c r="D84" s="31"/>
      <c r="E84" s="31"/>
      <c r="F84" s="31"/>
    </row>
    <row r="85" spans="1:6">
      <c r="A85" t="s">
        <v>42</v>
      </c>
      <c r="D85" s="31">
        <v>0</v>
      </c>
      <c r="E85" s="31">
        <v>0</v>
      </c>
      <c r="F85" s="31">
        <v>0</v>
      </c>
    </row>
    <row r="86" spans="1:6">
      <c r="A86" t="s">
        <v>46</v>
      </c>
      <c r="D86" s="31">
        <v>0</v>
      </c>
      <c r="E86" s="31">
        <v>0</v>
      </c>
      <c r="F86" s="31">
        <v>0</v>
      </c>
    </row>
    <row r="87" spans="1:6">
      <c r="C87" s="32" t="s">
        <v>47</v>
      </c>
      <c r="D87" s="31">
        <v>0</v>
      </c>
      <c r="E87" s="31">
        <v>0</v>
      </c>
      <c r="F87" s="31">
        <v>0</v>
      </c>
    </row>
    <row r="88" spans="1:6">
      <c r="A88" s="32" t="s">
        <v>48</v>
      </c>
      <c r="D88" s="31"/>
      <c r="E88" s="31"/>
      <c r="F88" s="31"/>
    </row>
    <row r="89" spans="1:6">
      <c r="A89" t="s">
        <v>49</v>
      </c>
      <c r="D89" s="31">
        <v>0</v>
      </c>
      <c r="E89" s="31">
        <v>0</v>
      </c>
      <c r="F89" s="31">
        <v>0</v>
      </c>
    </row>
    <row r="90" spans="1:6">
      <c r="A90" t="s">
        <v>50</v>
      </c>
      <c r="D90" s="31">
        <v>0</v>
      </c>
      <c r="E90" s="31">
        <v>0</v>
      </c>
      <c r="F90" s="31">
        <v>0</v>
      </c>
    </row>
    <row r="91" spans="1:6">
      <c r="C91" s="47" t="s">
        <v>51</v>
      </c>
      <c r="D91" s="31"/>
      <c r="E91" s="31"/>
      <c r="F91" s="31"/>
    </row>
    <row r="92" spans="1:6">
      <c r="A92" t="s">
        <v>52</v>
      </c>
      <c r="D92" s="31" t="e">
        <f>SUM(D83+D87+D91)</f>
        <v>#REF!</v>
      </c>
      <c r="E92" s="31"/>
      <c r="F92" s="31"/>
    </row>
    <row r="93" spans="1:6">
      <c r="A93" t="s">
        <v>53</v>
      </c>
      <c r="D93" s="31" t="e">
        <f>D92*0.196</f>
        <v>#REF!</v>
      </c>
      <c r="E93" s="31"/>
      <c r="F93" s="31"/>
    </row>
    <row r="94" spans="1:6">
      <c r="A94" t="s">
        <v>54</v>
      </c>
      <c r="D94" s="31" t="e">
        <f>D92+D93</f>
        <v>#REF!</v>
      </c>
      <c r="E94" s="31"/>
      <c r="F94" s="31"/>
    </row>
    <row r="95" spans="1:6">
      <c r="D95" s="31"/>
      <c r="E95" s="31"/>
      <c r="F95" s="31"/>
    </row>
    <row r="96" spans="1:6">
      <c r="A96" t="s">
        <v>55</v>
      </c>
      <c r="D96" s="31"/>
      <c r="E96" s="31"/>
      <c r="F96" s="31"/>
    </row>
    <row r="97" spans="1:6">
      <c r="A97" t="s">
        <v>56</v>
      </c>
      <c r="D97" s="31" t="e">
        <f>D94*0.05</f>
        <v>#REF!</v>
      </c>
      <c r="E97" s="31"/>
      <c r="F97" s="31"/>
    </row>
    <row r="98" spans="1:6">
      <c r="D98" s="31"/>
      <c r="E98" s="31"/>
      <c r="F98" s="31"/>
    </row>
    <row r="99" spans="1:6">
      <c r="A99" t="s">
        <v>57</v>
      </c>
      <c r="D99" s="31" t="e">
        <f>D94-D97</f>
        <v>#REF!</v>
      </c>
      <c r="E99" s="31"/>
      <c r="F99" s="31"/>
    </row>
  </sheetData>
  <mergeCells count="3">
    <mergeCell ref="A11:F11"/>
    <mergeCell ref="A29:F29"/>
    <mergeCell ref="A60:F60"/>
  </mergeCells>
  <pageMargins left="0.25" right="0.25" top="0.75" bottom="0.75" header="0.3" footer="0.3"/>
  <pageSetup paperSize="9" orientation="portrait" verticalDpi="0" r:id="rId1"/>
  <rowBreaks count="1" manualBreakCount="1">
    <brk id="51" max="16383" man="1"/>
  </rowBreaks>
  <colBreaks count="1" manualBreakCount="1">
    <brk id="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11"/>
  <sheetViews>
    <sheetView workbookViewId="0">
      <selection activeCell="D10" sqref="D10"/>
    </sheetView>
  </sheetViews>
  <sheetFormatPr baseColWidth="10" defaultRowHeight="15"/>
  <sheetData>
    <row r="1" spans="1:4">
      <c r="A1" s="82" t="s">
        <v>82</v>
      </c>
    </row>
    <row r="2" spans="1:4">
      <c r="A2" s="82" t="s">
        <v>83</v>
      </c>
    </row>
    <row r="8" spans="1:4">
      <c r="D8" t="str">
        <f>IF('A remplir'!E19=1,'A remplir'!B19,'A remplir'!B29)</f>
        <v>Architecte F. BOURBONNAIS</v>
      </c>
    </row>
    <row r="9" spans="1:4">
      <c r="D9" t="str">
        <f>IF('A remplir'!$E$19=1,'A remplir'!B20,'A remplir'!B30)</f>
        <v>9 , Place Maréchal Fayolle</v>
      </c>
    </row>
    <row r="10" spans="1:4">
      <c r="D10" t="str">
        <f>IF('A remplir'!E19=1,IF('A remplir'!B21="","",'A remplir'!B21),IF('A remplir'!B31="","",'A remplir'!B31))</f>
        <v/>
      </c>
    </row>
    <row r="11" spans="1:4">
      <c r="D11" t="str">
        <f>IF('A remplir'!$E$19=1,'A remplir'!B22,'A remplir'!B32)</f>
        <v>63000 Clermont-Ferrand</v>
      </c>
    </row>
  </sheetData>
  <pageMargins left="3.937007874015748E-2" right="0" top="0" bottom="0" header="0" footer="0"/>
  <pageSetup paperSize="27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F15"/>
  <sheetViews>
    <sheetView workbookViewId="0">
      <selection activeCell="Q33" sqref="Q33"/>
    </sheetView>
  </sheetViews>
  <sheetFormatPr baseColWidth="10" defaultRowHeight="15"/>
  <cols>
    <col min="11" max="11" width="26.7109375" customWidth="1"/>
  </cols>
  <sheetData>
    <row r="2" spans="1:6">
      <c r="A2" s="84" t="s">
        <v>82</v>
      </c>
    </row>
    <row r="3" spans="1:6">
      <c r="A3" s="84" t="s">
        <v>88</v>
      </c>
    </row>
    <row r="12" spans="1:6" ht="18.75">
      <c r="E12" s="85" t="str">
        <f>IF('A remplir'!E19=1,'A remplir'!B19,'A remplir'!B29)</f>
        <v>Architecte F. BOURBONNAIS</v>
      </c>
    </row>
    <row r="13" spans="1:6">
      <c r="E13" s="86" t="str">
        <f>IF('A remplir'!$E$19=1,'A remplir'!B20,'A remplir'!B30)</f>
        <v>9 , Place Maréchal Fayolle</v>
      </c>
      <c r="F13" s="86"/>
    </row>
    <row r="14" spans="1:6">
      <c r="E14" s="86" t="str">
        <f>IF('A remplir'!E19=1,IF('A remplir'!B21="","",'A remplir'!B21),IF('A remplir'!B31="","",'A remplir'!B31))</f>
        <v/>
      </c>
      <c r="F14" s="86"/>
    </row>
    <row r="15" spans="1:6">
      <c r="E15" s="86" t="str">
        <f>IF('A remplir'!$E$19=1,'A remplir'!B22,'A remplir'!B32)</f>
        <v>63000 Clermont-Ferrand</v>
      </c>
      <c r="F15" s="86"/>
    </row>
  </sheetData>
  <pageMargins left="0" right="0" top="0" bottom="0" header="0" footer="0"/>
  <pageSetup paperSize="9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I35"/>
  <sheetViews>
    <sheetView zoomScale="85" zoomScaleNormal="85" workbookViewId="0">
      <selection activeCell="J46" sqref="J46"/>
    </sheetView>
  </sheetViews>
  <sheetFormatPr baseColWidth="10" defaultRowHeight="15"/>
  <cols>
    <col min="1" max="1" width="12.7109375" customWidth="1"/>
    <col min="4" max="4" width="8" customWidth="1"/>
    <col min="5" max="5" width="7.5703125" customWidth="1"/>
  </cols>
  <sheetData>
    <row r="1" spans="1:9">
      <c r="A1" s="81"/>
    </row>
    <row r="2" spans="1:9">
      <c r="A2" s="81"/>
    </row>
    <row r="3" spans="1:9" ht="98.25" customHeight="1">
      <c r="A3" s="81"/>
    </row>
    <row r="4" spans="1:9">
      <c r="A4" s="81"/>
      <c r="G4" t="str">
        <f>Facture_1!E4</f>
        <v>Mairie de Sanssac l'église</v>
      </c>
    </row>
    <row r="5" spans="1:9">
      <c r="A5" s="81"/>
      <c r="G5" t="str">
        <f>Facture_1!E5</f>
        <v>Le Broug</v>
      </c>
    </row>
    <row r="6" spans="1:9">
      <c r="A6" s="81"/>
      <c r="G6" t="str">
        <f>IF('A remplir'!B31="","",'A remplir'!B31)</f>
        <v/>
      </c>
    </row>
    <row r="7" spans="1:9">
      <c r="A7" s="81"/>
      <c r="G7" t="str">
        <f>Facture_1!E7</f>
        <v>43320 Sanssac l'eglise</v>
      </c>
    </row>
    <row r="8" spans="1:9">
      <c r="A8" s="81"/>
    </row>
    <row r="9" spans="1:9">
      <c r="A9" s="81"/>
      <c r="F9" s="127"/>
      <c r="G9" s="20" t="s">
        <v>11</v>
      </c>
      <c r="H9" s="127">
        <v>42527</v>
      </c>
    </row>
    <row r="10" spans="1:9" ht="57" customHeight="1">
      <c r="A10" s="81"/>
    </row>
    <row r="11" spans="1:9" ht="21">
      <c r="A11" s="160" t="s">
        <v>109</v>
      </c>
      <c r="B11" s="160"/>
      <c r="C11" s="160"/>
      <c r="D11" s="160"/>
      <c r="E11" s="160"/>
      <c r="F11" s="160"/>
      <c r="G11" s="160"/>
      <c r="H11" s="160"/>
      <c r="I11" s="160"/>
    </row>
    <row r="12" spans="1:9" ht="21">
      <c r="A12" s="80"/>
      <c r="B12" s="87"/>
      <c r="C12" s="87"/>
      <c r="D12" s="87"/>
      <c r="E12" s="87"/>
      <c r="F12" s="87"/>
      <c r="G12" s="87"/>
    </row>
    <row r="13" spans="1:9" ht="15.75">
      <c r="A13" s="161" t="str">
        <f>CONCATENATE('A remplir'!A15,'A remplir'!B15)</f>
        <v>Opération :               Nom du Chantier</v>
      </c>
      <c r="B13" s="161"/>
      <c r="C13" s="161"/>
      <c r="D13" s="161"/>
      <c r="E13" s="161"/>
      <c r="F13" s="161"/>
      <c r="G13" s="161"/>
    </row>
    <row r="14" spans="1:9">
      <c r="A14" s="81"/>
    </row>
    <row r="15" spans="1:9">
      <c r="A15" s="95" t="s">
        <v>118</v>
      </c>
      <c r="B15" s="96" t="str">
        <f>'A remplir'!B41</f>
        <v>P = 0.15+0.85 x lm/lo</v>
      </c>
      <c r="C15" s="96"/>
    </row>
    <row r="16" spans="1:9">
      <c r="A16" s="81"/>
    </row>
    <row r="17" spans="1:9">
      <c r="A17" s="81"/>
    </row>
    <row r="18" spans="1:9">
      <c r="A18" s="81"/>
      <c r="C18" s="119" t="s">
        <v>119</v>
      </c>
    </row>
    <row r="19" spans="1:9" ht="15.75" thickBot="1"/>
    <row r="20" spans="1:9" ht="33" customHeight="1">
      <c r="A20" s="97" t="s">
        <v>110</v>
      </c>
      <c r="B20" s="98" t="s">
        <v>111</v>
      </c>
      <c r="C20" s="98" t="s">
        <v>112</v>
      </c>
      <c r="D20" s="98" t="s">
        <v>113</v>
      </c>
      <c r="E20" s="98" t="s">
        <v>114</v>
      </c>
      <c r="F20" s="98" t="s">
        <v>115</v>
      </c>
      <c r="G20" s="98" t="s">
        <v>116</v>
      </c>
      <c r="H20" s="98" t="s">
        <v>117</v>
      </c>
      <c r="I20" s="99" t="s">
        <v>50</v>
      </c>
    </row>
    <row r="21" spans="1:9">
      <c r="A21" s="108" t="str">
        <f>'A remplir'!B43</f>
        <v>avril-21</v>
      </c>
      <c r="B21" s="109">
        <f>F1HT</f>
        <v>1424</v>
      </c>
      <c r="C21" s="109">
        <f>B21</f>
        <v>1424</v>
      </c>
      <c r="D21" s="110">
        <v>106.2</v>
      </c>
      <c r="E21" s="110">
        <v>105.7</v>
      </c>
      <c r="F21" s="110">
        <f t="shared" ref="F21:F23" si="0">ROUND(0.85*(E21/D21),5)</f>
        <v>0.84599999999999997</v>
      </c>
      <c r="G21" s="110">
        <f t="shared" ref="G21:G23" si="1">F21+0.15-1</f>
        <v>-4.0000000000000036E-3</v>
      </c>
      <c r="H21" s="110">
        <f t="shared" ref="H21:H23" si="2">ROUND(G21,4)</f>
        <v>-4.0000000000000001E-3</v>
      </c>
      <c r="I21" s="122">
        <f t="shared" ref="I21:I23" si="3">B21*H21</f>
        <v>-5.6959999999999997</v>
      </c>
    </row>
    <row r="22" spans="1:9">
      <c r="A22" s="111" t="str">
        <f>'A remplir'!B44</f>
        <v>octobre-2015</v>
      </c>
      <c r="B22" s="112">
        <f>F2HT</f>
        <v>-1424</v>
      </c>
      <c r="C22" s="112">
        <f>B22+C21</f>
        <v>0</v>
      </c>
      <c r="D22" s="113">
        <v>106.2</v>
      </c>
      <c r="E22" s="113">
        <v>104.5</v>
      </c>
      <c r="F22" s="113">
        <f t="shared" si="0"/>
        <v>0.83638999999999997</v>
      </c>
      <c r="G22" s="113">
        <f t="shared" si="1"/>
        <v>-1.3610000000000011E-2</v>
      </c>
      <c r="H22" s="113">
        <f t="shared" si="2"/>
        <v>-1.3599999999999999E-2</v>
      </c>
      <c r="I22" s="123">
        <f t="shared" si="3"/>
        <v>19.366399999999999</v>
      </c>
    </row>
    <row r="23" spans="1:9" ht="15.75" thickBot="1">
      <c r="A23" s="105">
        <v>42401</v>
      </c>
      <c r="B23" s="106">
        <f>1436.75</f>
        <v>1436.75</v>
      </c>
      <c r="C23" s="106">
        <f>B23+C22</f>
        <v>1436.75</v>
      </c>
      <c r="D23" s="107">
        <v>106.2</v>
      </c>
      <c r="E23" s="107">
        <v>102.8</v>
      </c>
      <c r="F23" s="107">
        <f t="shared" si="0"/>
        <v>0.82279000000000002</v>
      </c>
      <c r="G23" s="107">
        <f t="shared" si="1"/>
        <v>-2.7209999999999956E-2</v>
      </c>
      <c r="H23" s="118">
        <f t="shared" si="2"/>
        <v>-2.7199999999999998E-2</v>
      </c>
      <c r="I23" s="124">
        <f t="shared" si="3"/>
        <v>-39.079599999999999</v>
      </c>
    </row>
    <row r="24" spans="1:9">
      <c r="H24" s="120"/>
      <c r="I24" s="121"/>
    </row>
    <row r="25" spans="1:9">
      <c r="H25" s="89"/>
      <c r="I25" s="89"/>
    </row>
    <row r="26" spans="1:9">
      <c r="C26" s="119" t="s">
        <v>121</v>
      </c>
      <c r="H26" s="89"/>
      <c r="I26" s="89"/>
    </row>
    <row r="27" spans="1:9" ht="15.75" thickBot="1">
      <c r="H27" s="89"/>
      <c r="I27" s="89"/>
    </row>
    <row r="28" spans="1:9" ht="30">
      <c r="A28" s="114" t="s">
        <v>110</v>
      </c>
      <c r="B28" s="115" t="s">
        <v>111</v>
      </c>
      <c r="C28" s="115" t="s">
        <v>112</v>
      </c>
      <c r="D28" s="115" t="s">
        <v>113</v>
      </c>
      <c r="E28" s="115" t="s">
        <v>114</v>
      </c>
      <c r="F28" s="115" t="s">
        <v>115</v>
      </c>
      <c r="G28" s="115" t="s">
        <v>116</v>
      </c>
      <c r="H28" s="115" t="s">
        <v>117</v>
      </c>
      <c r="I28" s="116" t="s">
        <v>50</v>
      </c>
    </row>
    <row r="29" spans="1:9" ht="15.75" thickBot="1">
      <c r="A29" s="102">
        <v>42401</v>
      </c>
      <c r="B29" s="103">
        <v>2981</v>
      </c>
      <c r="C29" s="103">
        <f>B29</f>
        <v>2981</v>
      </c>
      <c r="D29" s="104">
        <v>102.8</v>
      </c>
      <c r="E29" s="104">
        <v>102.8</v>
      </c>
      <c r="F29" s="104">
        <f>ROUND(0.85*(E29/D29),5)</f>
        <v>0.85</v>
      </c>
      <c r="G29" s="104">
        <f t="shared" ref="G29" si="4">F29+0.15-1</f>
        <v>0</v>
      </c>
      <c r="H29" s="117">
        <f t="shared" ref="H29" si="5">ROUND(G29,4)</f>
        <v>0</v>
      </c>
      <c r="I29" s="125">
        <f t="shared" ref="I29" si="6">B29*H29</f>
        <v>0</v>
      </c>
    </row>
    <row r="30" spans="1:9">
      <c r="H30" s="120"/>
      <c r="I30" s="121"/>
    </row>
    <row r="31" spans="1:9">
      <c r="H31" s="101"/>
      <c r="I31" s="100"/>
    </row>
    <row r="32" spans="1:9">
      <c r="H32" s="101"/>
      <c r="I32" s="100"/>
    </row>
    <row r="33" spans="8:9">
      <c r="H33" s="89" t="s">
        <v>7</v>
      </c>
      <c r="I33" s="126">
        <f>SUM(I21:I32)</f>
        <v>-25.409199999999998</v>
      </c>
    </row>
    <row r="34" spans="8:9">
      <c r="H34" s="89" t="s">
        <v>122</v>
      </c>
      <c r="I34" s="126">
        <f>I33*0.2</f>
        <v>-5.0818399999999997</v>
      </c>
    </row>
    <row r="35" spans="8:9">
      <c r="H35" s="89" t="s">
        <v>8</v>
      </c>
      <c r="I35" s="126">
        <f>SUM(I33:I34)</f>
        <v>-30.491039999999998</v>
      </c>
    </row>
  </sheetData>
  <mergeCells count="2">
    <mergeCell ref="A13:G13"/>
    <mergeCell ref="A11:I11"/>
  </mergeCells>
  <conditionalFormatting sqref="H9">
    <cfRule type="containsBlanks" dxfId="0" priority="1">
      <formula>LEN(TRIM(H9))=0</formula>
    </cfRule>
  </conditionalFormatting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41</vt:i4>
      </vt:variant>
    </vt:vector>
  </HeadingPairs>
  <TitlesOfParts>
    <vt:vector size="56" baseType="lpstr">
      <vt:lpstr>A remplir</vt:lpstr>
      <vt:lpstr>Facture_1</vt:lpstr>
      <vt:lpstr>Facture_2</vt:lpstr>
      <vt:lpstr>Facture_3</vt:lpstr>
      <vt:lpstr>Facture_4</vt:lpstr>
      <vt:lpstr>Facture 5</vt:lpstr>
      <vt:lpstr>Facture 6</vt:lpstr>
      <vt:lpstr>Facture 7</vt:lpstr>
      <vt:lpstr>Solde</vt:lpstr>
      <vt:lpstr>DGD COurt</vt:lpstr>
      <vt:lpstr>DGD</vt:lpstr>
      <vt:lpstr>Feuil1 (2)</vt:lpstr>
      <vt:lpstr>Enveloppe DL</vt:lpstr>
      <vt:lpstr>Enveloppe A4</vt:lpstr>
      <vt:lpstr>Révision</vt:lpstr>
      <vt:lpstr>DateF1</vt:lpstr>
      <vt:lpstr>DateF2</vt:lpstr>
      <vt:lpstr>DateF3</vt:lpstr>
      <vt:lpstr>DateF4</vt:lpstr>
      <vt:lpstr>DateF5</vt:lpstr>
      <vt:lpstr>DateF6</vt:lpstr>
      <vt:lpstr>DateF7</vt:lpstr>
      <vt:lpstr>Solde!DateF8</vt:lpstr>
      <vt:lpstr>DateF8</vt:lpstr>
      <vt:lpstr>F1HT</vt:lpstr>
      <vt:lpstr>F1TTC</vt:lpstr>
      <vt:lpstr>F2HT</vt:lpstr>
      <vt:lpstr>F2TTC</vt:lpstr>
      <vt:lpstr>F3HT</vt:lpstr>
      <vt:lpstr>F3TTC</vt:lpstr>
      <vt:lpstr>F4HT</vt:lpstr>
      <vt:lpstr>F4TTC</vt:lpstr>
      <vt:lpstr>F5HT</vt:lpstr>
      <vt:lpstr>F5TTC</vt:lpstr>
      <vt:lpstr>F6HT</vt:lpstr>
      <vt:lpstr>F6TTC</vt:lpstr>
      <vt:lpstr>F7HT</vt:lpstr>
      <vt:lpstr>F7TTC</vt:lpstr>
      <vt:lpstr>Solde!F8HT</vt:lpstr>
      <vt:lpstr>F8HT</vt:lpstr>
      <vt:lpstr>Solde!F8TTC</vt:lpstr>
      <vt:lpstr>F8TTC</vt:lpstr>
      <vt:lpstr>DGD!Zone_d_impression</vt:lpstr>
      <vt:lpstr>'DGD COurt'!Zone_d_impression</vt:lpstr>
      <vt:lpstr>'Enveloppe A4'!Zone_d_impression</vt:lpstr>
      <vt:lpstr>'Enveloppe DL'!Zone_d_impression</vt:lpstr>
      <vt:lpstr>'Facture 5'!Zone_d_impression</vt:lpstr>
      <vt:lpstr>'Facture 6'!Zone_d_impression</vt:lpstr>
      <vt:lpstr>'Facture 7'!Zone_d_impression</vt:lpstr>
      <vt:lpstr>Facture_1!Zone_d_impression</vt:lpstr>
      <vt:lpstr>Facture_2!Zone_d_impression</vt:lpstr>
      <vt:lpstr>Facture_3!Zone_d_impression</vt:lpstr>
      <vt:lpstr>Facture_4!Zone_d_impression</vt:lpstr>
      <vt:lpstr>'Feuil1 (2)'!Zone_d_impression</vt:lpstr>
      <vt:lpstr>Révision!Zone_d_impression</vt:lpstr>
      <vt:lpstr>Solde!Zone_d_impression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maison</cp:lastModifiedBy>
  <cp:lastPrinted>2016-06-06T13:11:40Z</cp:lastPrinted>
  <dcterms:created xsi:type="dcterms:W3CDTF">2011-11-09T12:40:05Z</dcterms:created>
  <dcterms:modified xsi:type="dcterms:W3CDTF">2021-04-20T14:36:20Z</dcterms:modified>
</cp:coreProperties>
</file>