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 activeTab="1"/>
  </bookViews>
  <sheets>
    <sheet name="Détail besoin" sheetId="5" r:id="rId1"/>
    <sheet name="Usiné" sheetId="3" r:id="rId2"/>
  </sheets>
  <definedNames>
    <definedName name="_xlnm._FilterDatabase" localSheetId="0" hidden="1">'Détail besoin'!$A$2:$R$8</definedName>
    <definedName name="_xlnm._FilterDatabase" localSheetId="1" hidden="1">Usiné!$A$1:$N$1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5" l="1"/>
  <c r="A2" i="3" l="1"/>
  <c r="A3" i="3"/>
  <c r="A4" i="3"/>
  <c r="A5" i="3"/>
  <c r="A6" i="3"/>
  <c r="B4" i="5" l="1"/>
  <c r="B5" i="5"/>
  <c r="B6" i="5"/>
  <c r="B7" i="5"/>
  <c r="B8" i="5"/>
  <c r="B3" i="5"/>
  <c r="H4" i="5" l="1"/>
  <c r="H5" i="5"/>
  <c r="H6" i="5"/>
  <c r="H7" i="5"/>
  <c r="H8" i="5"/>
  <c r="Q4" i="5" l="1"/>
  <c r="Q5" i="5"/>
  <c r="Q6" i="5"/>
  <c r="Q7" i="5"/>
  <c r="Q3" i="5" l="1"/>
  <c r="H3" i="5"/>
  <c r="N7" i="5" l="1"/>
  <c r="O7" i="5" s="1"/>
  <c r="N8" i="5"/>
  <c r="O8" i="5" s="1"/>
  <c r="N4" i="5"/>
  <c r="N6" i="5"/>
  <c r="O6" i="5" s="1"/>
  <c r="N5" i="5"/>
  <c r="O5" i="5" s="1"/>
  <c r="O3" i="5"/>
</calcChain>
</file>

<file path=xl/sharedStrings.xml><?xml version="1.0" encoding="utf-8"?>
<sst xmlns="http://schemas.openxmlformats.org/spreadsheetml/2006/main" count="164" uniqueCount="62">
  <si>
    <t>Réf</t>
  </si>
  <si>
    <t>Equipement</t>
  </si>
  <si>
    <t>Client</t>
  </si>
  <si>
    <t>Lieu</t>
  </si>
  <si>
    <t>Couleur</t>
  </si>
  <si>
    <t>Priorité</t>
  </si>
  <si>
    <t>Chemin</t>
  </si>
  <si>
    <t>Petite pièce</t>
  </si>
  <si>
    <t>Qté</t>
  </si>
  <si>
    <t>ORANGE</t>
  </si>
  <si>
    <t>description</t>
  </si>
  <si>
    <t>NUM</t>
  </si>
  <si>
    <t>GRIS</t>
  </si>
  <si>
    <t>ANIS</t>
  </si>
  <si>
    <t>A1</t>
  </si>
  <si>
    <t>Date</t>
  </si>
  <si>
    <t>Feuille</t>
  </si>
  <si>
    <t>B1</t>
  </si>
  <si>
    <t>BE</t>
  </si>
  <si>
    <t>NEST</t>
  </si>
  <si>
    <t>Usiné</t>
  </si>
  <si>
    <t>Conca</t>
  </si>
  <si>
    <t>Qté nette</t>
  </si>
  <si>
    <t>Semaine</t>
  </si>
  <si>
    <t>A2</t>
  </si>
  <si>
    <t>A3</t>
  </si>
  <si>
    <t>A4</t>
  </si>
  <si>
    <t>Z:\Alphacam\PE\Usinage PE\PAP004 PE R2.ard</t>
  </si>
  <si>
    <t>Z:\Alphacam\PE\Usinage PE\BMC017 PE.ard</t>
  </si>
  <si>
    <t>Z:\Alphacam\PE\Usinage PE\BMC016 PE.ard</t>
  </si>
  <si>
    <t>Filtre</t>
  </si>
  <si>
    <t>BMC016 PE ANIS BMJR201 C2 Mouchin 11</t>
  </si>
  <si>
    <t>BMC017 PE ORANGE BMJR201 C2 Mouchin 11</t>
  </si>
  <si>
    <t>PAP004 PE R2 ORANGE BMJR201 C2 Mouchin 11</t>
  </si>
  <si>
    <t>A</t>
  </si>
  <si>
    <t>B</t>
  </si>
  <si>
    <t>Y</t>
  </si>
  <si>
    <t>AA</t>
  </si>
  <si>
    <t>BB</t>
  </si>
  <si>
    <t>A5</t>
  </si>
  <si>
    <t>A6</t>
  </si>
  <si>
    <t>Z:\Alphacam\PE\Usinage PE\A1.ard</t>
  </si>
  <si>
    <t>A1 GRIS Y B 42</t>
  </si>
  <si>
    <t>Z:\Alphacam\PE\Usinage PE\A2.ard</t>
  </si>
  <si>
    <t>A2 GRIS Y B 42</t>
  </si>
  <si>
    <t>Z:\Alphacam\PE\Usinage PE\A3.ard</t>
  </si>
  <si>
    <t>A3 GRIS Y B 42</t>
  </si>
  <si>
    <t>Z:\Alphacam\PE\Usinage PE\A4.ard</t>
  </si>
  <si>
    <t>A4 GRIS Y B 42</t>
  </si>
  <si>
    <t>Z:\Alphacam\PE\Usinage PE\A5.ard</t>
  </si>
  <si>
    <t>A5 GRIS Y B 42</t>
  </si>
  <si>
    <t>Z:\Alphacam\PE\Usinage PE\A6.ard</t>
  </si>
  <si>
    <t>A6 GRIS Y B 42</t>
  </si>
  <si>
    <t>B2</t>
  </si>
  <si>
    <t>B3</t>
  </si>
  <si>
    <t>a</t>
  </si>
  <si>
    <t>b</t>
  </si>
  <si>
    <t>c</t>
  </si>
  <si>
    <t>d</t>
  </si>
  <si>
    <t>e</t>
  </si>
  <si>
    <t>f</t>
  </si>
  <si>
    <t>https://forum.excel-pratique.com/excel/insertion-lignes-sous-conditions-155707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</si>
</sst>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/>
    <xf numFmtId="16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0" applyFont="1" applyFill="1"/>
    <xf numFmtId="0" fontId="4" fillId="0" borderId="0" xfId="0" quotePrefix="1" applyFont="1" applyFill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224118</xdr:colOff>
      <xdr:row>7</xdr:row>
      <xdr:rowOff>44825</xdr:rowOff>
    </xdr:from>
    <xdr:to>
      <xdr:col>1</xdr:col>
      <xdr:colOff>593912</xdr:colOff>
      <xdr:row>9</xdr:row>
      <xdr:rowOff>44824</xdr:rowOff>
    </xdr:to>
    <xdr:sp macro="" textlink="">
      <xdr:nvSpPr>
        <xdr:cNvPr id="5" name="Légende encadrée 1 4"/>
        <xdr:cNvSpPr/>
      </xdr:nvSpPr>
      <xdr:spPr>
        <a:xfrm>
          <a:off x="224118" y="1378325"/>
          <a:ext cx="4000500" cy="380999"/>
        </a:xfrm>
        <a:prstGeom prst="borderCallout1">
          <a:avLst>
            <a:gd name="adj1" fmla="val -12740"/>
            <a:gd name="adj2" fmla="val 87500"/>
            <a:gd name="adj3" fmla="val -44167"/>
            <a:gd name="adj4" fmla="val 11347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valeur</a:t>
          </a:r>
          <a:r>
            <a:rPr lang="fr-FR" sz="1100" baseline="0"/>
            <a:t> de la sélection en colonne F après les lignes déjà existantes</a:t>
          </a:r>
          <a:endParaRPr lang="fr-FR" sz="1100"/>
        </a:p>
      </xdr:txBody>
    </xdr:sp>
    <xdr:clientData/>
  </xdr:twoCellAnchor>
  <xdr:twoCellAnchor>
    <xdr:from>
      <xdr:col>0</xdr:col>
      <xdr:colOff>0</xdr:colOff>
      <xdr:row>10</xdr:row>
      <xdr:rowOff>100854</xdr:rowOff>
    </xdr:from>
    <xdr:to>
      <xdr:col>1</xdr:col>
      <xdr:colOff>369794</xdr:colOff>
      <xdr:row>13</xdr:row>
      <xdr:rowOff>0</xdr:rowOff>
    </xdr:to>
    <xdr:sp macro="" textlink="">
      <xdr:nvSpPr>
        <xdr:cNvPr id="6" name="Légende encadrée 1 5"/>
        <xdr:cNvSpPr/>
      </xdr:nvSpPr>
      <xdr:spPr>
        <a:xfrm>
          <a:off x="0" y="2005854"/>
          <a:ext cx="4000500" cy="627529"/>
        </a:xfrm>
        <a:prstGeom prst="borderCallout1">
          <a:avLst>
            <a:gd name="adj1" fmla="val -12740"/>
            <a:gd name="adj2" fmla="val 87500"/>
            <a:gd name="adj3" fmla="val -20638"/>
            <a:gd name="adj4" fmla="val 11151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autant de lignes que la valeur en colonne P. </a:t>
          </a:r>
        </a:p>
        <a:p>
          <a:pPr algn="l"/>
          <a:r>
            <a:rPr lang="fr-FR" sz="1100"/>
            <a:t>ex pour ligne 11, faire 2 lignes car P11=2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5"/>
  <sheetViews>
    <sheetView zoomScale="85" zoomScaleNormal="85"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A11" sqref="A11"/>
    </sheetView>
  </sheetViews>
  <sheetFormatPr baseColWidth="10" defaultRowHeight="15" x14ac:dyDescent="0.25"/>
  <cols>
    <col min="1" max="1" width="7.7109375" style="8" customWidth="1"/>
    <col min="2" max="2" width="5.42578125" style="8" customWidth="1"/>
    <col min="3" max="3" width="19.5703125" style="8" customWidth="1"/>
    <col min="4" max="4" width="58.28515625" style="8" customWidth="1"/>
    <col min="5" max="5" width="10.140625" style="8" customWidth="1"/>
    <col min="6" max="6" width="6" style="8" bestFit="1" customWidth="1"/>
    <col min="7" max="7" width="8.5703125" style="8" customWidth="1"/>
    <col min="8" max="8" width="61.28515625" style="8" bestFit="1" customWidth="1"/>
    <col min="9" max="9" width="8.5703125" style="8" customWidth="1"/>
    <col min="10" max="10" width="12.28515625" style="8" bestFit="1" customWidth="1"/>
    <col min="11" max="11" width="18.42578125" style="8" customWidth="1"/>
    <col min="12" max="12" width="23.5703125" style="8" customWidth="1"/>
    <col min="13" max="14" width="7.5703125" style="8" customWidth="1"/>
    <col min="15" max="15" width="8.85546875" style="8" bestFit="1" customWidth="1"/>
    <col min="16" max="16" width="7.7109375" style="8" bestFit="1" customWidth="1"/>
    <col min="17" max="17" width="44.42578125" style="8" customWidth="1"/>
    <col min="18" max="16384" width="11.42578125" style="8"/>
  </cols>
  <sheetData>
    <row r="1" spans="1:19" s="1" customFormat="1" x14ac:dyDescent="0.25">
      <c r="M1" s="6"/>
      <c r="N1" s="6"/>
      <c r="O1" s="6"/>
      <c r="P1" s="6"/>
      <c r="Q1" s="6"/>
    </row>
    <row r="2" spans="1:19" s="1" customFormat="1" x14ac:dyDescent="0.25">
      <c r="A2" s="3" t="s">
        <v>30</v>
      </c>
      <c r="B2" s="4" t="s">
        <v>11</v>
      </c>
      <c r="C2" s="4" t="s">
        <v>0</v>
      </c>
      <c r="D2" s="4" t="s">
        <v>10</v>
      </c>
      <c r="E2" s="4" t="s">
        <v>4</v>
      </c>
      <c r="F2" s="4" t="s">
        <v>18</v>
      </c>
      <c r="G2" s="4" t="s">
        <v>23</v>
      </c>
      <c r="H2" s="4" t="s">
        <v>6</v>
      </c>
      <c r="I2" s="4" t="s">
        <v>7</v>
      </c>
      <c r="J2" s="4" t="s">
        <v>1</v>
      </c>
      <c r="K2" s="4" t="s">
        <v>2</v>
      </c>
      <c r="L2" s="4" t="s">
        <v>3</v>
      </c>
      <c r="M2" s="4" t="s">
        <v>19</v>
      </c>
      <c r="N2" s="4" t="s">
        <v>20</v>
      </c>
      <c r="O2" s="4" t="s">
        <v>22</v>
      </c>
      <c r="P2" s="4" t="s">
        <v>5</v>
      </c>
      <c r="Q2" s="4" t="s">
        <v>21</v>
      </c>
      <c r="R2" s="6"/>
      <c r="S2" s="6"/>
    </row>
    <row r="3" spans="1:19" s="1" customFormat="1" x14ac:dyDescent="0.25">
      <c r="B3" s="7">
        <f>IF(C3="","",SUBTOTAL(3,$C$3:C3))</f>
        <v>1</v>
      </c>
      <c r="C3" s="6" t="s">
        <v>14</v>
      </c>
      <c r="D3" s="6" t="s">
        <v>55</v>
      </c>
      <c r="E3" s="6" t="s">
        <v>12</v>
      </c>
      <c r="F3" s="6">
        <v>1</v>
      </c>
      <c r="G3" s="6">
        <v>42</v>
      </c>
      <c r="H3" s="6" t="str">
        <f t="shared" ref="H3:H8" si="0">"Z:\Alphacam\PE\Usinage PE\"&amp;C3&amp;".ard"</f>
        <v>Z:\Alphacam\PE\Usinage PE\A1.ard</v>
      </c>
      <c r="I3" s="6"/>
      <c r="J3" s="6" t="s">
        <v>36</v>
      </c>
      <c r="K3" s="6" t="s">
        <v>34</v>
      </c>
      <c r="L3" s="6" t="s">
        <v>35</v>
      </c>
      <c r="M3" s="6"/>
      <c r="N3" s="6">
        <v>0</v>
      </c>
      <c r="O3" s="6">
        <f>F3-SUM(M3:N3)</f>
        <v>1</v>
      </c>
      <c r="P3" s="6">
        <v>1</v>
      </c>
      <c r="Q3" s="6" t="str">
        <f t="shared" ref="Q3:Q8" si="1">CONCATENATE(C3," ",E3," ",J3," ",L3," ",G3)</f>
        <v>A1 GRIS Y B 42</v>
      </c>
      <c r="R3" s="6"/>
      <c r="S3" s="6"/>
    </row>
    <row r="4" spans="1:19" s="1" customFormat="1" x14ac:dyDescent="0.25">
      <c r="B4" s="7">
        <f>IF(C4="","",SUBTOTAL(3,$C$3:C4))</f>
        <v>2</v>
      </c>
      <c r="C4" s="6" t="s">
        <v>24</v>
      </c>
      <c r="D4" s="6" t="s">
        <v>56</v>
      </c>
      <c r="E4" s="6" t="s">
        <v>12</v>
      </c>
      <c r="F4" s="6">
        <v>1</v>
      </c>
      <c r="G4" s="6">
        <v>42</v>
      </c>
      <c r="H4" s="6" t="str">
        <f t="shared" si="0"/>
        <v>Z:\Alphacam\PE\Usinage PE\A2.ard</v>
      </c>
      <c r="I4" s="6"/>
      <c r="J4" s="6" t="s">
        <v>36</v>
      </c>
      <c r="K4" s="6" t="s">
        <v>34</v>
      </c>
      <c r="L4" s="6" t="s">
        <v>35</v>
      </c>
      <c r="M4" s="6"/>
      <c r="N4" s="6">
        <f>COUNTIF(Usiné!A:A,'Détail besoin'!Q4)</f>
        <v>0</v>
      </c>
      <c r="O4" s="6">
        <v>1</v>
      </c>
      <c r="P4" s="6">
        <v>10</v>
      </c>
      <c r="Q4" s="6" t="str">
        <f t="shared" si="1"/>
        <v>A2 GRIS Y B 42</v>
      </c>
      <c r="R4" s="6"/>
      <c r="S4" s="6"/>
    </row>
    <row r="5" spans="1:19" s="1" customFormat="1" x14ac:dyDescent="0.25">
      <c r="B5" s="7">
        <f>IF(C5="","",SUBTOTAL(3,$C$3:C5))</f>
        <v>3</v>
      </c>
      <c r="C5" s="6" t="s">
        <v>25</v>
      </c>
      <c r="D5" s="6" t="s">
        <v>57</v>
      </c>
      <c r="E5" s="6" t="s">
        <v>12</v>
      </c>
      <c r="F5" s="6">
        <v>1</v>
      </c>
      <c r="G5" s="6">
        <v>42</v>
      </c>
      <c r="H5" s="6" t="str">
        <f t="shared" si="0"/>
        <v>Z:\Alphacam\PE\Usinage PE\A3.ard</v>
      </c>
      <c r="I5" s="6"/>
      <c r="J5" s="6" t="s">
        <v>36</v>
      </c>
      <c r="K5" s="6" t="s">
        <v>34</v>
      </c>
      <c r="L5" s="6" t="s">
        <v>35</v>
      </c>
      <c r="M5" s="6"/>
      <c r="N5" s="6">
        <f>COUNTIF(Usiné!A:A,'Détail besoin'!Q5)</f>
        <v>0</v>
      </c>
      <c r="O5" s="6">
        <f t="shared" ref="O5:O8" si="2">F5-SUM(M5:N5)</f>
        <v>1</v>
      </c>
      <c r="P5" s="6">
        <v>10</v>
      </c>
      <c r="Q5" s="6" t="str">
        <f t="shared" si="1"/>
        <v>A3 GRIS Y B 42</v>
      </c>
      <c r="R5" s="6"/>
      <c r="S5" s="6"/>
    </row>
    <row r="6" spans="1:19" s="1" customFormat="1" x14ac:dyDescent="0.25">
      <c r="B6" s="7">
        <f>IF(C6="","",SUBTOTAL(3,$C$3:C6))</f>
        <v>4</v>
      </c>
      <c r="C6" s="6" t="s">
        <v>26</v>
      </c>
      <c r="D6" s="6" t="s">
        <v>58</v>
      </c>
      <c r="E6" s="6" t="s">
        <v>12</v>
      </c>
      <c r="F6" s="6">
        <v>1</v>
      </c>
      <c r="G6" s="6">
        <v>42</v>
      </c>
      <c r="H6" s="6" t="str">
        <f t="shared" si="0"/>
        <v>Z:\Alphacam\PE\Usinage PE\A4.ard</v>
      </c>
      <c r="I6" s="6"/>
      <c r="J6" s="6" t="s">
        <v>36</v>
      </c>
      <c r="K6" s="6" t="s">
        <v>34</v>
      </c>
      <c r="L6" s="6" t="s">
        <v>35</v>
      </c>
      <c r="M6" s="6"/>
      <c r="N6" s="6">
        <f>COUNTIF(Usiné!A:A,'Détail besoin'!Q6)</f>
        <v>0</v>
      </c>
      <c r="O6" s="6">
        <f t="shared" si="2"/>
        <v>1</v>
      </c>
      <c r="P6" s="6">
        <v>10</v>
      </c>
      <c r="Q6" s="6" t="str">
        <f t="shared" si="1"/>
        <v>A4 GRIS Y B 42</v>
      </c>
      <c r="R6" s="6"/>
      <c r="S6" s="6"/>
    </row>
    <row r="7" spans="1:19" s="1" customFormat="1" x14ac:dyDescent="0.25">
      <c r="B7" s="7">
        <f>IF(C7="","",SUBTOTAL(3,$C$3:C7))</f>
        <v>5</v>
      </c>
      <c r="C7" s="6" t="s">
        <v>39</v>
      </c>
      <c r="D7" s="6" t="s">
        <v>59</v>
      </c>
      <c r="E7" s="6" t="s">
        <v>12</v>
      </c>
      <c r="F7" s="6">
        <v>2</v>
      </c>
      <c r="G7" s="6">
        <v>42</v>
      </c>
      <c r="H7" s="6" t="str">
        <f t="shared" si="0"/>
        <v>Z:\Alphacam\PE\Usinage PE\A5.ard</v>
      </c>
      <c r="I7" s="6"/>
      <c r="J7" s="6" t="s">
        <v>36</v>
      </c>
      <c r="K7" s="6" t="s">
        <v>34</v>
      </c>
      <c r="L7" s="6" t="s">
        <v>35</v>
      </c>
      <c r="M7" s="6"/>
      <c r="N7" s="6">
        <f>COUNTIF(Usiné!A:A,'Détail besoin'!Q7)</f>
        <v>0</v>
      </c>
      <c r="O7" s="6">
        <f t="shared" si="2"/>
        <v>2</v>
      </c>
      <c r="P7" s="6">
        <v>10</v>
      </c>
      <c r="Q7" s="6" t="str">
        <f t="shared" si="1"/>
        <v>A5 GRIS Y B 42</v>
      </c>
      <c r="R7" s="6"/>
      <c r="S7" s="6"/>
    </row>
    <row r="8" spans="1:19" s="1" customFormat="1" x14ac:dyDescent="0.25">
      <c r="B8" s="7">
        <f>IF(C8="","",SUBTOTAL(3,$C$3:C8))</f>
        <v>6</v>
      </c>
      <c r="C8" s="7" t="s">
        <v>40</v>
      </c>
      <c r="D8" s="7" t="s">
        <v>60</v>
      </c>
      <c r="E8" s="7" t="s">
        <v>12</v>
      </c>
      <c r="F8" s="7">
        <v>2</v>
      </c>
      <c r="G8" s="6">
        <v>42</v>
      </c>
      <c r="H8" s="6" t="str">
        <f t="shared" si="0"/>
        <v>Z:\Alphacam\PE\Usinage PE\A6.ard</v>
      </c>
      <c r="I8" s="6"/>
      <c r="J8" s="6" t="s">
        <v>36</v>
      </c>
      <c r="K8" s="6" t="s">
        <v>34</v>
      </c>
      <c r="L8" s="6" t="s">
        <v>35</v>
      </c>
      <c r="M8" s="6"/>
      <c r="N8" s="6">
        <f>COUNTIF(Usiné!A:A,'Détail besoin'!Q8)</f>
        <v>0</v>
      </c>
      <c r="O8" s="6">
        <f t="shared" si="2"/>
        <v>2</v>
      </c>
      <c r="P8" s="6">
        <v>10</v>
      </c>
      <c r="Q8" s="6" t="str">
        <f t="shared" si="1"/>
        <v>A6 GRIS Y B 42</v>
      </c>
      <c r="R8" s="6"/>
      <c r="S8" s="6"/>
    </row>
    <row r="15" spans="1:19" x14ac:dyDescent="0.25">
      <c r="D15" s="9" t="s">
        <v>61</v>
      </c>
    </row>
  </sheetData>
  <autoFilter ref="A2:R8"/>
  <sortState ref="C380:U415">
    <sortCondition ref="C380:C415"/>
  </sortState>
  <phoneticPr fontId="2" type="noConversion"/>
  <conditionalFormatting sqref="B3:Q8">
    <cfRule type="expression" dxfId="9" priority="22">
      <formula>$A3&lt;&gt;""</formula>
    </cfRule>
    <cfRule type="expression" dxfId="8" priority="23">
      <formula>ISEVEN($B3)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4"/>
  <sheetViews>
    <sheetView tabSelected="1" zoomScale="85" zoomScaleNormal="85" workbookViewId="0">
      <pane xSplit="3" ySplit="1" topLeftCell="D2" activePane="bottomRight" state="frozen"/>
      <selection pane="topRight" activeCell="B1" sqref="B1"/>
      <selection pane="bottomLeft" activeCell="A3" sqref="A3"/>
      <selection pane="bottomRight" activeCell="E21" sqref="E21"/>
    </sheetView>
  </sheetViews>
  <sheetFormatPr baseColWidth="10" defaultRowHeight="15" x14ac:dyDescent="0.25"/>
  <cols>
    <col min="1" max="1" width="54.42578125" style="1" customWidth="1"/>
    <col min="2" max="2" width="11.42578125" style="1"/>
    <col min="3" max="3" width="6.85546875" style="1" customWidth="1"/>
    <col min="4" max="4" width="21.85546875" style="1" customWidth="1"/>
    <col min="5" max="5" width="53.5703125" style="1" customWidth="1"/>
    <col min="6" max="6" width="15" style="1" customWidth="1"/>
    <col min="7" max="7" width="7.7109375" style="1" bestFit="1" customWidth="1"/>
    <col min="8" max="8" width="16" style="1" customWidth="1"/>
    <col min="9" max="9" width="43.140625" style="1" bestFit="1" customWidth="1"/>
    <col min="10" max="10" width="11.85546875" style="1" bestFit="1" customWidth="1"/>
    <col min="11" max="11" width="18.42578125" style="1" bestFit="1" customWidth="1"/>
    <col min="12" max="12" width="8.85546875" style="1" bestFit="1" customWidth="1"/>
    <col min="13" max="13" width="17.7109375" style="1" customWidth="1"/>
    <col min="14" max="14" width="13.28515625" style="1" customWidth="1"/>
    <col min="15" max="15" width="4.7109375" style="1" customWidth="1"/>
    <col min="16" max="17" width="11.42578125" style="6"/>
    <col min="18" max="18" width="43.140625" style="1" bestFit="1" customWidth="1"/>
    <col min="19" max="19" width="7.7109375" style="1" bestFit="1" customWidth="1"/>
    <col min="20" max="16384" width="11.42578125" style="1"/>
  </cols>
  <sheetData>
    <row r="1" spans="1:20" x14ac:dyDescent="0.25">
      <c r="B1" s="3" t="s">
        <v>15</v>
      </c>
      <c r="C1" s="1" t="s">
        <v>16</v>
      </c>
      <c r="D1" s="2" t="s">
        <v>0</v>
      </c>
      <c r="E1" s="2" t="s">
        <v>10</v>
      </c>
      <c r="F1" s="2" t="s">
        <v>4</v>
      </c>
      <c r="G1" s="2" t="s">
        <v>8</v>
      </c>
      <c r="H1" s="2" t="s">
        <v>23</v>
      </c>
      <c r="I1" s="2" t="s">
        <v>6</v>
      </c>
      <c r="J1" s="2" t="s">
        <v>7</v>
      </c>
      <c r="K1" s="2" t="s">
        <v>1</v>
      </c>
      <c r="L1" s="2" t="s">
        <v>2</v>
      </c>
      <c r="M1" s="2" t="s">
        <v>3</v>
      </c>
      <c r="N1" s="2" t="s">
        <v>23</v>
      </c>
      <c r="O1" s="4" t="s">
        <v>20</v>
      </c>
      <c r="P1" s="4" t="s">
        <v>22</v>
      </c>
      <c r="Q1" s="4" t="s">
        <v>5</v>
      </c>
      <c r="R1" s="4" t="s">
        <v>21</v>
      </c>
      <c r="S1" s="4" t="s">
        <v>5</v>
      </c>
      <c r="T1" s="4" t="s">
        <v>21</v>
      </c>
    </row>
    <row r="2" spans="1:20" x14ac:dyDescent="0.25">
      <c r="A2" s="1" t="str">
        <f t="shared" ref="A2:A6" si="0">CONCATENATE(D2," ",F2," ",K2," ",M2," ",H2)</f>
        <v>B1 ANIS AA BB 11</v>
      </c>
      <c r="B2" s="5">
        <v>44272</v>
      </c>
      <c r="D2" s="1" t="s">
        <v>17</v>
      </c>
      <c r="F2" s="1" t="s">
        <v>13</v>
      </c>
      <c r="G2" s="1">
        <v>1</v>
      </c>
      <c r="H2" s="1">
        <v>11</v>
      </c>
      <c r="I2" s="1" t="s">
        <v>29</v>
      </c>
      <c r="K2" s="1" t="s">
        <v>37</v>
      </c>
      <c r="L2" s="1" t="s">
        <v>37</v>
      </c>
      <c r="M2" s="1" t="s">
        <v>38</v>
      </c>
      <c r="O2" s="1">
        <v>0</v>
      </c>
      <c r="P2" s="6">
        <v>1</v>
      </c>
      <c r="Q2" s="6">
        <v>1</v>
      </c>
      <c r="R2" s="1" t="s">
        <v>31</v>
      </c>
    </row>
    <row r="3" spans="1:20" x14ac:dyDescent="0.25">
      <c r="A3" s="1" t="str">
        <f t="shared" si="0"/>
        <v>B2 ORANGE AA BB 11</v>
      </c>
      <c r="B3" s="5">
        <v>44272</v>
      </c>
      <c r="D3" s="1" t="s">
        <v>53</v>
      </c>
      <c r="F3" s="1" t="s">
        <v>9</v>
      </c>
      <c r="G3" s="1">
        <v>2</v>
      </c>
      <c r="H3" s="1">
        <v>11</v>
      </c>
      <c r="I3" s="1" t="s">
        <v>28</v>
      </c>
      <c r="K3" s="1" t="s">
        <v>37</v>
      </c>
      <c r="L3" s="1" t="s">
        <v>37</v>
      </c>
      <c r="M3" s="1" t="s">
        <v>38</v>
      </c>
      <c r="O3" s="1">
        <v>0</v>
      </c>
      <c r="P3" s="6">
        <v>1</v>
      </c>
      <c r="Q3" s="6">
        <v>1</v>
      </c>
      <c r="R3" s="1" t="s">
        <v>32</v>
      </c>
    </row>
    <row r="4" spans="1:20" x14ac:dyDescent="0.25">
      <c r="A4" s="1" t="str">
        <f t="shared" si="0"/>
        <v>B3 ORANGE AA BB 11</v>
      </c>
      <c r="B4" s="5">
        <v>44272</v>
      </c>
      <c r="D4" s="1" t="s">
        <v>54</v>
      </c>
      <c r="F4" s="1" t="s">
        <v>9</v>
      </c>
      <c r="G4" s="1">
        <v>2</v>
      </c>
      <c r="H4" s="1">
        <v>11</v>
      </c>
      <c r="I4" s="1" t="s">
        <v>27</v>
      </c>
      <c r="K4" s="1" t="s">
        <v>37</v>
      </c>
      <c r="L4" s="1" t="s">
        <v>37</v>
      </c>
      <c r="M4" s="1" t="s">
        <v>38</v>
      </c>
      <c r="O4" s="1">
        <v>0</v>
      </c>
      <c r="P4" s="6">
        <v>3</v>
      </c>
      <c r="Q4" s="6">
        <v>1</v>
      </c>
      <c r="R4" s="1" t="s">
        <v>33</v>
      </c>
    </row>
    <row r="5" spans="1:20" x14ac:dyDescent="0.25">
      <c r="A5" s="1" t="str">
        <f t="shared" si="0"/>
        <v>B3 ORANGE AA BB 11</v>
      </c>
      <c r="B5" s="5">
        <v>44272</v>
      </c>
      <c r="D5" s="1" t="s">
        <v>54</v>
      </c>
      <c r="F5" s="1" t="s">
        <v>9</v>
      </c>
      <c r="G5" s="1">
        <v>2</v>
      </c>
      <c r="H5" s="1">
        <v>11</v>
      </c>
      <c r="I5" s="1" t="s">
        <v>28</v>
      </c>
      <c r="K5" s="1" t="s">
        <v>37</v>
      </c>
      <c r="L5" s="1" t="s">
        <v>37</v>
      </c>
      <c r="M5" s="1" t="s">
        <v>38</v>
      </c>
      <c r="O5" s="1">
        <v>0</v>
      </c>
      <c r="P5" s="6">
        <v>3</v>
      </c>
      <c r="Q5" s="6">
        <v>1</v>
      </c>
      <c r="R5" s="1" t="s">
        <v>32</v>
      </c>
    </row>
    <row r="6" spans="1:20" x14ac:dyDescent="0.25">
      <c r="A6" s="1" t="str">
        <f t="shared" si="0"/>
        <v>B3 ORANGE AA BB 11</v>
      </c>
      <c r="B6" s="5">
        <v>44272</v>
      </c>
      <c r="D6" s="1" t="s">
        <v>54</v>
      </c>
      <c r="F6" s="1" t="s">
        <v>9</v>
      </c>
      <c r="G6" s="1">
        <v>2</v>
      </c>
      <c r="H6" s="1">
        <v>11</v>
      </c>
      <c r="I6" s="1" t="s">
        <v>27</v>
      </c>
      <c r="K6" s="1" t="s">
        <v>37</v>
      </c>
      <c r="L6" s="1" t="s">
        <v>37</v>
      </c>
      <c r="M6" s="1" t="s">
        <v>38</v>
      </c>
      <c r="O6" s="1">
        <v>0</v>
      </c>
      <c r="P6" s="6">
        <v>3</v>
      </c>
      <c r="Q6" s="6">
        <v>1</v>
      </c>
      <c r="R6" s="1" t="s">
        <v>33</v>
      </c>
    </row>
    <row r="7" spans="1:20" x14ac:dyDescent="0.25">
      <c r="D7" s="6" t="s">
        <v>14</v>
      </c>
      <c r="E7" s="6"/>
      <c r="F7" s="6" t="s">
        <v>12</v>
      </c>
      <c r="G7" s="6">
        <v>1</v>
      </c>
      <c r="H7" s="6">
        <v>42</v>
      </c>
      <c r="I7" s="6" t="s">
        <v>41</v>
      </c>
      <c r="J7" s="6"/>
      <c r="K7" s="6" t="s">
        <v>36</v>
      </c>
      <c r="L7" s="6" t="s">
        <v>34</v>
      </c>
      <c r="M7" s="6" t="s">
        <v>35</v>
      </c>
      <c r="N7" s="6"/>
      <c r="O7" s="6">
        <v>0</v>
      </c>
      <c r="P7" s="6">
        <v>1</v>
      </c>
      <c r="Q7" s="6">
        <v>1</v>
      </c>
      <c r="R7" s="6" t="s">
        <v>42</v>
      </c>
    </row>
    <row r="8" spans="1:20" x14ac:dyDescent="0.25">
      <c r="D8" s="6" t="s">
        <v>24</v>
      </c>
      <c r="E8" s="6"/>
      <c r="F8" s="6" t="s">
        <v>12</v>
      </c>
      <c r="G8" s="6">
        <v>1</v>
      </c>
      <c r="H8" s="6">
        <v>42</v>
      </c>
      <c r="I8" s="6" t="s">
        <v>43</v>
      </c>
      <c r="J8" s="6"/>
      <c r="K8" s="6" t="s">
        <v>36</v>
      </c>
      <c r="L8" s="6" t="s">
        <v>34</v>
      </c>
      <c r="M8" s="6" t="s">
        <v>35</v>
      </c>
      <c r="N8" s="6"/>
      <c r="O8" s="6">
        <v>0</v>
      </c>
      <c r="P8" s="6">
        <v>1</v>
      </c>
      <c r="Q8" s="6">
        <v>10</v>
      </c>
      <c r="R8" s="6" t="s">
        <v>44</v>
      </c>
    </row>
    <row r="9" spans="1:20" x14ac:dyDescent="0.25">
      <c r="D9" s="6" t="s">
        <v>25</v>
      </c>
      <c r="E9" s="6"/>
      <c r="F9" s="6" t="s">
        <v>12</v>
      </c>
      <c r="G9" s="6">
        <v>1</v>
      </c>
      <c r="H9" s="6">
        <v>42</v>
      </c>
      <c r="I9" s="6" t="s">
        <v>45</v>
      </c>
      <c r="J9" s="6"/>
      <c r="K9" s="6" t="s">
        <v>36</v>
      </c>
      <c r="L9" s="6" t="s">
        <v>34</v>
      </c>
      <c r="M9" s="6" t="s">
        <v>35</v>
      </c>
      <c r="N9" s="6"/>
      <c r="O9" s="6">
        <v>0</v>
      </c>
      <c r="P9" s="6">
        <v>1</v>
      </c>
      <c r="Q9" s="6">
        <v>10</v>
      </c>
      <c r="R9" s="6" t="s">
        <v>46</v>
      </c>
    </row>
    <row r="10" spans="1:20" x14ac:dyDescent="0.25">
      <c r="D10" s="6" t="s">
        <v>26</v>
      </c>
      <c r="E10" s="6"/>
      <c r="F10" s="6" t="s">
        <v>12</v>
      </c>
      <c r="G10" s="6">
        <v>1</v>
      </c>
      <c r="H10" s="6">
        <v>42</v>
      </c>
      <c r="I10" s="6" t="s">
        <v>47</v>
      </c>
      <c r="J10" s="6"/>
      <c r="K10" s="6" t="s">
        <v>36</v>
      </c>
      <c r="L10" s="6" t="s">
        <v>34</v>
      </c>
      <c r="M10" s="6" t="s">
        <v>35</v>
      </c>
      <c r="N10" s="6"/>
      <c r="O10" s="6">
        <v>0</v>
      </c>
      <c r="P10" s="6">
        <v>1</v>
      </c>
      <c r="Q10" s="6">
        <v>10</v>
      </c>
      <c r="R10" s="6" t="s">
        <v>48</v>
      </c>
    </row>
    <row r="11" spans="1:20" x14ac:dyDescent="0.25">
      <c r="D11" s="6" t="s">
        <v>39</v>
      </c>
      <c r="E11" s="6"/>
      <c r="F11" s="6" t="s">
        <v>12</v>
      </c>
      <c r="G11" s="6">
        <v>2</v>
      </c>
      <c r="H11" s="6">
        <v>42</v>
      </c>
      <c r="I11" s="6" t="s">
        <v>49</v>
      </c>
      <c r="J11" s="6"/>
      <c r="K11" s="6" t="s">
        <v>36</v>
      </c>
      <c r="L11" s="6" t="s">
        <v>34</v>
      </c>
      <c r="M11" s="6" t="s">
        <v>35</v>
      </c>
      <c r="N11" s="6"/>
      <c r="O11" s="6">
        <v>0</v>
      </c>
      <c r="P11" s="6">
        <v>2</v>
      </c>
      <c r="Q11" s="6">
        <v>10</v>
      </c>
      <c r="R11" s="6" t="s">
        <v>50</v>
      </c>
    </row>
    <row r="12" spans="1:20" x14ac:dyDescent="0.25">
      <c r="D12" s="6" t="s">
        <v>39</v>
      </c>
      <c r="E12" s="6"/>
      <c r="F12" s="6" t="s">
        <v>12</v>
      </c>
      <c r="G12" s="6">
        <v>2</v>
      </c>
      <c r="H12" s="6">
        <v>42</v>
      </c>
      <c r="I12" s="6" t="s">
        <v>49</v>
      </c>
      <c r="J12" s="6"/>
      <c r="K12" s="6" t="s">
        <v>36</v>
      </c>
      <c r="L12" s="6" t="s">
        <v>34</v>
      </c>
      <c r="M12" s="6" t="s">
        <v>35</v>
      </c>
      <c r="N12" s="6"/>
      <c r="O12" s="6">
        <v>0</v>
      </c>
      <c r="P12" s="6">
        <v>2</v>
      </c>
      <c r="Q12" s="6">
        <v>10</v>
      </c>
      <c r="R12" s="6" t="s">
        <v>50</v>
      </c>
    </row>
    <row r="13" spans="1:20" x14ac:dyDescent="0.25">
      <c r="D13" s="7" t="s">
        <v>40</v>
      </c>
      <c r="E13" s="7"/>
      <c r="F13" s="7" t="s">
        <v>12</v>
      </c>
      <c r="G13" s="7">
        <v>2</v>
      </c>
      <c r="H13" s="6">
        <v>42</v>
      </c>
      <c r="I13" s="6" t="s">
        <v>51</v>
      </c>
      <c r="J13" s="6"/>
      <c r="K13" s="6" t="s">
        <v>36</v>
      </c>
      <c r="L13" s="6" t="s">
        <v>34</v>
      </c>
      <c r="M13" s="6" t="s">
        <v>35</v>
      </c>
      <c r="N13" s="6"/>
      <c r="O13" s="6">
        <v>0</v>
      </c>
      <c r="P13" s="6">
        <v>2</v>
      </c>
      <c r="Q13" s="6">
        <v>10</v>
      </c>
      <c r="R13" s="6" t="s">
        <v>52</v>
      </c>
    </row>
    <row r="14" spans="1:20" x14ac:dyDescent="0.25">
      <c r="D14" s="7" t="s">
        <v>40</v>
      </c>
      <c r="E14" s="7"/>
      <c r="F14" s="7" t="s">
        <v>12</v>
      </c>
      <c r="G14" s="7">
        <v>2</v>
      </c>
      <c r="H14" s="6">
        <v>42</v>
      </c>
      <c r="I14" s="6" t="s">
        <v>51</v>
      </c>
      <c r="J14" s="6"/>
      <c r="K14" s="6" t="s">
        <v>36</v>
      </c>
      <c r="L14" s="6" t="s">
        <v>34</v>
      </c>
      <c r="M14" s="6" t="s">
        <v>35</v>
      </c>
      <c r="N14" s="6"/>
      <c r="O14" s="6">
        <v>0</v>
      </c>
      <c r="P14" s="6">
        <v>2</v>
      </c>
      <c r="Q14" s="6">
        <v>10</v>
      </c>
      <c r="R14" s="6" t="s">
        <v>52</v>
      </c>
    </row>
  </sheetData>
  <autoFilter ref="A1:N1"/>
  <phoneticPr fontId="2" type="noConversion"/>
  <conditionalFormatting sqref="D7:R11">
    <cfRule type="expression" dxfId="7" priority="9">
      <formula>$A7&lt;&gt;""</formula>
    </cfRule>
    <cfRule type="expression" dxfId="6" priority="10">
      <formula>ISEVEN($B7)</formula>
    </cfRule>
  </conditionalFormatting>
  <conditionalFormatting sqref="D12:R12">
    <cfRule type="expression" dxfId="5" priority="7">
      <formula>$A12&lt;&gt;""</formula>
    </cfRule>
    <cfRule type="expression" dxfId="4" priority="8">
      <formula>ISEVEN($B12)</formula>
    </cfRule>
  </conditionalFormatting>
  <conditionalFormatting sqref="D13:R13">
    <cfRule type="expression" dxfId="3" priority="5">
      <formula>$A13&lt;&gt;""</formula>
    </cfRule>
    <cfRule type="expression" dxfId="2" priority="6">
      <formula>ISEVEN($B13)</formula>
    </cfRule>
  </conditionalFormatting>
  <conditionalFormatting sqref="D14:R14">
    <cfRule type="expression" dxfId="1" priority="1">
      <formula>$A14&lt;&gt;""</formula>
    </cfRule>
    <cfRule type="expression" dxfId="0" priority="2">
      <formula>ISEVEN($B14)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besoin</vt:lpstr>
      <vt:lpstr>Usiné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</dc:creator>
  <cp:lastModifiedBy>maison</cp:lastModifiedBy>
  <cp:lastPrinted>2021-02-08T09:43:27Z</cp:lastPrinted>
  <dcterms:created xsi:type="dcterms:W3CDTF">2019-09-03T05:18:45Z</dcterms:created>
  <dcterms:modified xsi:type="dcterms:W3CDTF">2021-04-08T16:30:14Z</dcterms:modified>
</cp:coreProperties>
</file>