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0" yWindow="0" windowWidth="20730" windowHeight="11760" activeTab="1"/>
  </bookViews>
  <sheets>
    <sheet name="BD" sheetId="1" r:id="rId1"/>
    <sheet name="ALT" sheetId="2" r:id="rId2"/>
  </sheets>
  <definedNames>
    <definedName name="_xlnm._FilterDatabase" localSheetId="0" hidden="1">BD!$D$2:$U$24</definedName>
    <definedName name="nom">Tableau2[nom]</definedName>
  </definedNames>
  <calcPr calcId="145621"/>
</workbook>
</file>

<file path=xl/calcChain.xml><?xml version="1.0" encoding="utf-8"?>
<calcChain xmlns="http://schemas.openxmlformats.org/spreadsheetml/2006/main">
  <c r="B19" i="2" l="1" a="1"/>
  <c r="B19" i="2" s="1"/>
  <c r="E19" i="2" l="1"/>
  <c r="D19" i="2"/>
  <c r="C19" i="2"/>
  <c r="B20" i="2" a="1"/>
  <c r="B20" i="2" s="1"/>
  <c r="F19" i="2"/>
  <c r="B2" i="2" a="1"/>
  <c r="B2" i="2" s="1"/>
  <c r="B3" i="2" s="1" a="1"/>
  <c r="B3" i="2" s="1"/>
  <c r="F3" i="2" s="1"/>
  <c r="F20" i="2" l="1"/>
  <c r="E20" i="2"/>
  <c r="D20" i="2"/>
  <c r="C20" i="2"/>
  <c r="B21" i="2" a="1"/>
  <c r="B21" i="2" s="1"/>
  <c r="B4" i="2" a="1"/>
  <c r="B4" i="2" s="1"/>
  <c r="F2" i="2"/>
  <c r="E2" i="2"/>
  <c r="D2" i="2"/>
  <c r="C2" i="2"/>
  <c r="C21" i="2" l="1"/>
  <c r="F21" i="2"/>
  <c r="E21" i="2"/>
  <c r="D21" i="2"/>
  <c r="B22" i="2" a="1"/>
  <c r="B22" i="2" s="1"/>
  <c r="B23" i="2" s="1" a="1"/>
  <c r="B23" i="2" s="1"/>
  <c r="B5" i="2" a="1"/>
  <c r="B5" i="2" s="1"/>
  <c r="F5" i="2" s="1"/>
  <c r="F4" i="2"/>
  <c r="D3" i="2"/>
  <c r="E3" i="2"/>
  <c r="C3" i="2"/>
  <c r="E23" i="2" l="1"/>
  <c r="D23" i="2"/>
  <c r="C23" i="2"/>
  <c r="F23" i="2"/>
  <c r="B24" i="2" a="1"/>
  <c r="B24" i="2" s="1"/>
  <c r="D22" i="2"/>
  <c r="C22" i="2"/>
  <c r="F22" i="2"/>
  <c r="E22" i="2"/>
  <c r="B6" i="2" a="1"/>
  <c r="B6" i="2" s="1"/>
  <c r="C4" i="2"/>
  <c r="D4" i="2"/>
  <c r="E4" i="2"/>
  <c r="B25" i="2" l="1" a="1"/>
  <c r="B25" i="2" s="1"/>
  <c r="F24" i="2"/>
  <c r="E24" i="2"/>
  <c r="D24" i="2"/>
  <c r="C24" i="2"/>
  <c r="F6" i="2"/>
  <c r="B7" i="2" a="1"/>
  <c r="B7" i="2" s="1"/>
  <c r="F7" i="2" s="1"/>
  <c r="C6" i="2"/>
  <c r="D6" i="2"/>
  <c r="C5" i="2"/>
  <c r="D5" i="2"/>
  <c r="E5" i="2"/>
  <c r="C25" i="2" l="1"/>
  <c r="F25" i="2"/>
  <c r="E25" i="2"/>
  <c r="D25" i="2"/>
  <c r="B26" i="2" a="1"/>
  <c r="B26" i="2" s="1"/>
  <c r="B27" i="2" s="1" a="1"/>
  <c r="B27" i="2" s="1"/>
  <c r="B8" i="2" a="1"/>
  <c r="B8" i="2" s="1"/>
  <c r="F8" i="2" s="1"/>
  <c r="D7" i="2"/>
  <c r="E6" i="2"/>
  <c r="C7" i="2"/>
  <c r="E7" i="2"/>
  <c r="E27" i="2" l="1"/>
  <c r="D27" i="2"/>
  <c r="C27" i="2"/>
  <c r="F27" i="2"/>
  <c r="B28" i="2" a="1"/>
  <c r="B28" i="2" s="1"/>
  <c r="D26" i="2"/>
  <c r="C26" i="2"/>
  <c r="F26" i="2"/>
  <c r="E26" i="2"/>
  <c r="C8" i="2"/>
  <c r="B9" i="2" a="1"/>
  <c r="B9" i="2" s="1"/>
  <c r="F9" i="2" s="1"/>
  <c r="E8" i="2"/>
  <c r="D8" i="2"/>
  <c r="F28" i="2" l="1"/>
  <c r="E28" i="2"/>
  <c r="D28" i="2"/>
  <c r="C28" i="2"/>
  <c r="B29" i="2" a="1"/>
  <c r="B29" i="2" s="1"/>
  <c r="B10" i="2" a="1"/>
  <c r="B10" i="2" s="1"/>
  <c r="F10" i="2" s="1"/>
  <c r="E9" i="2"/>
  <c r="D9" i="2"/>
  <c r="C9" i="2"/>
  <c r="C29" i="2" l="1"/>
  <c r="F29" i="2"/>
  <c r="E29" i="2"/>
  <c r="D29" i="2"/>
  <c r="B11" i="2" a="1"/>
  <c r="B11" i="2" s="1"/>
  <c r="F11" i="2" s="1"/>
  <c r="D10" i="2"/>
  <c r="C10" i="2"/>
  <c r="E10" i="2"/>
  <c r="D11" i="2" l="1"/>
  <c r="C11" i="2"/>
  <c r="E11" i="2"/>
  <c r="B12" i="2" a="1"/>
  <c r="B12" i="2" s="1"/>
  <c r="F12" i="2" s="1"/>
  <c r="B13" i="2" l="1" a="1"/>
  <c r="B13" i="2" s="1"/>
  <c r="D12" i="2"/>
  <c r="C12" i="2"/>
  <c r="E12" i="2"/>
  <c r="B14" i="2" l="1" a="1"/>
  <c r="B14" i="2" s="1"/>
  <c r="F13" i="2"/>
  <c r="E13" i="2"/>
  <c r="D13" i="2"/>
  <c r="C13" i="2"/>
  <c r="B15" i="2" l="1" a="1"/>
  <c r="B15" i="2" s="1"/>
  <c r="D15" i="2" s="1"/>
  <c r="F14" i="2"/>
  <c r="C14" i="2"/>
  <c r="E14" i="2"/>
  <c r="D14" i="2"/>
  <c r="C15" i="2" l="1"/>
  <c r="E15" i="2"/>
  <c r="B16" i="2" a="1"/>
  <c r="B16" i="2" s="1"/>
  <c r="F15" i="2"/>
  <c r="B17" i="2" l="1" a="1"/>
  <c r="B17" i="2" s="1"/>
  <c r="F16" i="2"/>
  <c r="E16" i="2"/>
  <c r="C16" i="2"/>
  <c r="D16" i="2"/>
  <c r="B18" i="2" l="1" a="1"/>
  <c r="B18" i="2" s="1"/>
  <c r="F17" i="2"/>
  <c r="C17" i="2"/>
  <c r="D17" i="2"/>
  <c r="E17" i="2"/>
  <c r="F18" i="2" l="1"/>
  <c r="E18" i="2"/>
  <c r="C18" i="2"/>
  <c r="D18" i="2"/>
</calcChain>
</file>

<file path=xl/sharedStrings.xml><?xml version="1.0" encoding="utf-8"?>
<sst xmlns="http://schemas.openxmlformats.org/spreadsheetml/2006/main" count="70" uniqueCount="41">
  <si>
    <t>nom</t>
  </si>
  <si>
    <t>pierre l</t>
  </si>
  <si>
    <t>laurent g</t>
  </si>
  <si>
    <t>valérie t</t>
  </si>
  <si>
    <t>Gilles r</t>
  </si>
  <si>
    <t>marcel l.</t>
  </si>
  <si>
    <t>lucie h</t>
  </si>
  <si>
    <t>nadège w</t>
  </si>
  <si>
    <t>olivier c.</t>
  </si>
  <si>
    <t>christophe p.</t>
  </si>
  <si>
    <t>lili a</t>
  </si>
  <si>
    <t>axelle p</t>
  </si>
  <si>
    <t>chantal y</t>
  </si>
  <si>
    <t>ben t</t>
  </si>
  <si>
    <t>sab u</t>
  </si>
  <si>
    <t>carlos t</t>
  </si>
  <si>
    <t>aurore w</t>
  </si>
  <si>
    <t>françoise v</t>
  </si>
  <si>
    <t>choco</t>
  </si>
  <si>
    <t>tartine</t>
  </si>
  <si>
    <t>tomate</t>
  </si>
  <si>
    <t>what</t>
  </si>
  <si>
    <t>date</t>
  </si>
  <si>
    <t>nombre</t>
  </si>
  <si>
    <t>montant</t>
  </si>
  <si>
    <t>Nom</t>
  </si>
  <si>
    <t>https://forum.excel-pratique.com/excel/fonction-recherche-150044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</si>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</sst>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Border="1"/>
    <xf numFmtId="0" fontId="1" fillId="0" borderId="0" xfId="0" applyFont="1" applyBorder="1"/>
    <xf numFmtId="1" fontId="0" fillId="0" borderId="0" xfId="0" applyNumberFormat="1" applyBorder="1" applyAlignment="1">
      <alignment horizontal="center"/>
    </xf>
    <xf numFmtId="0" fontId="2" fillId="0" borderId="0" xfId="0" applyFont="1" applyBorder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29">
    <dxf>
      <font>
        <color theme="0"/>
      </font>
    </dxf>
    <dxf>
      <font>
        <color theme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dd\.mm\.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D1:U24" totalsRowShown="0" headerRowDxfId="28" dataDxfId="27" tableBorderDxfId="26">
  <autoFilter ref="D1:U24"/>
  <tableColumns count="18">
    <tableColumn id="1" name="nom" dataDxfId="25"/>
    <tableColumn id="2" name="Colonne1" dataDxfId="24"/>
    <tableColumn id="3" name="Colonne2" dataDxfId="23"/>
    <tableColumn id="4" name="Colonne3" dataDxfId="22"/>
    <tableColumn id="5" name="what" dataDxfId="21"/>
    <tableColumn id="6" name="date" dataDxfId="20"/>
    <tableColumn id="7" name="Colonne4" dataDxfId="19"/>
    <tableColumn id="8" name="Colonne5" dataDxfId="18"/>
    <tableColumn id="9" name="Colonne6" dataDxfId="17"/>
    <tableColumn id="10" name="Colonne7" dataDxfId="16"/>
    <tableColumn id="11" name="Colonne8" dataDxfId="15"/>
    <tableColumn id="12" name="Colonne9" dataDxfId="14"/>
    <tableColumn id="13" name="Colonne10" dataDxfId="13"/>
    <tableColumn id="14" name="Colonne11" dataDxfId="12"/>
    <tableColumn id="15" name="Colonne12" dataDxfId="11"/>
    <tableColumn id="16" name="Colonne13" dataDxfId="10"/>
    <tableColumn id="17" name="Colonne14" dataDxfId="9"/>
    <tableColumn id="18" name="montant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:F29" totalsRowShown="0" headerRowDxfId="7">
  <autoFilter ref="B1:F29"/>
  <tableColumns count="5">
    <tableColumn id="1" name="Nom" dataDxfId="6">
      <calculatedColumnFormula array="1">(INDEX(BD!$D:$D,MIN(IF(COUNTIF(B$1:B1,nom)=0,ROW(nom))))&amp;"")</calculatedColumnFormula>
    </tableColumn>
    <tableColumn id="2" name="choco" dataDxfId="5">
      <calculatedColumnFormula>IF(Tableau3[[#This Row],[Nom]]="","",COUNTIFS(Tableau2[nom],Tableau3[[#This Row],[Nom]],Tableau2[what],Tableau3[[#Headers],[choco]]))</calculatedColumnFormula>
    </tableColumn>
    <tableColumn id="3" name="tartine" dataDxfId="4">
      <calculatedColumnFormula>IF(Tableau3[[#This Row],[Nom]]="","",COUNTIFS(Tableau2[nom],Tableau3[[#This Row],[Nom]],Tableau2[what],Tableau3[[#Headers],[tartine]]))</calculatedColumnFormula>
    </tableColumn>
    <tableColumn id="5" name="tomate" dataDxfId="3">
      <calculatedColumnFormula>IF(Tableau3[[#This Row],[Nom]]="","",COUNTIFS(Tableau2[nom],Tableau3[[#This Row],[Nom]],Tableau2[what],Tableau3[[#Headers],[tomate]]))</calculatedColumnFormula>
    </tableColumn>
    <tableColumn id="6" name="nombre" dataDxfId="2">
      <calculatedColumnFormula>SUMIF(BD!$D$2:$D$24,ALT!B2,BD!$U$2:$U$24)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U24"/>
  <sheetViews>
    <sheetView showGridLines="0" workbookViewId="0">
      <selection activeCell="D3" sqref="D3"/>
    </sheetView>
  </sheetViews>
  <sheetFormatPr baseColWidth="10" defaultRowHeight="15" x14ac:dyDescent="0.25"/>
  <cols>
    <col min="1" max="3" width="4.85546875" style="3" customWidth="1"/>
    <col min="4" max="4" width="12.5703125" style="4" bestFit="1" customWidth="1"/>
    <col min="5" max="7" width="5.7109375" style="3" customWidth="1"/>
    <col min="8" max="8" width="11.42578125" style="4"/>
    <col min="9" max="9" width="9.28515625" style="6" customWidth="1"/>
    <col min="10" max="20" width="5.7109375" style="3" customWidth="1"/>
    <col min="21" max="21" width="11.42578125" style="4"/>
    <col min="22" max="16384" width="11.42578125" style="3"/>
  </cols>
  <sheetData>
    <row r="1" spans="4:21" x14ac:dyDescent="0.25">
      <c r="D1" s="4" t="s">
        <v>0</v>
      </c>
      <c r="E1" s="3" t="s">
        <v>27</v>
      </c>
      <c r="F1" s="3" t="s">
        <v>28</v>
      </c>
      <c r="G1" s="3" t="s">
        <v>29</v>
      </c>
      <c r="H1" s="4" t="s">
        <v>21</v>
      </c>
      <c r="I1" s="5" t="s">
        <v>22</v>
      </c>
      <c r="J1" s="3" t="s">
        <v>30</v>
      </c>
      <c r="K1" s="3" t="s">
        <v>31</v>
      </c>
      <c r="L1" s="3" t="s">
        <v>32</v>
      </c>
      <c r="M1" s="3" t="s">
        <v>33</v>
      </c>
      <c r="N1" s="3" t="s">
        <v>34</v>
      </c>
      <c r="O1" s="3" t="s">
        <v>35</v>
      </c>
      <c r="P1" s="3" t="s">
        <v>36</v>
      </c>
      <c r="Q1" s="3" t="s">
        <v>37</v>
      </c>
      <c r="R1" s="3" t="s">
        <v>38</v>
      </c>
      <c r="S1" s="3" t="s">
        <v>39</v>
      </c>
      <c r="T1" s="3" t="s">
        <v>40</v>
      </c>
      <c r="U1" s="4" t="s">
        <v>24</v>
      </c>
    </row>
    <row r="2" spans="4:21" x14ac:dyDescent="0.25">
      <c r="D2" s="4" t="s">
        <v>1</v>
      </c>
      <c r="H2" s="4" t="s">
        <v>18</v>
      </c>
      <c r="I2" s="6">
        <v>43832</v>
      </c>
      <c r="U2" s="4">
        <v>50</v>
      </c>
    </row>
    <row r="3" spans="4:21" x14ac:dyDescent="0.25">
      <c r="D3" s="4" t="s">
        <v>2</v>
      </c>
      <c r="H3" s="4" t="s">
        <v>19</v>
      </c>
      <c r="I3" s="6">
        <v>43866</v>
      </c>
    </row>
    <row r="4" spans="4:21" x14ac:dyDescent="0.25">
      <c r="D4" s="4" t="s">
        <v>3</v>
      </c>
      <c r="H4" s="4" t="s">
        <v>20</v>
      </c>
      <c r="I4" s="6">
        <v>43893</v>
      </c>
      <c r="U4" s="4">
        <v>100</v>
      </c>
    </row>
    <row r="5" spans="4:21" x14ac:dyDescent="0.25">
      <c r="D5" s="4" t="s">
        <v>4</v>
      </c>
      <c r="H5" s="4" t="s">
        <v>18</v>
      </c>
      <c r="I5" s="6">
        <v>43927</v>
      </c>
    </row>
    <row r="6" spans="4:21" x14ac:dyDescent="0.25">
      <c r="D6" s="4" t="s">
        <v>5</v>
      </c>
      <c r="H6" s="4" t="s">
        <v>19</v>
      </c>
      <c r="I6" s="6">
        <v>43969</v>
      </c>
    </row>
    <row r="7" spans="4:21" x14ac:dyDescent="0.25">
      <c r="D7" s="4" t="s">
        <v>6</v>
      </c>
      <c r="H7" s="4" t="s">
        <v>20</v>
      </c>
      <c r="I7" s="6">
        <v>43890</v>
      </c>
      <c r="U7" s="4">
        <v>200</v>
      </c>
    </row>
    <row r="8" spans="4:21" x14ac:dyDescent="0.25">
      <c r="D8" s="4" t="s">
        <v>7</v>
      </c>
      <c r="H8" s="4" t="s">
        <v>18</v>
      </c>
      <c r="I8" s="6">
        <v>44029</v>
      </c>
    </row>
    <row r="9" spans="4:21" x14ac:dyDescent="0.25">
      <c r="D9" s="4" t="s">
        <v>1</v>
      </c>
      <c r="H9" s="4" t="s">
        <v>19</v>
      </c>
      <c r="I9" s="6">
        <v>44064</v>
      </c>
      <c r="U9" s="4">
        <v>50</v>
      </c>
    </row>
    <row r="10" spans="4:21" x14ac:dyDescent="0.25">
      <c r="D10" s="4" t="s">
        <v>8</v>
      </c>
      <c r="H10" s="4" t="s">
        <v>20</v>
      </c>
      <c r="I10" s="6">
        <v>44026</v>
      </c>
      <c r="U10" s="4">
        <v>300</v>
      </c>
    </row>
    <row r="11" spans="4:21" x14ac:dyDescent="0.25">
      <c r="D11" s="4" t="s">
        <v>9</v>
      </c>
      <c r="H11" s="4" t="s">
        <v>18</v>
      </c>
      <c r="I11" s="6">
        <v>44089</v>
      </c>
    </row>
    <row r="12" spans="4:21" x14ac:dyDescent="0.25">
      <c r="D12" s="4" t="s">
        <v>1</v>
      </c>
      <c r="H12" s="4" t="s">
        <v>19</v>
      </c>
      <c r="I12" s="6">
        <v>43937</v>
      </c>
      <c r="U12" s="4">
        <v>50</v>
      </c>
    </row>
    <row r="13" spans="4:21" x14ac:dyDescent="0.25">
      <c r="D13" s="4" t="s">
        <v>10</v>
      </c>
      <c r="H13" s="4" t="s">
        <v>19</v>
      </c>
      <c r="I13" s="6">
        <v>44177</v>
      </c>
    </row>
    <row r="14" spans="4:21" x14ac:dyDescent="0.25">
      <c r="D14" s="4" t="s">
        <v>11</v>
      </c>
      <c r="H14" s="4" t="s">
        <v>18</v>
      </c>
      <c r="I14" s="6">
        <v>44140</v>
      </c>
    </row>
    <row r="15" spans="4:21" x14ac:dyDescent="0.25">
      <c r="D15" s="4" t="s">
        <v>12</v>
      </c>
      <c r="H15" s="4" t="s">
        <v>19</v>
      </c>
      <c r="I15" s="6">
        <v>44098</v>
      </c>
    </row>
    <row r="16" spans="4:21" x14ac:dyDescent="0.25">
      <c r="D16" s="4" t="s">
        <v>4</v>
      </c>
      <c r="H16" s="4" t="s">
        <v>18</v>
      </c>
      <c r="I16" s="6">
        <v>44104</v>
      </c>
    </row>
    <row r="17" spans="4:21" x14ac:dyDescent="0.25">
      <c r="D17" s="4" t="s">
        <v>13</v>
      </c>
      <c r="H17" s="4" t="s">
        <v>20</v>
      </c>
      <c r="I17" s="6">
        <v>44043</v>
      </c>
      <c r="U17" s="4">
        <v>300</v>
      </c>
    </row>
    <row r="18" spans="4:21" x14ac:dyDescent="0.25">
      <c r="D18" s="4" t="s">
        <v>14</v>
      </c>
      <c r="H18" s="4" t="s">
        <v>19</v>
      </c>
      <c r="I18" s="6">
        <v>44101</v>
      </c>
    </row>
    <row r="19" spans="4:21" x14ac:dyDescent="0.25">
      <c r="D19" s="4" t="s">
        <v>8</v>
      </c>
      <c r="H19" s="4" t="s">
        <v>18</v>
      </c>
      <c r="I19" s="6">
        <v>43884</v>
      </c>
    </row>
    <row r="20" spans="4:21" x14ac:dyDescent="0.25">
      <c r="D20" s="4" t="s">
        <v>15</v>
      </c>
      <c r="H20" s="4" t="s">
        <v>20</v>
      </c>
      <c r="I20" s="6">
        <v>43991</v>
      </c>
      <c r="U20" s="4">
        <v>400</v>
      </c>
    </row>
    <row r="21" spans="4:21" x14ac:dyDescent="0.25">
      <c r="D21" s="4" t="s">
        <v>16</v>
      </c>
      <c r="H21" s="4" t="s">
        <v>20</v>
      </c>
      <c r="I21" s="6">
        <v>44096</v>
      </c>
      <c r="U21" s="4">
        <v>600</v>
      </c>
    </row>
    <row r="22" spans="4:21" x14ac:dyDescent="0.25">
      <c r="D22" s="4" t="s">
        <v>17</v>
      </c>
      <c r="H22" s="4" t="s">
        <v>20</v>
      </c>
      <c r="I22" s="6">
        <v>44128</v>
      </c>
      <c r="U22" s="4">
        <v>500</v>
      </c>
    </row>
    <row r="23" spans="4:21" x14ac:dyDescent="0.25">
      <c r="D23" s="4" t="s">
        <v>11</v>
      </c>
      <c r="H23" s="4" t="s">
        <v>19</v>
      </c>
      <c r="I23" s="6">
        <v>44167</v>
      </c>
    </row>
    <row r="24" spans="4:21" x14ac:dyDescent="0.25">
      <c r="D24" s="4" t="s">
        <v>13</v>
      </c>
      <c r="H24" s="4" t="s">
        <v>18</v>
      </c>
      <c r="I24" s="6">
        <v>44148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32"/>
  <sheetViews>
    <sheetView showGridLines="0" tabSelected="1" workbookViewId="0">
      <selection activeCell="L19" sqref="L19"/>
    </sheetView>
  </sheetViews>
  <sheetFormatPr baseColWidth="10" defaultRowHeight="15" x14ac:dyDescent="0.25"/>
  <cols>
    <col min="1" max="1" width="11.42578125" style="7"/>
    <col min="2" max="2" width="19.85546875" style="7" customWidth="1"/>
    <col min="3" max="5" width="11.42578125" style="1"/>
    <col min="6" max="16384" width="11.42578125" style="7"/>
  </cols>
  <sheetData>
    <row r="1" spans="2:8" x14ac:dyDescent="0.25">
      <c r="B1" s="2" t="s">
        <v>25</v>
      </c>
      <c r="C1" s="2" t="s">
        <v>18</v>
      </c>
      <c r="D1" s="2" t="s">
        <v>19</v>
      </c>
      <c r="E1" s="2" t="s">
        <v>20</v>
      </c>
      <c r="F1" s="11" t="s">
        <v>23</v>
      </c>
      <c r="G1" s="8"/>
    </row>
    <row r="2" spans="2:8" x14ac:dyDescent="0.25">
      <c r="B2" s="1" t="str">
        <f t="array" ref="B2">(INDEX(BD!$D:$D,MIN(IF(COUNTIF(B$1:B1,nom)=0,ROW(nom))))&amp;"")</f>
        <v>pierre l</v>
      </c>
      <c r="C2" s="1">
        <f>IF(Tableau3[[#This Row],[Nom]]="","",COUNTIFS(Tableau2[nom],Tableau3[[#This Row],[Nom]],Tableau2[what],Tableau3[[#Headers],[choco]]))</f>
        <v>1</v>
      </c>
      <c r="D2" s="9">
        <f>IF(Tableau3[[#This Row],[Nom]]="","",COUNTIFS(Tableau2[nom],Tableau3[[#This Row],[Nom]],Tableau2[what],Tableau3[[#Headers],[tartine]]))</f>
        <v>2</v>
      </c>
      <c r="E2" s="1">
        <f>IF(Tableau3[[#This Row],[Nom]]="","",COUNTIFS(Tableau2[nom],Tableau3[[#This Row],[Nom]],Tableau2[what],Tableau3[[#Headers],[tomate]]))</f>
        <v>0</v>
      </c>
      <c r="F2" s="1">
        <f>SUMIF(Tableau2[nom],Tableau3[[#This Row],[Nom]],Tableau2[montant])</f>
        <v>150</v>
      </c>
      <c r="H2" s="10" t="s">
        <v>26</v>
      </c>
    </row>
    <row r="3" spans="2:8" x14ac:dyDescent="0.25">
      <c r="B3" s="1" t="str">
        <f t="array" ref="B3">(INDEX(BD!$D:$D,MIN(IF(COUNTIF(B$1:B2,nom)=0,ROW(nom))))&amp;"")</f>
        <v>laurent g</v>
      </c>
      <c r="C3" s="1">
        <f>IF(Tableau3[[#This Row],[Nom]]="","",COUNTIFS(Tableau2[nom],Tableau3[[#This Row],[Nom]],Tableau2[what],Tableau3[[#Headers],[choco]]))</f>
        <v>0</v>
      </c>
      <c r="D3" s="9">
        <f>IF(Tableau3[[#This Row],[Nom]]="","",COUNTIFS(Tableau2[nom],Tableau3[[#This Row],[Nom]],Tableau2[what],Tableau3[[#Headers],[tartine]]))</f>
        <v>1</v>
      </c>
      <c r="E3" s="1">
        <f>IF(Tableau3[[#This Row],[Nom]]="","",COUNTIFS(Tableau2[nom],Tableau3[[#This Row],[Nom]],Tableau2[what],Tableau3[[#Headers],[tomate]]))</f>
        <v>0</v>
      </c>
      <c r="F3" s="1">
        <f>SUMIF(BD!$D$2:$D$24,ALT!B3,BD!$U$2:$U$24)</f>
        <v>0</v>
      </c>
    </row>
    <row r="4" spans="2:8" x14ac:dyDescent="0.25">
      <c r="B4" s="1" t="str">
        <f t="array" ref="B4">(INDEX(BD!$D:$D,MIN(IF(COUNTIF(B$1:B3,nom)=0,ROW(nom))))&amp;"")</f>
        <v>valérie t</v>
      </c>
      <c r="C4" s="1">
        <f>IF(Tableau3[[#This Row],[Nom]]="","",COUNTIFS(Tableau2[nom],Tableau3[[#This Row],[Nom]],Tableau2[what],Tableau3[[#Headers],[choco]]))</f>
        <v>0</v>
      </c>
      <c r="D4" s="9">
        <f>IF(Tableau3[[#This Row],[Nom]]="","",COUNTIFS(Tableau2[nom],Tableau3[[#This Row],[Nom]],Tableau2[what],Tableau3[[#Headers],[tartine]]))</f>
        <v>0</v>
      </c>
      <c r="E4" s="1">
        <f>IF(Tableau3[[#This Row],[Nom]]="","",COUNTIFS(Tableau2[nom],Tableau3[[#This Row],[Nom]],Tableau2[what],Tableau3[[#Headers],[tomate]]))</f>
        <v>1</v>
      </c>
      <c r="F4" s="1">
        <f>SUMIF(BD!$D$2:$D$24,ALT!B4,BD!$U$2:$U$24)</f>
        <v>100</v>
      </c>
    </row>
    <row r="5" spans="2:8" x14ac:dyDescent="0.25">
      <c r="B5" s="1" t="str">
        <f t="array" ref="B5">(INDEX(BD!$D:$D,MIN(IF(COUNTIF(B$1:B4,nom)=0,ROW(nom))))&amp;"")</f>
        <v>Gilles r</v>
      </c>
      <c r="C5" s="1">
        <f>IF(Tableau3[[#This Row],[Nom]]="","",COUNTIFS(Tableau2[nom],Tableau3[[#This Row],[Nom]],Tableau2[what],Tableau3[[#Headers],[choco]]))</f>
        <v>2</v>
      </c>
      <c r="D5" s="9">
        <f>IF(Tableau3[[#This Row],[Nom]]="","",COUNTIFS(Tableau2[nom],Tableau3[[#This Row],[Nom]],Tableau2[what],Tableau3[[#Headers],[tartine]]))</f>
        <v>0</v>
      </c>
      <c r="E5" s="1">
        <f>IF(Tableau3[[#This Row],[Nom]]="","",COUNTIFS(Tableau2[nom],Tableau3[[#This Row],[Nom]],Tableau2[what],Tableau3[[#Headers],[tomate]]))</f>
        <v>0</v>
      </c>
      <c r="F5" s="1">
        <f>SUMIF(BD!$D$2:$D$24,ALT!B5,BD!$U$2:$U$24)</f>
        <v>0</v>
      </c>
    </row>
    <row r="6" spans="2:8" x14ac:dyDescent="0.25">
      <c r="B6" s="1" t="str">
        <f t="array" ref="B6">(INDEX(BD!$D:$D,MIN(IF(COUNTIF(B$1:B5,nom)=0,ROW(nom))))&amp;"")</f>
        <v>marcel l.</v>
      </c>
      <c r="C6" s="1">
        <f>IF(Tableau3[[#This Row],[Nom]]="","",COUNTIFS(Tableau2[nom],Tableau3[[#This Row],[Nom]],Tableau2[what],Tableau3[[#Headers],[choco]]))</f>
        <v>0</v>
      </c>
      <c r="D6" s="9">
        <f>IF(Tableau3[[#This Row],[Nom]]="","",COUNTIFS(Tableau2[nom],Tableau3[[#This Row],[Nom]],Tableau2[what],Tableau3[[#Headers],[tartine]]))</f>
        <v>1</v>
      </c>
      <c r="E6" s="1">
        <f>IF(Tableau3[[#This Row],[Nom]]="","",COUNTIFS(Tableau2[nom],Tableau3[[#This Row],[Nom]],Tableau2[what],Tableau3[[#Headers],[tomate]]))</f>
        <v>0</v>
      </c>
      <c r="F6" s="1">
        <f>SUMIF(BD!$D$2:$D$24,ALT!B6,BD!$U$2:$U$24)</f>
        <v>0</v>
      </c>
    </row>
    <row r="7" spans="2:8" x14ac:dyDescent="0.25">
      <c r="B7" s="1" t="str">
        <f t="array" ref="B7">(INDEX(BD!$D:$D,MIN(IF(COUNTIF(B$1:B6,nom)=0,ROW(nom))))&amp;"")</f>
        <v>lucie h</v>
      </c>
      <c r="C7" s="1">
        <f>IF(Tableau3[[#This Row],[Nom]]="","",COUNTIFS(Tableau2[nom],Tableau3[[#This Row],[Nom]],Tableau2[what],Tableau3[[#Headers],[choco]]))</f>
        <v>0</v>
      </c>
      <c r="D7" s="9">
        <f>IF(Tableau3[[#This Row],[Nom]]="","",COUNTIFS(Tableau2[nom],Tableau3[[#This Row],[Nom]],Tableau2[what],Tableau3[[#Headers],[tartine]]))</f>
        <v>0</v>
      </c>
      <c r="E7" s="1">
        <f>IF(Tableau3[[#This Row],[Nom]]="","",COUNTIFS(Tableau2[nom],Tableau3[[#This Row],[Nom]],Tableau2[what],Tableau3[[#Headers],[tomate]]))</f>
        <v>1</v>
      </c>
      <c r="F7" s="1">
        <f>SUMIF(BD!$D$2:$D$24,ALT!B7,BD!$U$2:$U$24)</f>
        <v>200</v>
      </c>
    </row>
    <row r="8" spans="2:8" x14ac:dyDescent="0.25">
      <c r="B8" s="1" t="str">
        <f t="array" ref="B8">(INDEX(BD!$D:$D,MIN(IF(COUNTIF(B$1:B7,nom)=0,ROW(nom))))&amp;"")</f>
        <v>nadège w</v>
      </c>
      <c r="C8" s="1">
        <f>IF(Tableau3[[#This Row],[Nom]]="","",COUNTIFS(Tableau2[nom],Tableau3[[#This Row],[Nom]],Tableau2[what],Tableau3[[#Headers],[choco]]))</f>
        <v>1</v>
      </c>
      <c r="D8" s="9">
        <f>IF(Tableau3[[#This Row],[Nom]]="","",COUNTIFS(Tableau2[nom],Tableau3[[#This Row],[Nom]],Tableau2[what],Tableau3[[#Headers],[tartine]]))</f>
        <v>0</v>
      </c>
      <c r="E8" s="1">
        <f>IF(Tableau3[[#This Row],[Nom]]="","",COUNTIFS(Tableau2[nom],Tableau3[[#This Row],[Nom]],Tableau2[what],Tableau3[[#Headers],[tomate]]))</f>
        <v>0</v>
      </c>
      <c r="F8" s="1">
        <f>SUMIF(BD!$D$2:$D$24,ALT!B8,BD!$U$2:$U$24)</f>
        <v>0</v>
      </c>
    </row>
    <row r="9" spans="2:8" x14ac:dyDescent="0.25">
      <c r="B9" s="1" t="str">
        <f t="array" ref="B9">(INDEX(BD!$D:$D,MIN(IF(COUNTIF(B$1:B8,nom)=0,ROW(nom))))&amp;"")</f>
        <v>olivier c.</v>
      </c>
      <c r="C9" s="1">
        <f>IF(Tableau3[[#This Row],[Nom]]="","",COUNTIFS(Tableau2[nom],Tableau3[[#This Row],[Nom]],Tableau2[what],Tableau3[[#Headers],[choco]]))</f>
        <v>1</v>
      </c>
      <c r="D9" s="9">
        <f>IF(Tableau3[[#This Row],[Nom]]="","",COUNTIFS(Tableau2[nom],Tableau3[[#This Row],[Nom]],Tableau2[what],Tableau3[[#Headers],[tartine]]))</f>
        <v>0</v>
      </c>
      <c r="E9" s="1">
        <f>IF(Tableau3[[#This Row],[Nom]]="","",COUNTIFS(Tableau2[nom],Tableau3[[#This Row],[Nom]],Tableau2[what],Tableau3[[#Headers],[tomate]]))</f>
        <v>1</v>
      </c>
      <c r="F9" s="1">
        <f>SUMIF(BD!$D$2:$D$24,ALT!B9,BD!$U$2:$U$24)</f>
        <v>300</v>
      </c>
    </row>
    <row r="10" spans="2:8" x14ac:dyDescent="0.25">
      <c r="B10" s="1" t="str">
        <f t="array" ref="B10">(INDEX(BD!$D:$D,MIN(IF(COUNTIF(B$1:B9,nom)=0,ROW(nom))))&amp;"")</f>
        <v>christophe p.</v>
      </c>
      <c r="C10" s="1">
        <f>IF(Tableau3[[#This Row],[Nom]]="","",COUNTIFS(Tableau2[nom],Tableau3[[#This Row],[Nom]],Tableau2[what],Tableau3[[#Headers],[choco]]))</f>
        <v>1</v>
      </c>
      <c r="D10" s="9">
        <f>IF(Tableau3[[#This Row],[Nom]]="","",COUNTIFS(Tableau2[nom],Tableau3[[#This Row],[Nom]],Tableau2[what],Tableau3[[#Headers],[tartine]]))</f>
        <v>0</v>
      </c>
      <c r="E10" s="1">
        <f>IF(Tableau3[[#This Row],[Nom]]="","",COUNTIFS(Tableau2[nom],Tableau3[[#This Row],[Nom]],Tableau2[what],Tableau3[[#Headers],[tomate]]))</f>
        <v>0</v>
      </c>
      <c r="F10" s="1">
        <f>SUMIF(BD!$D$2:$D$24,ALT!B10,BD!$U$2:$U$24)</f>
        <v>0</v>
      </c>
    </row>
    <row r="11" spans="2:8" x14ac:dyDescent="0.25">
      <c r="B11" s="1" t="str">
        <f t="array" ref="B11">(INDEX(BD!$D:$D,MIN(IF(COUNTIF(B$1:B10,nom)=0,ROW(nom))))&amp;"")</f>
        <v>lili a</v>
      </c>
      <c r="C11" s="1">
        <f>IF(Tableau3[[#This Row],[Nom]]="","",COUNTIFS(Tableau2[nom],Tableau3[[#This Row],[Nom]],Tableau2[what],Tableau3[[#Headers],[choco]]))</f>
        <v>0</v>
      </c>
      <c r="D11" s="9">
        <f>IF(Tableau3[[#This Row],[Nom]]="","",COUNTIFS(Tableau2[nom],Tableau3[[#This Row],[Nom]],Tableau2[what],Tableau3[[#Headers],[tartine]]))</f>
        <v>1</v>
      </c>
      <c r="E11" s="1">
        <f>IF(Tableau3[[#This Row],[Nom]]="","",COUNTIFS(Tableau2[nom],Tableau3[[#This Row],[Nom]],Tableau2[what],Tableau3[[#Headers],[tomate]]))</f>
        <v>0</v>
      </c>
      <c r="F11" s="1">
        <f>SUMIF(BD!$D$2:$D$24,ALT!B11,BD!$U$2:$U$24)</f>
        <v>0</v>
      </c>
    </row>
    <row r="12" spans="2:8" x14ac:dyDescent="0.25">
      <c r="B12" s="1" t="str">
        <f t="array" ref="B12">(INDEX(BD!$D:$D,MIN(IF(COUNTIF(B$1:B11,nom)=0,ROW(nom))))&amp;"")</f>
        <v>axelle p</v>
      </c>
      <c r="C12" s="1">
        <f>IF(Tableau3[[#This Row],[Nom]]="","",COUNTIFS(Tableau2[nom],Tableau3[[#This Row],[Nom]],Tableau2[what],Tableau3[[#Headers],[choco]]))</f>
        <v>1</v>
      </c>
      <c r="D12" s="9">
        <f>IF(Tableau3[[#This Row],[Nom]]="","",COUNTIFS(Tableau2[nom],Tableau3[[#This Row],[Nom]],Tableau2[what],Tableau3[[#Headers],[tartine]]))</f>
        <v>1</v>
      </c>
      <c r="E12" s="1">
        <f>IF(Tableau3[[#This Row],[Nom]]="","",COUNTIFS(Tableau2[nom],Tableau3[[#This Row],[Nom]],Tableau2[what],Tableau3[[#Headers],[tomate]]))</f>
        <v>0</v>
      </c>
      <c r="F12" s="1">
        <f>SUMIF(BD!$D$2:$D$24,ALT!B12,BD!$U$2:$U$24)</f>
        <v>0</v>
      </c>
    </row>
    <row r="13" spans="2:8" x14ac:dyDescent="0.25">
      <c r="B13" s="1" t="str">
        <f t="array" ref="B13">(INDEX(BD!$D:$D,MIN(IF(COUNTIF(B$1:B12,nom)=0,ROW(nom))))&amp;"")</f>
        <v>chantal y</v>
      </c>
      <c r="C13" s="1">
        <f>IF(Tableau3[[#This Row],[Nom]]="","",COUNTIFS(Tableau2[nom],Tableau3[[#This Row],[Nom]],Tableau2[what],Tableau3[[#Headers],[choco]]))</f>
        <v>0</v>
      </c>
      <c r="D13" s="9">
        <f>IF(Tableau3[[#This Row],[Nom]]="","",COUNTIFS(Tableau2[nom],Tableau3[[#This Row],[Nom]],Tableau2[what],Tableau3[[#Headers],[tartine]]))</f>
        <v>1</v>
      </c>
      <c r="E13" s="1">
        <f>IF(Tableau3[[#This Row],[Nom]]="","",COUNTIFS(Tableau2[nom],Tableau3[[#This Row],[Nom]],Tableau2[what],Tableau3[[#Headers],[tomate]]))</f>
        <v>0</v>
      </c>
      <c r="F13" s="1">
        <f>SUMIF(BD!$D$2:$D$24,ALT!B13,BD!$U$2:$U$24)</f>
        <v>0</v>
      </c>
    </row>
    <row r="14" spans="2:8" x14ac:dyDescent="0.25">
      <c r="B14" s="1" t="str">
        <f t="array" ref="B14">(INDEX(BD!$D:$D,MIN(IF(COUNTIF(B$1:B13,nom)=0,ROW(nom))))&amp;"")</f>
        <v>ben t</v>
      </c>
      <c r="C14" s="1">
        <f>IF(Tableau3[[#This Row],[Nom]]="","",COUNTIFS(Tableau2[nom],Tableau3[[#This Row],[Nom]],Tableau2[what],Tableau3[[#Headers],[choco]]))</f>
        <v>1</v>
      </c>
      <c r="D14" s="9">
        <f>IF(Tableau3[[#This Row],[Nom]]="","",COUNTIFS(Tableau2[nom],Tableau3[[#This Row],[Nom]],Tableau2[what],Tableau3[[#Headers],[tartine]]))</f>
        <v>0</v>
      </c>
      <c r="E14" s="1">
        <f>IF(Tableau3[[#This Row],[Nom]]="","",COUNTIFS(Tableau2[nom],Tableau3[[#This Row],[Nom]],Tableau2[what],Tableau3[[#Headers],[tomate]]))</f>
        <v>1</v>
      </c>
      <c r="F14" s="1">
        <f>SUMIF(BD!$D$2:$D$24,ALT!B14,BD!$U$2:$U$24)</f>
        <v>300</v>
      </c>
    </row>
    <row r="15" spans="2:8" x14ac:dyDescent="0.25">
      <c r="B15" s="1" t="str">
        <f t="array" ref="B15">(INDEX(BD!$D:$D,MIN(IF(COUNTIF(B$1:B14,nom)=0,ROW(nom))))&amp;"")</f>
        <v>sab u</v>
      </c>
      <c r="C15" s="1">
        <f>IF(Tableau3[[#This Row],[Nom]]="","",COUNTIFS(Tableau2[nom],Tableau3[[#This Row],[Nom]],Tableau2[what],Tableau3[[#Headers],[choco]]))</f>
        <v>0</v>
      </c>
      <c r="D15" s="9">
        <f>IF(Tableau3[[#This Row],[Nom]]="","",COUNTIFS(Tableau2[nom],Tableau3[[#This Row],[Nom]],Tableau2[what],Tableau3[[#Headers],[tartine]]))</f>
        <v>1</v>
      </c>
      <c r="E15" s="1">
        <f>IF(Tableau3[[#This Row],[Nom]]="","",COUNTIFS(Tableau2[nom],Tableau3[[#This Row],[Nom]],Tableau2[what],Tableau3[[#Headers],[tomate]]))</f>
        <v>0</v>
      </c>
      <c r="F15" s="1">
        <f>SUMIF(BD!$D$2:$D$24,ALT!B15,BD!$U$2:$U$24)</f>
        <v>0</v>
      </c>
    </row>
    <row r="16" spans="2:8" x14ac:dyDescent="0.25">
      <c r="B16" s="1" t="str">
        <f t="array" ref="B16">(INDEX(BD!$D:$D,MIN(IF(COUNTIF(B$1:B15,nom)=0,ROW(nom))))&amp;"")</f>
        <v>carlos t</v>
      </c>
      <c r="C16" s="1">
        <f>IF(Tableau3[[#This Row],[Nom]]="","",COUNTIFS(Tableau2[nom],Tableau3[[#This Row],[Nom]],Tableau2[what],Tableau3[[#Headers],[choco]]))</f>
        <v>0</v>
      </c>
      <c r="D16" s="9">
        <f>IF(Tableau3[[#This Row],[Nom]]="","",COUNTIFS(Tableau2[nom],Tableau3[[#This Row],[Nom]],Tableau2[what],Tableau3[[#Headers],[tartine]]))</f>
        <v>0</v>
      </c>
      <c r="E16" s="1">
        <f>IF(Tableau3[[#This Row],[Nom]]="","",COUNTIFS(Tableau2[nom],Tableau3[[#This Row],[Nom]],Tableau2[what],Tableau3[[#Headers],[tomate]]))</f>
        <v>1</v>
      </c>
      <c r="F16" s="1">
        <f>SUMIF(BD!$D$2:$D$24,ALT!B16,BD!$U$2:$U$24)</f>
        <v>400</v>
      </c>
    </row>
    <row r="17" spans="2:6" x14ac:dyDescent="0.25">
      <c r="B17" s="1" t="str">
        <f t="array" ref="B17">(INDEX(BD!$D:$D,MIN(IF(COUNTIF(B$1:B16,nom)=0,ROW(nom))))&amp;"")</f>
        <v>aurore w</v>
      </c>
      <c r="C17" s="1">
        <f>IF(Tableau3[[#This Row],[Nom]]="","",COUNTIFS(Tableau2[nom],Tableau3[[#This Row],[Nom]],Tableau2[what],Tableau3[[#Headers],[choco]]))</f>
        <v>0</v>
      </c>
      <c r="D17" s="9">
        <f>IF(Tableau3[[#This Row],[Nom]]="","",COUNTIFS(Tableau2[nom],Tableau3[[#This Row],[Nom]],Tableau2[what],Tableau3[[#Headers],[tartine]]))</f>
        <v>0</v>
      </c>
      <c r="E17" s="1">
        <f>IF(Tableau3[[#This Row],[Nom]]="","",COUNTIFS(Tableau2[nom],Tableau3[[#This Row],[Nom]],Tableau2[what],Tableau3[[#Headers],[tomate]]))</f>
        <v>1</v>
      </c>
      <c r="F17" s="1">
        <f>SUMIF(BD!$D$2:$D$24,ALT!B17,BD!$U$2:$U$24)</f>
        <v>600</v>
      </c>
    </row>
    <row r="18" spans="2:6" x14ac:dyDescent="0.25">
      <c r="B18" s="1" t="str">
        <f t="array" ref="B18">(INDEX(BD!$D:$D,MIN(IF(COUNTIF(B$1:B17,nom)=0,ROW(nom))))&amp;"")</f>
        <v>françoise v</v>
      </c>
      <c r="C18" s="1">
        <f>IF(Tableau3[[#This Row],[Nom]]="","",COUNTIFS(Tableau2[nom],Tableau3[[#This Row],[Nom]],Tableau2[what],Tableau3[[#Headers],[choco]]))</f>
        <v>0</v>
      </c>
      <c r="D18" s="9">
        <f>IF(Tableau3[[#This Row],[Nom]]="","",COUNTIFS(Tableau2[nom],Tableau3[[#This Row],[Nom]],Tableau2[what],Tableau3[[#Headers],[tartine]]))</f>
        <v>0</v>
      </c>
      <c r="E18" s="1">
        <f>IF(Tableau3[[#This Row],[Nom]]="","",COUNTIFS(Tableau2[nom],Tableau3[[#This Row],[Nom]],Tableau2[what],Tableau3[[#Headers],[tomate]]))</f>
        <v>1</v>
      </c>
      <c r="F18" s="1">
        <f>SUMIF(BD!$D$2:$D$24,ALT!B18,BD!$U$2:$U$24)</f>
        <v>500</v>
      </c>
    </row>
    <row r="19" spans="2:6" x14ac:dyDescent="0.25">
      <c r="B19" s="1" t="str">
        <f t="array" ref="B19">(INDEX(BD!$D:$D,MIN(IF(COUNTIF(B$1:B18,nom)=0,ROW(nom))))&amp;"")</f>
        <v>nom</v>
      </c>
      <c r="C19" s="1">
        <f>IF(Tableau3[[#This Row],[Nom]]="","",COUNTIFS(Tableau2[nom],Tableau3[[#This Row],[Nom]],Tableau2[what],Tableau3[[#Headers],[choco]]))</f>
        <v>0</v>
      </c>
      <c r="D19" s="9">
        <f>IF(Tableau3[[#This Row],[Nom]]="","",COUNTIFS(Tableau2[nom],Tableau3[[#This Row],[Nom]],Tableau2[what],Tableau3[[#Headers],[tartine]]))</f>
        <v>0</v>
      </c>
      <c r="E19" s="1">
        <f>IF(Tableau3[[#This Row],[Nom]]="","",COUNTIFS(Tableau2[nom],Tableau3[[#This Row],[Nom]],Tableau2[what],Tableau3[[#Headers],[tomate]]))</f>
        <v>0</v>
      </c>
      <c r="F19" s="1">
        <f>SUMIF(BD!$D$2:$D$24,ALT!B19,BD!$U$2:$U$24)</f>
        <v>0</v>
      </c>
    </row>
    <row r="20" spans="2:6" x14ac:dyDescent="0.25">
      <c r="B20" s="1" t="str">
        <f t="array" ref="B20">(INDEX(BD!$D:$D,MIN(IF(COUNTIF(B$1:B19,nom)=0,ROW(nom))))&amp;"")</f>
        <v>nom</v>
      </c>
      <c r="C20" s="1">
        <f>IF(Tableau3[[#This Row],[Nom]]="","",COUNTIFS(Tableau2[nom],Tableau3[[#This Row],[Nom]],Tableau2[what],Tableau3[[#Headers],[choco]]))</f>
        <v>0</v>
      </c>
      <c r="D20" s="9">
        <f>IF(Tableau3[[#This Row],[Nom]]="","",COUNTIFS(Tableau2[nom],Tableau3[[#This Row],[Nom]],Tableau2[what],Tableau3[[#Headers],[tartine]]))</f>
        <v>0</v>
      </c>
      <c r="E20" s="1">
        <f>IF(Tableau3[[#This Row],[Nom]]="","",COUNTIFS(Tableau2[nom],Tableau3[[#This Row],[Nom]],Tableau2[what],Tableau3[[#Headers],[tomate]]))</f>
        <v>0</v>
      </c>
      <c r="F20" s="1">
        <f>SUMIF(BD!$D$2:$D$24,ALT!B20,BD!$U$2:$U$24)</f>
        <v>0</v>
      </c>
    </row>
    <row r="21" spans="2:6" x14ac:dyDescent="0.25">
      <c r="B21" s="1" t="str">
        <f t="array" ref="B21">(INDEX(BD!$D:$D,MIN(IF(COUNTIF(B$1:B20,nom)=0,ROW(nom))))&amp;"")</f>
        <v>nom</v>
      </c>
      <c r="C21" s="1">
        <f>IF(Tableau3[[#This Row],[Nom]]="","",COUNTIFS(Tableau2[nom],Tableau3[[#This Row],[Nom]],Tableau2[what],Tableau3[[#Headers],[choco]]))</f>
        <v>0</v>
      </c>
      <c r="D21" s="9">
        <f>IF(Tableau3[[#This Row],[Nom]]="","",COUNTIFS(Tableau2[nom],Tableau3[[#This Row],[Nom]],Tableau2[what],Tableau3[[#Headers],[tartine]]))</f>
        <v>0</v>
      </c>
      <c r="E21" s="1">
        <f>IF(Tableau3[[#This Row],[Nom]]="","",COUNTIFS(Tableau2[nom],Tableau3[[#This Row],[Nom]],Tableau2[what],Tableau3[[#Headers],[tomate]]))</f>
        <v>0</v>
      </c>
      <c r="F21" s="1">
        <f>SUMIF(BD!$D$2:$D$24,ALT!B21,BD!$U$2:$U$24)</f>
        <v>0</v>
      </c>
    </row>
    <row r="22" spans="2:6" x14ac:dyDescent="0.25">
      <c r="B22" s="1" t="str">
        <f t="array" ref="B22">(INDEX(BD!$D:$D,MIN(IF(COUNTIF(B$1:B21,nom)=0,ROW(nom))))&amp;"")</f>
        <v>nom</v>
      </c>
      <c r="C22" s="1">
        <f>IF(Tableau3[[#This Row],[Nom]]="","",COUNTIFS(Tableau2[nom],Tableau3[[#This Row],[Nom]],Tableau2[what],Tableau3[[#Headers],[choco]]))</f>
        <v>0</v>
      </c>
      <c r="D22" s="9">
        <f>IF(Tableau3[[#This Row],[Nom]]="","",COUNTIFS(Tableau2[nom],Tableau3[[#This Row],[Nom]],Tableau2[what],Tableau3[[#Headers],[tartine]]))</f>
        <v>0</v>
      </c>
      <c r="E22" s="1">
        <f>IF(Tableau3[[#This Row],[Nom]]="","",COUNTIFS(Tableau2[nom],Tableau3[[#This Row],[Nom]],Tableau2[what],Tableau3[[#Headers],[tomate]]))</f>
        <v>0</v>
      </c>
      <c r="F22" s="1">
        <f>SUMIF(BD!$D$2:$D$24,ALT!B22,BD!$U$2:$U$24)</f>
        <v>0</v>
      </c>
    </row>
    <row r="23" spans="2:6" x14ac:dyDescent="0.25">
      <c r="B23" s="1" t="str">
        <f t="array" ref="B23">(INDEX(BD!$D:$D,MIN(IF(COUNTIF(B$1:B22,nom)=0,ROW(nom))))&amp;"")</f>
        <v>nom</v>
      </c>
      <c r="C23" s="1">
        <f>IF(Tableau3[[#This Row],[Nom]]="","",COUNTIFS(Tableau2[nom],Tableau3[[#This Row],[Nom]],Tableau2[what],Tableau3[[#Headers],[choco]]))</f>
        <v>0</v>
      </c>
      <c r="D23" s="9">
        <f>IF(Tableau3[[#This Row],[Nom]]="","",COUNTIFS(Tableau2[nom],Tableau3[[#This Row],[Nom]],Tableau2[what],Tableau3[[#Headers],[tartine]]))</f>
        <v>0</v>
      </c>
      <c r="E23" s="1">
        <f>IF(Tableau3[[#This Row],[Nom]]="","",COUNTIFS(Tableau2[nom],Tableau3[[#This Row],[Nom]],Tableau2[what],Tableau3[[#Headers],[tomate]]))</f>
        <v>0</v>
      </c>
      <c r="F23" s="1">
        <f>SUMIF(BD!$D$2:$D$24,ALT!B23,BD!$U$2:$U$24)</f>
        <v>0</v>
      </c>
    </row>
    <row r="24" spans="2:6" x14ac:dyDescent="0.25">
      <c r="B24" s="1" t="str">
        <f t="array" ref="B24">(INDEX(BD!$D:$D,MIN(IF(COUNTIF(B$1:B23,nom)=0,ROW(nom))))&amp;"")</f>
        <v>nom</v>
      </c>
      <c r="C24" s="1">
        <f>IF(Tableau3[[#This Row],[Nom]]="","",COUNTIFS(Tableau2[nom],Tableau3[[#This Row],[Nom]],Tableau2[what],Tableau3[[#Headers],[choco]]))</f>
        <v>0</v>
      </c>
      <c r="D24" s="9">
        <f>IF(Tableau3[[#This Row],[Nom]]="","",COUNTIFS(Tableau2[nom],Tableau3[[#This Row],[Nom]],Tableau2[what],Tableau3[[#Headers],[tartine]]))</f>
        <v>0</v>
      </c>
      <c r="E24" s="1">
        <f>IF(Tableau3[[#This Row],[Nom]]="","",COUNTIFS(Tableau2[nom],Tableau3[[#This Row],[Nom]],Tableau2[what],Tableau3[[#Headers],[tomate]]))</f>
        <v>0</v>
      </c>
      <c r="F24" s="1">
        <f>SUMIF(BD!$D$2:$D$24,ALT!B24,BD!$U$2:$U$24)</f>
        <v>0</v>
      </c>
    </row>
    <row r="25" spans="2:6" x14ac:dyDescent="0.25">
      <c r="B25" s="1" t="str">
        <f t="array" ref="B25">(INDEX(BD!$D:$D,MIN(IF(COUNTIF(B$1:B24,nom)=0,ROW(nom))))&amp;"")</f>
        <v>nom</v>
      </c>
      <c r="C25" s="1">
        <f>IF(Tableau3[[#This Row],[Nom]]="","",COUNTIFS(Tableau2[nom],Tableau3[[#This Row],[Nom]],Tableau2[what],Tableau3[[#Headers],[choco]]))</f>
        <v>0</v>
      </c>
      <c r="D25" s="9">
        <f>IF(Tableau3[[#This Row],[Nom]]="","",COUNTIFS(Tableau2[nom],Tableau3[[#This Row],[Nom]],Tableau2[what],Tableau3[[#Headers],[tartine]]))</f>
        <v>0</v>
      </c>
      <c r="E25" s="1">
        <f>IF(Tableau3[[#This Row],[Nom]]="","",COUNTIFS(Tableau2[nom],Tableau3[[#This Row],[Nom]],Tableau2[what],Tableau3[[#Headers],[tomate]]))</f>
        <v>0</v>
      </c>
      <c r="F25" s="1">
        <f>SUMIF(BD!$D$2:$D$24,ALT!B25,BD!$U$2:$U$24)</f>
        <v>0</v>
      </c>
    </row>
    <row r="26" spans="2:6" x14ac:dyDescent="0.25">
      <c r="B26" s="1" t="str">
        <f t="array" ref="B26">(INDEX(BD!$D:$D,MIN(IF(COUNTIF(B$1:B25,nom)=0,ROW(nom))))&amp;"")</f>
        <v>nom</v>
      </c>
      <c r="C26" s="1">
        <f>IF(Tableau3[[#This Row],[Nom]]="","",COUNTIFS(Tableau2[nom],Tableau3[[#This Row],[Nom]],Tableau2[what],Tableau3[[#Headers],[choco]]))</f>
        <v>0</v>
      </c>
      <c r="D26" s="9">
        <f>IF(Tableau3[[#This Row],[Nom]]="","",COUNTIFS(Tableau2[nom],Tableau3[[#This Row],[Nom]],Tableau2[what],Tableau3[[#Headers],[tartine]]))</f>
        <v>0</v>
      </c>
      <c r="E26" s="1">
        <f>IF(Tableau3[[#This Row],[Nom]]="","",COUNTIFS(Tableau2[nom],Tableau3[[#This Row],[Nom]],Tableau2[what],Tableau3[[#Headers],[tomate]]))</f>
        <v>0</v>
      </c>
      <c r="F26" s="1">
        <f>SUMIF(BD!$D$2:$D$24,ALT!B26,BD!$U$2:$U$24)</f>
        <v>0</v>
      </c>
    </row>
    <row r="27" spans="2:6" x14ac:dyDescent="0.25">
      <c r="B27" s="1" t="str">
        <f t="array" ref="B27">(INDEX(BD!$D:$D,MIN(IF(COUNTIF(B$1:B26,nom)=0,ROW(nom))))&amp;"")</f>
        <v>nom</v>
      </c>
      <c r="C27" s="1">
        <f>IF(Tableau3[[#This Row],[Nom]]="","",COUNTIFS(Tableau2[nom],Tableau3[[#This Row],[Nom]],Tableau2[what],Tableau3[[#Headers],[choco]]))</f>
        <v>0</v>
      </c>
      <c r="D27" s="9">
        <f>IF(Tableau3[[#This Row],[Nom]]="","",COUNTIFS(Tableau2[nom],Tableau3[[#This Row],[Nom]],Tableau2[what],Tableau3[[#Headers],[tartine]]))</f>
        <v>0</v>
      </c>
      <c r="E27" s="1">
        <f>IF(Tableau3[[#This Row],[Nom]]="","",COUNTIFS(Tableau2[nom],Tableau3[[#This Row],[Nom]],Tableau2[what],Tableau3[[#Headers],[tomate]]))</f>
        <v>0</v>
      </c>
      <c r="F27" s="1">
        <f>SUMIF(BD!$D$2:$D$24,ALT!B27,BD!$U$2:$U$24)</f>
        <v>0</v>
      </c>
    </row>
    <row r="28" spans="2:6" x14ac:dyDescent="0.25">
      <c r="B28" s="1" t="str">
        <f t="array" ref="B28">(INDEX(BD!$D:$D,MIN(IF(COUNTIF(B$1:B27,nom)=0,ROW(nom))))&amp;"")</f>
        <v>nom</v>
      </c>
      <c r="C28" s="1">
        <f>IF(Tableau3[[#This Row],[Nom]]="","",COUNTIFS(Tableau2[nom],Tableau3[[#This Row],[Nom]],Tableau2[what],Tableau3[[#Headers],[choco]]))</f>
        <v>0</v>
      </c>
      <c r="D28" s="9">
        <f>IF(Tableau3[[#This Row],[Nom]]="","",COUNTIFS(Tableau2[nom],Tableau3[[#This Row],[Nom]],Tableau2[what],Tableau3[[#Headers],[tartine]]))</f>
        <v>0</v>
      </c>
      <c r="E28" s="1">
        <f>IF(Tableau3[[#This Row],[Nom]]="","",COUNTIFS(Tableau2[nom],Tableau3[[#This Row],[Nom]],Tableau2[what],Tableau3[[#Headers],[tomate]]))</f>
        <v>0</v>
      </c>
      <c r="F28" s="1">
        <f>SUMIF(BD!$D$2:$D$24,ALT!B28,BD!$U$2:$U$24)</f>
        <v>0</v>
      </c>
    </row>
    <row r="29" spans="2:6" x14ac:dyDescent="0.25">
      <c r="B29" s="1" t="str">
        <f t="array" ref="B29">(INDEX(BD!$D:$D,MIN(IF(COUNTIF(B$1:B28,nom)=0,ROW(nom))))&amp;"")</f>
        <v>nom</v>
      </c>
      <c r="C29" s="1">
        <f>IF(Tableau3[[#This Row],[Nom]]="","",COUNTIFS(Tableau2[nom],Tableau3[[#This Row],[Nom]],Tableau2[what],Tableau3[[#Headers],[choco]]))</f>
        <v>0</v>
      </c>
      <c r="D29" s="9">
        <f>IF(Tableau3[[#This Row],[Nom]]="","",COUNTIFS(Tableau2[nom],Tableau3[[#This Row],[Nom]],Tableau2[what],Tableau3[[#Headers],[tartine]]))</f>
        <v>0</v>
      </c>
      <c r="E29" s="1">
        <f>IF(Tableau3[[#This Row],[Nom]]="","",COUNTIFS(Tableau2[nom],Tableau3[[#This Row],[Nom]],Tableau2[what],Tableau3[[#Headers],[tomate]]))</f>
        <v>0</v>
      </c>
      <c r="F29" s="1">
        <f>SUMIF(BD!$D$2:$D$24,ALT!B29,BD!$U$2:$U$24)</f>
        <v>0</v>
      </c>
    </row>
    <row r="30" spans="2:6" x14ac:dyDescent="0.25">
      <c r="B30" s="1"/>
      <c r="D30" s="9"/>
      <c r="F30" s="1"/>
    </row>
    <row r="31" spans="2:6" x14ac:dyDescent="0.25">
      <c r="B31" s="1"/>
      <c r="D31" s="9"/>
      <c r="F31" s="1"/>
    </row>
    <row r="32" spans="2:6" x14ac:dyDescent="0.25">
      <c r="B32" s="1"/>
      <c r="D32" s="9"/>
      <c r="F32" s="1"/>
    </row>
  </sheetData>
  <conditionalFormatting sqref="B2:F29">
    <cfRule type="expression" dxfId="1" priority="1">
      <formula>OR(B2="nom",B2=0)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ALT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maison</cp:lastModifiedBy>
  <dcterms:created xsi:type="dcterms:W3CDTF">2020-12-10T16:58:22Z</dcterms:created>
  <dcterms:modified xsi:type="dcterms:W3CDTF">2020-12-11T09:28:57Z</dcterms:modified>
</cp:coreProperties>
</file>