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le de saisie OF (2)" sheetId="3" r:id="rId1"/>
    <sheet name="Données SAVONICC (2)" sheetId="2" r:id="rId2"/>
    <sheet name="Reglage SAVONICC" sheetId="4" r:id="rId3"/>
    <sheet name="Arrets par famille" sheetId="5" r:id="rId4"/>
    <sheet name="Cadence SAVONICC" sheetId="6" r:id="rId5"/>
    <sheet name="Rebuts" sheetId="7" r:id="rId6"/>
    <sheet name="TRS" sheetId="8" r:id="rId7"/>
    <sheet name="Cumul temps d'arrêt" sheetId="9" r:id="rId8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3" l="1"/>
  <c r="AB60" i="2"/>
  <c r="AA60" i="2"/>
  <c r="Z60" i="2"/>
  <c r="Y60" i="2"/>
  <c r="X60" i="2"/>
  <c r="W60" i="2"/>
  <c r="V60" i="2"/>
  <c r="U60" i="2"/>
  <c r="V59" i="2"/>
  <c r="W59" i="2"/>
  <c r="X59" i="2"/>
  <c r="Y59" i="2"/>
  <c r="Z59" i="2"/>
  <c r="AA59" i="2"/>
  <c r="AB59" i="2"/>
  <c r="U59" i="2"/>
  <c r="V58" i="2"/>
  <c r="W58" i="2"/>
  <c r="X58" i="2"/>
  <c r="Y58" i="2"/>
  <c r="Z58" i="2"/>
  <c r="AA58" i="2"/>
  <c r="AB58" i="2"/>
  <c r="AB54" i="2"/>
  <c r="AA54" i="2"/>
  <c r="Z54" i="2"/>
  <c r="Y54" i="2"/>
  <c r="X54" i="2"/>
  <c r="W54" i="2"/>
  <c r="V54" i="2"/>
  <c r="U54" i="2"/>
  <c r="T54" i="2"/>
  <c r="V53" i="2"/>
  <c r="W53" i="2"/>
  <c r="X53" i="2"/>
  <c r="Y53" i="2"/>
  <c r="Z53" i="2"/>
  <c r="AA53" i="2"/>
  <c r="AB53" i="2"/>
  <c r="U53" i="2"/>
  <c r="T58" i="2"/>
  <c r="U58" i="2"/>
  <c r="S50" i="2"/>
  <c r="T50" i="2"/>
  <c r="T53" i="2"/>
  <c r="AB51" i="2"/>
  <c r="AA51" i="2"/>
  <c r="Z51" i="2"/>
  <c r="Y51" i="2"/>
  <c r="X51" i="2"/>
  <c r="W51" i="2"/>
  <c r="V51" i="2"/>
  <c r="U51" i="2"/>
  <c r="U50" i="2"/>
  <c r="V50" i="2"/>
  <c r="W50" i="2"/>
  <c r="X50" i="2"/>
  <c r="Y50" i="2"/>
  <c r="Z50" i="2"/>
  <c r="AA50" i="2"/>
  <c r="AB50" i="2"/>
  <c r="U8" i="2"/>
  <c r="U5" i="2"/>
  <c r="V5" i="2"/>
  <c r="W5" i="2"/>
  <c r="X5" i="2"/>
  <c r="Y5" i="2"/>
  <c r="Z5" i="2"/>
  <c r="AA5" i="2"/>
  <c r="AB5" i="2"/>
  <c r="G5" i="2"/>
  <c r="U26" i="2"/>
  <c r="U57" i="2"/>
  <c r="V8" i="2"/>
  <c r="W8" i="2"/>
  <c r="X8" i="2"/>
  <c r="Y8" i="2"/>
  <c r="Z8" i="2"/>
  <c r="AA8" i="2"/>
  <c r="AB8" i="2"/>
  <c r="C5" i="2"/>
  <c r="D5" i="2"/>
  <c r="E5" i="2"/>
  <c r="F5" i="2"/>
  <c r="H5" i="2"/>
  <c r="I5" i="2"/>
  <c r="J5" i="2"/>
  <c r="K5" i="2"/>
  <c r="L5" i="2"/>
  <c r="M5" i="2"/>
  <c r="N5" i="2"/>
  <c r="O5" i="2"/>
  <c r="P5" i="2"/>
  <c r="Q5" i="2"/>
  <c r="R5" i="2"/>
  <c r="S5" i="2"/>
  <c r="T5" i="2"/>
  <c r="C9" i="2"/>
  <c r="C15" i="2"/>
  <c r="C26" i="2"/>
  <c r="C37" i="2"/>
  <c r="C8" i="2"/>
  <c r="C57" i="2"/>
  <c r="C53" i="2"/>
  <c r="C58" i="2"/>
  <c r="C59" i="2"/>
  <c r="D9" i="2"/>
  <c r="D15" i="2"/>
  <c r="D26" i="2"/>
  <c r="D37" i="2"/>
  <c r="D8" i="2"/>
  <c r="D57" i="2"/>
  <c r="D53" i="2"/>
  <c r="D58" i="2"/>
  <c r="D59" i="2"/>
  <c r="E9" i="2"/>
  <c r="E15" i="2"/>
  <c r="E26" i="2"/>
  <c r="E37" i="2"/>
  <c r="E8" i="2"/>
  <c r="E57" i="2"/>
  <c r="E53" i="2"/>
  <c r="E58" i="2"/>
  <c r="E59" i="2"/>
  <c r="F9" i="2"/>
  <c r="F15" i="2"/>
  <c r="F26" i="2"/>
  <c r="F37" i="2"/>
  <c r="F8" i="2"/>
  <c r="F57" i="2"/>
  <c r="F53" i="2"/>
  <c r="F58" i="2"/>
  <c r="F59" i="2"/>
  <c r="G9" i="2"/>
  <c r="G15" i="2"/>
  <c r="G26" i="2"/>
  <c r="G37" i="2"/>
  <c r="G8" i="2"/>
  <c r="G57" i="2"/>
  <c r="G53" i="2"/>
  <c r="G58" i="2"/>
  <c r="G59" i="2"/>
  <c r="H9" i="2"/>
  <c r="H15" i="2"/>
  <c r="H26" i="2"/>
  <c r="H37" i="2"/>
  <c r="H8" i="2"/>
  <c r="H57" i="2"/>
  <c r="H53" i="2"/>
  <c r="H58" i="2"/>
  <c r="H59" i="2"/>
  <c r="I9" i="2"/>
  <c r="I15" i="2"/>
  <c r="I26" i="2"/>
  <c r="I37" i="2"/>
  <c r="I8" i="2"/>
  <c r="I57" i="2"/>
  <c r="I53" i="2"/>
  <c r="I58" i="2"/>
  <c r="I59" i="2"/>
  <c r="J9" i="2"/>
  <c r="J15" i="2"/>
  <c r="J26" i="2"/>
  <c r="J37" i="2"/>
  <c r="J8" i="2"/>
  <c r="J57" i="2"/>
  <c r="J53" i="2"/>
  <c r="J58" i="2"/>
  <c r="J59" i="2"/>
  <c r="K9" i="2"/>
  <c r="K15" i="2"/>
  <c r="K26" i="2"/>
  <c r="K37" i="2"/>
  <c r="K8" i="2"/>
  <c r="K57" i="2"/>
  <c r="K53" i="2"/>
  <c r="K58" i="2"/>
  <c r="K59" i="2"/>
  <c r="L9" i="2"/>
  <c r="L15" i="2"/>
  <c r="L26" i="2"/>
  <c r="L37" i="2"/>
  <c r="L8" i="2"/>
  <c r="L57" i="2"/>
  <c r="L53" i="2"/>
  <c r="L58" i="2"/>
  <c r="L59" i="2"/>
  <c r="M9" i="2"/>
  <c r="M15" i="2"/>
  <c r="M26" i="2"/>
  <c r="M37" i="2"/>
  <c r="M8" i="2"/>
  <c r="M57" i="2"/>
  <c r="M53" i="2"/>
  <c r="M58" i="2"/>
  <c r="M59" i="2"/>
  <c r="N9" i="2"/>
  <c r="N15" i="2"/>
  <c r="N26" i="2"/>
  <c r="N37" i="2"/>
  <c r="N8" i="2"/>
  <c r="N57" i="2"/>
  <c r="N53" i="2"/>
  <c r="N58" i="2"/>
  <c r="N59" i="2"/>
  <c r="O9" i="2"/>
  <c r="O15" i="2"/>
  <c r="O26" i="2"/>
  <c r="O37" i="2"/>
  <c r="O8" i="2"/>
  <c r="O57" i="2"/>
  <c r="O53" i="2"/>
  <c r="O58" i="2"/>
  <c r="O59" i="2"/>
  <c r="P9" i="2"/>
  <c r="P15" i="2"/>
  <c r="P26" i="2"/>
  <c r="P37" i="2"/>
  <c r="P8" i="2"/>
  <c r="P57" i="2"/>
  <c r="P53" i="2"/>
  <c r="P58" i="2"/>
  <c r="P59" i="2"/>
  <c r="Q9" i="2"/>
  <c r="Q15" i="2"/>
  <c r="Q26" i="2"/>
  <c r="Q37" i="2"/>
  <c r="Q8" i="2"/>
  <c r="Q57" i="2"/>
  <c r="Q53" i="2"/>
  <c r="Q58" i="2"/>
  <c r="Q59" i="2"/>
  <c r="R9" i="2"/>
  <c r="R15" i="2"/>
  <c r="R26" i="2"/>
  <c r="R37" i="2"/>
  <c r="R8" i="2"/>
  <c r="R57" i="2"/>
  <c r="R53" i="2"/>
  <c r="R58" i="2"/>
  <c r="R59" i="2"/>
  <c r="S9" i="2"/>
  <c r="S15" i="2"/>
  <c r="S26" i="2"/>
  <c r="S37" i="2"/>
  <c r="S8" i="2"/>
  <c r="S57" i="2"/>
  <c r="S53" i="2"/>
  <c r="S58" i="2"/>
  <c r="S59" i="2"/>
  <c r="T9" i="2"/>
  <c r="T15" i="2"/>
  <c r="T26" i="2"/>
  <c r="T37" i="2"/>
  <c r="T8" i="2"/>
  <c r="T57" i="2"/>
  <c r="T59" i="2"/>
  <c r="U9" i="2"/>
  <c r="V9" i="2"/>
  <c r="V57" i="2"/>
  <c r="W9" i="2"/>
  <c r="W57" i="2"/>
  <c r="X9" i="2"/>
  <c r="X57" i="2"/>
  <c r="Y9" i="2"/>
  <c r="Y15" i="2"/>
  <c r="Y26" i="2"/>
  <c r="Y37" i="2"/>
  <c r="Y57" i="2"/>
  <c r="Z9" i="2"/>
  <c r="Z15" i="2"/>
  <c r="Z26" i="2"/>
  <c r="Z37" i="2"/>
  <c r="Z57" i="2"/>
  <c r="AA9" i="2"/>
  <c r="AB9" i="2"/>
  <c r="AB15" i="2"/>
  <c r="AB26" i="2"/>
  <c r="AB37" i="2"/>
  <c r="AB57" i="2"/>
  <c r="U15" i="2"/>
  <c r="V15" i="2"/>
  <c r="W15" i="2"/>
  <c r="X15" i="2"/>
  <c r="AA15" i="2"/>
  <c r="AA26" i="2"/>
  <c r="AA37" i="2"/>
  <c r="AA57" i="2"/>
  <c r="V26" i="2"/>
  <c r="W26" i="2"/>
  <c r="X26" i="2"/>
  <c r="U37" i="2"/>
  <c r="V37" i="2"/>
  <c r="W37" i="2"/>
  <c r="X37" i="2"/>
  <c r="C44" i="2"/>
  <c r="C45" i="2"/>
  <c r="C46" i="2"/>
  <c r="C47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3" i="2"/>
  <c r="C84" i="2"/>
  <c r="C85" i="2"/>
  <c r="C86" i="2"/>
  <c r="C87" i="2"/>
  <c r="C88" i="2"/>
  <c r="C89" i="2"/>
  <c r="C90" i="2"/>
  <c r="C91" i="2"/>
  <c r="C92" i="2"/>
  <c r="C93" i="2"/>
  <c r="C94" i="2"/>
  <c r="F60" i="2"/>
  <c r="J60" i="2"/>
  <c r="N60" i="2"/>
  <c r="R60" i="2"/>
  <c r="C60" i="2"/>
  <c r="G60" i="2"/>
  <c r="K60" i="2"/>
  <c r="O60" i="2"/>
  <c r="S60" i="2"/>
  <c r="D60" i="2"/>
  <c r="H60" i="2"/>
  <c r="L60" i="2"/>
  <c r="P60" i="2"/>
  <c r="T60" i="2"/>
  <c r="E60" i="2"/>
  <c r="I60" i="2"/>
  <c r="M60" i="2"/>
  <c r="Q60" i="2"/>
</calcChain>
</file>

<file path=xl/sharedStrings.xml><?xml version="1.0" encoding="utf-8"?>
<sst xmlns="http://schemas.openxmlformats.org/spreadsheetml/2006/main" count="138" uniqueCount="68">
  <si>
    <t>P06</t>
  </si>
  <si>
    <t>P05</t>
  </si>
  <si>
    <t>P04</t>
  </si>
  <si>
    <t>P03</t>
  </si>
  <si>
    <t>P02</t>
  </si>
  <si>
    <t>P01</t>
  </si>
  <si>
    <t>Produit</t>
  </si>
  <si>
    <t>M10</t>
  </si>
  <si>
    <t>M09</t>
  </si>
  <si>
    <t>M08</t>
  </si>
  <si>
    <t>M07</t>
  </si>
  <si>
    <t>M06</t>
  </si>
  <si>
    <t>M05</t>
  </si>
  <si>
    <t>M04</t>
  </si>
  <si>
    <t>M03</t>
  </si>
  <si>
    <t>M02</t>
  </si>
  <si>
    <t>M01</t>
  </si>
  <si>
    <t>Matériel</t>
  </si>
  <si>
    <t>O10</t>
  </si>
  <si>
    <t>O09</t>
  </si>
  <si>
    <t>O08</t>
  </si>
  <si>
    <t>O07</t>
  </si>
  <si>
    <t>O06</t>
  </si>
  <si>
    <t>O05</t>
  </si>
  <si>
    <t>O04</t>
  </si>
  <si>
    <t>O03</t>
  </si>
  <si>
    <t>O02</t>
  </si>
  <si>
    <t>O01</t>
  </si>
  <si>
    <t>Organisation</t>
  </si>
  <si>
    <t>W05</t>
  </si>
  <si>
    <t>W04</t>
  </si>
  <si>
    <t>W03</t>
  </si>
  <si>
    <t>W02</t>
  </si>
  <si>
    <t>W01</t>
  </si>
  <si>
    <t>Energie</t>
  </si>
  <si>
    <t>Minutes</t>
  </si>
  <si>
    <t>Code</t>
  </si>
  <si>
    <t>Objectif (%)</t>
  </si>
  <si>
    <t>TRS moyen (%)</t>
  </si>
  <si>
    <t>TRS OF (%)</t>
  </si>
  <si>
    <t>TFU</t>
  </si>
  <si>
    <t>TOR</t>
  </si>
  <si>
    <t>Temps de pause (mn)</t>
  </si>
  <si>
    <t xml:space="preserve">Objectif </t>
  </si>
  <si>
    <t>Cadence moyenne</t>
  </si>
  <si>
    <t>CADENCE OF (savon/min)</t>
  </si>
  <si>
    <t>Objectif rebut %</t>
  </si>
  <si>
    <t>1.28</t>
  </si>
  <si>
    <t>Rebut moyen %</t>
  </si>
  <si>
    <t xml:space="preserve"> REBUT OF %</t>
  </si>
  <si>
    <t>REBUT (unité)</t>
  </si>
  <si>
    <t>PRODUCTION (unité)</t>
  </si>
  <si>
    <t>Materiel</t>
  </si>
  <si>
    <t>Temps d'arrets par famille global</t>
  </si>
  <si>
    <t>Temps d'arrets par famille OF</t>
  </si>
  <si>
    <t>TEMPS D'ARRET OF/ min</t>
  </si>
  <si>
    <t>TEMPS DE MARCHE OF / min</t>
  </si>
  <si>
    <t>Objectif RG (min)</t>
  </si>
  <si>
    <t>Reglage moyen (min)</t>
  </si>
  <si>
    <t>TEMPS DE REGLAGE  OF / min</t>
  </si>
  <si>
    <t>Attention !!  Renseigner uniquement les céllules de couleur</t>
  </si>
  <si>
    <t>Code d'arrêt</t>
  </si>
  <si>
    <t>Rebut</t>
  </si>
  <si>
    <t>Production</t>
  </si>
  <si>
    <t>Temps d'arrêt</t>
  </si>
  <si>
    <t>Temps de marche</t>
  </si>
  <si>
    <t>Temps de reglage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</si>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</sst>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1"/>
      <color rgb="FF090240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BCBA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1" xfId="0" applyFill="1" applyBorder="1"/>
    <xf numFmtId="0" fontId="4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4" fillId="6" borderId="1" xfId="0" applyFont="1" applyFill="1" applyBorder="1" applyAlignment="1">
      <alignment horizontal="center" vertical="center" wrapText="1"/>
    </xf>
    <xf numFmtId="12" fontId="0" fillId="7" borderId="2" xfId="2" applyNumberFormat="1" applyFont="1" applyFill="1" applyBorder="1" applyAlignment="1">
      <alignment horizontal="center" vertical="center"/>
    </xf>
    <xf numFmtId="12" fontId="0" fillId="7" borderId="3" xfId="2" applyNumberFormat="1" applyFont="1" applyFill="1" applyBorder="1" applyAlignment="1">
      <alignment horizontal="center" vertical="center"/>
    </xf>
    <xf numFmtId="43" fontId="0" fillId="8" borderId="6" xfId="2" applyFont="1" applyFill="1" applyBorder="1" applyAlignment="1">
      <alignment horizontal="center" vertical="center"/>
    </xf>
    <xf numFmtId="43" fontId="0" fillId="8" borderId="1" xfId="2" applyFont="1" applyFill="1" applyBorder="1" applyAlignment="1">
      <alignment horizontal="center" vertical="center"/>
    </xf>
    <xf numFmtId="12" fontId="0" fillId="8" borderId="11" xfId="2" applyNumberFormat="1" applyFont="1" applyFill="1" applyBorder="1" applyAlignment="1">
      <alignment horizontal="center" vertical="center"/>
    </xf>
    <xf numFmtId="12" fontId="0" fillId="7" borderId="1" xfId="2" applyNumberFormat="1" applyFont="1" applyFill="1" applyBorder="1" applyAlignment="1">
      <alignment horizontal="center" vertical="center"/>
    </xf>
    <xf numFmtId="12" fontId="0" fillId="7" borderId="1" xfId="1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4" fillId="11" borderId="22" xfId="0" applyFont="1" applyFill="1" applyBorder="1" applyAlignment="1">
      <alignment horizontal="center" vertical="center" wrapText="1"/>
    </xf>
    <xf numFmtId="0" fontId="4" fillId="11" borderId="1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12" borderId="24" xfId="0" applyFont="1" applyFill="1" applyBorder="1" applyAlignment="1">
      <alignment horizontal="center" vertical="center" wrapText="1"/>
    </xf>
    <xf numFmtId="0" fontId="4" fillId="13" borderId="22" xfId="0" applyFont="1" applyFill="1" applyBorder="1" applyAlignment="1">
      <alignment horizontal="center" vertical="center" wrapText="1"/>
    </xf>
    <xf numFmtId="0" fontId="4" fillId="13" borderId="15" xfId="0" applyFont="1" applyFill="1" applyBorder="1" applyAlignment="1">
      <alignment horizontal="center" vertical="center" wrapText="1"/>
    </xf>
    <xf numFmtId="0" fontId="4" fillId="13" borderId="17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15" borderId="28" xfId="0" applyFill="1" applyBorder="1" applyAlignment="1">
      <alignment horizontal="center" vertical="center" wrapText="1"/>
    </xf>
    <xf numFmtId="0" fontId="0" fillId="15" borderId="29" xfId="0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0" fillId="9" borderId="0" xfId="0" applyFill="1"/>
    <xf numFmtId="0" fontId="10" fillId="16" borderId="31" xfId="0" applyFont="1" applyFill="1" applyBorder="1"/>
    <xf numFmtId="0" fontId="11" fillId="16" borderId="14" xfId="0" applyFont="1" applyFill="1" applyBorder="1" applyAlignment="1">
      <alignment vertical="center"/>
    </xf>
    <xf numFmtId="0" fontId="11" fillId="16" borderId="7" xfId="0" applyFont="1" applyFill="1" applyBorder="1" applyAlignment="1">
      <alignment vertical="center"/>
    </xf>
    <xf numFmtId="0" fontId="4" fillId="17" borderId="3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17" borderId="32" xfId="0" applyFill="1" applyBorder="1" applyAlignment="1">
      <alignment horizontal="center" vertical="center" wrapText="1"/>
    </xf>
    <xf numFmtId="0" fontId="0" fillId="10" borderId="32" xfId="0" applyFill="1" applyBorder="1" applyAlignment="1">
      <alignment horizontal="center" vertical="center" wrapText="1"/>
    </xf>
    <xf numFmtId="0" fontId="13" fillId="10" borderId="3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18" borderId="32" xfId="0" applyFill="1" applyBorder="1" applyAlignment="1">
      <alignment horizontal="center" vertical="center" wrapText="1"/>
    </xf>
    <xf numFmtId="0" fontId="3" fillId="18" borderId="3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8" borderId="6" xfId="2" applyNumberFormat="1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center" vertical="center" textRotation="90" wrapText="1"/>
    </xf>
    <xf numFmtId="0" fontId="14" fillId="10" borderId="20" xfId="0" applyFont="1" applyFill="1" applyBorder="1" applyAlignment="1">
      <alignment horizontal="center" vertical="center" textRotation="90" wrapText="1"/>
    </xf>
    <xf numFmtId="0" fontId="14" fillId="10" borderId="19" xfId="0" applyFont="1" applyFill="1" applyBorder="1" applyAlignment="1">
      <alignment horizontal="center" vertical="center" textRotation="90" wrapText="1"/>
    </xf>
    <xf numFmtId="0" fontId="12" fillId="17" borderId="21" xfId="0" applyFont="1" applyFill="1" applyBorder="1" applyAlignment="1">
      <alignment horizontal="center" vertical="center" textRotation="90" wrapText="1"/>
    </xf>
    <xf numFmtId="0" fontId="12" fillId="17" borderId="20" xfId="0" applyFont="1" applyFill="1" applyBorder="1" applyAlignment="1">
      <alignment horizontal="center" vertical="center" textRotation="90" wrapText="1"/>
    </xf>
    <xf numFmtId="0" fontId="12" fillId="17" borderId="19" xfId="0" applyFont="1" applyFill="1" applyBorder="1" applyAlignment="1">
      <alignment horizontal="center" vertical="center" textRotation="90" wrapText="1"/>
    </xf>
    <xf numFmtId="0" fontId="5" fillId="9" borderId="26" xfId="0" applyFont="1" applyFill="1" applyBorder="1" applyAlignment="1">
      <alignment horizontal="center" vertical="center" wrapText="1"/>
    </xf>
    <xf numFmtId="0" fontId="5" fillId="9" borderId="27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8" borderId="13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11" fontId="0" fillId="6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</cellXfs>
  <cellStyles count="3">
    <cellStyle name="Milliers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i="1"/>
              <a:t>Temps</a:t>
            </a:r>
            <a:r>
              <a:rPr lang="fr-FR" sz="2400" i="1" baseline="0"/>
              <a:t> de reglage</a:t>
            </a:r>
            <a:endParaRPr lang="fr-FR" sz="2400" i="1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7934717707565616E-3"/>
          <c:y val="3.2842624606148382E-2"/>
          <c:w val="0.9785679526304194"/>
          <c:h val="0.83767074386607387"/>
        </c:manualLayout>
      </c:layout>
      <c:lineChart>
        <c:grouping val="standard"/>
        <c:varyColors val="0"/>
        <c:ser>
          <c:idx val="0"/>
          <c:order val="0"/>
          <c:tx>
            <c:strRef>
              <c:f>'Données SAVONICC (2)'!$A$4:$B$4</c:f>
              <c:strCache>
                <c:ptCount val="1"/>
                <c:pt idx="0">
                  <c:v>TEMPS DE REGLAGE  OF / min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(2)'!$C$4:$AB$4</c:f>
              <c:numCache>
                <c:formatCode>General</c:formatCode>
                <c:ptCount val="26"/>
                <c:pt idx="0">
                  <c:v>46</c:v>
                </c:pt>
                <c:pt idx="1">
                  <c:v>70</c:v>
                </c:pt>
                <c:pt idx="2">
                  <c:v>133</c:v>
                </c:pt>
                <c:pt idx="3">
                  <c:v>101</c:v>
                </c:pt>
                <c:pt idx="4">
                  <c:v>34</c:v>
                </c:pt>
                <c:pt idx="5">
                  <c:v>85</c:v>
                </c:pt>
                <c:pt idx="6">
                  <c:v>15</c:v>
                </c:pt>
                <c:pt idx="7">
                  <c:v>106</c:v>
                </c:pt>
                <c:pt idx="8">
                  <c:v>87</c:v>
                </c:pt>
                <c:pt idx="9">
                  <c:v>63</c:v>
                </c:pt>
                <c:pt idx="10">
                  <c:v>70</c:v>
                </c:pt>
                <c:pt idx="11">
                  <c:v>23</c:v>
                </c:pt>
                <c:pt idx="12">
                  <c:v>65</c:v>
                </c:pt>
                <c:pt idx="13">
                  <c:v>11</c:v>
                </c:pt>
                <c:pt idx="14">
                  <c:v>53</c:v>
                </c:pt>
                <c:pt idx="15">
                  <c:v>11</c:v>
                </c:pt>
                <c:pt idx="16">
                  <c:v>55</c:v>
                </c:pt>
                <c:pt idx="17">
                  <c:v>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6C8-4258-B143-B15E0B6FD296}"/>
            </c:ext>
          </c:extLst>
        </c:ser>
        <c:ser>
          <c:idx val="1"/>
          <c:order val="1"/>
          <c:tx>
            <c:strRef>
              <c:f>'Données SAVONICC (2)'!$A$5:$B$5</c:f>
              <c:strCache>
                <c:ptCount val="1"/>
                <c:pt idx="0">
                  <c:v>Reglage moyen (min)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(2)'!$C$5:$AB$5</c:f>
              <c:numCache>
                <c:formatCode>General</c:formatCode>
                <c:ptCount val="26"/>
                <c:pt idx="0">
                  <c:v>46</c:v>
                </c:pt>
                <c:pt idx="1">
                  <c:v>58</c:v>
                </c:pt>
                <c:pt idx="2">
                  <c:v>83</c:v>
                </c:pt>
                <c:pt idx="3">
                  <c:v>87.5</c:v>
                </c:pt>
                <c:pt idx="4">
                  <c:v>76.8</c:v>
                </c:pt>
                <c:pt idx="5" formatCode="0.00">
                  <c:v>78.166666666666671</c:v>
                </c:pt>
                <c:pt idx="6" formatCode="0.00">
                  <c:v>69.142857142857139</c:v>
                </c:pt>
                <c:pt idx="7" formatCode="0.00">
                  <c:v>73.75</c:v>
                </c:pt>
                <c:pt idx="8" formatCode="0.00">
                  <c:v>75.222222222222229</c:v>
                </c:pt>
                <c:pt idx="9" formatCode="0.00">
                  <c:v>74</c:v>
                </c:pt>
                <c:pt idx="10" formatCode="0.00">
                  <c:v>73.63636363636364</c:v>
                </c:pt>
                <c:pt idx="11" formatCode="0.00">
                  <c:v>69.416666666666671</c:v>
                </c:pt>
                <c:pt idx="12" formatCode="0.00">
                  <c:v>69.07692307692308</c:v>
                </c:pt>
                <c:pt idx="13" formatCode="0.00">
                  <c:v>64.928571428571431</c:v>
                </c:pt>
                <c:pt idx="14" formatCode="0.00">
                  <c:v>64.13333333333334</c:v>
                </c:pt>
                <c:pt idx="15" formatCode="0.00">
                  <c:v>60.8125</c:v>
                </c:pt>
                <c:pt idx="16" formatCode="0.00">
                  <c:v>60.470588235294116</c:v>
                </c:pt>
                <c:pt idx="17" formatCode="0.00">
                  <c:v>61.277777777777779</c:v>
                </c:pt>
                <c:pt idx="18" formatCode="0.00">
                  <c:v>#N/A</c:v>
                </c:pt>
                <c:pt idx="19" formatCode="0.00">
                  <c:v>#N/A</c:v>
                </c:pt>
                <c:pt idx="20" formatCode="0.00">
                  <c:v>#N/A</c:v>
                </c:pt>
                <c:pt idx="21" formatCode="0.00">
                  <c:v>#N/A</c:v>
                </c:pt>
                <c:pt idx="22" formatCode="0.00">
                  <c:v>#N/A</c:v>
                </c:pt>
                <c:pt idx="23" formatCode="0.00">
                  <c:v>#N/A</c:v>
                </c:pt>
                <c:pt idx="24" formatCode="0.00">
                  <c:v>#N/A</c:v>
                </c:pt>
                <c:pt idx="25" formatCode="0.00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6C8-4258-B143-B15E0B6FD296}"/>
            </c:ext>
          </c:extLst>
        </c:ser>
        <c:ser>
          <c:idx val="2"/>
          <c:order val="2"/>
          <c:tx>
            <c:strRef>
              <c:f>'Données SAVONICC (2)'!$A$6:$B$6</c:f>
              <c:strCache>
                <c:ptCount val="1"/>
                <c:pt idx="0">
                  <c:v>Objectif RG (min)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(2)'!$C$6:$AB$6</c:f>
              <c:numCache>
                <c:formatCode>General</c:formatCode>
                <c:ptCount val="26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F6C8-4258-B143-B15E0B6FD29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8858240"/>
        <c:axId val="48860160"/>
      </c:lineChart>
      <c:catAx>
        <c:axId val="488582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i="1"/>
                  <a:t>N°d'OF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860160"/>
        <c:crosses val="autoZero"/>
        <c:auto val="1"/>
        <c:lblAlgn val="ctr"/>
        <c:lblOffset val="100"/>
        <c:noMultiLvlLbl val="0"/>
      </c:catAx>
      <c:valAx>
        <c:axId val="4886016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8858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25" r="0.25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Temps d'arrets par famille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2.1710850157571134E-2"/>
          <c:y val="4.4091499478767844E-2"/>
          <c:w val="0.96926194878828331"/>
          <c:h val="0.866170979588314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'Données SAVONICC (2)'!$B$10</c:f>
              <c:strCache>
                <c:ptCount val="1"/>
                <c:pt idx="0">
                  <c:v>W01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(2)'!$C$10:$AB$10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4AE-4B74-AFFA-E49F876D1985}"/>
            </c:ext>
          </c:extLst>
        </c:ser>
        <c:ser>
          <c:idx val="2"/>
          <c:order val="1"/>
          <c:tx>
            <c:strRef>
              <c:f>'Données SAVONICC (2)'!$B$11</c:f>
              <c:strCache>
                <c:ptCount val="1"/>
                <c:pt idx="0">
                  <c:v>W02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(2)'!$C$11:$AB$11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4AE-4B74-AFFA-E49F876D1985}"/>
            </c:ext>
          </c:extLst>
        </c:ser>
        <c:ser>
          <c:idx val="3"/>
          <c:order val="2"/>
          <c:tx>
            <c:strRef>
              <c:f>'Données SAVONICC (2)'!$B$12</c:f>
              <c:strCache>
                <c:ptCount val="1"/>
                <c:pt idx="0">
                  <c:v>W03</c:v>
                </c:pt>
              </c:strCache>
            </c:strRef>
          </c:tx>
          <c:spPr>
            <a:solidFill>
              <a:schemeClr val="accent4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(2)'!$C$12:$AB$12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4AE-4B74-AFFA-E49F876D1985}"/>
            </c:ext>
          </c:extLst>
        </c:ser>
        <c:ser>
          <c:idx val="4"/>
          <c:order val="3"/>
          <c:tx>
            <c:strRef>
              <c:f>'Données SAVONICC (2)'!$B$13</c:f>
              <c:strCache>
                <c:ptCount val="1"/>
                <c:pt idx="0">
                  <c:v>W04</c:v>
                </c:pt>
              </c:strCache>
            </c:strRef>
          </c:tx>
          <c:spPr>
            <a:solidFill>
              <a:schemeClr val="accent5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(2)'!$C$13:$AB$13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4AE-4B74-AFFA-E49F876D1985}"/>
            </c:ext>
          </c:extLst>
        </c:ser>
        <c:ser>
          <c:idx val="5"/>
          <c:order val="4"/>
          <c:tx>
            <c:strRef>
              <c:f>'Données SAVONICC (2)'!$B$14</c:f>
              <c:strCache>
                <c:ptCount val="1"/>
                <c:pt idx="0">
                  <c:v>W05</c:v>
                </c:pt>
              </c:strCache>
            </c:strRef>
          </c:tx>
          <c:spPr>
            <a:solidFill>
              <a:schemeClr val="accent6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(2)'!$C$14:$AB$14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4AE-4B74-AFFA-E49F876D1985}"/>
            </c:ext>
          </c:extLst>
        </c:ser>
        <c:ser>
          <c:idx val="7"/>
          <c:order val="5"/>
          <c:tx>
            <c:strRef>
              <c:f>'Données SAVONICC (2)'!$B$16</c:f>
              <c:strCache>
                <c:ptCount val="1"/>
                <c:pt idx="0">
                  <c:v>O01</c:v>
                </c:pt>
              </c:strCache>
            </c:strRef>
          </c:tx>
          <c:spPr>
            <a:solidFill>
              <a:schemeClr val="accent2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(2)'!$C$16:$AB$16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24AE-4B74-AFFA-E49F876D1985}"/>
            </c:ext>
          </c:extLst>
        </c:ser>
        <c:ser>
          <c:idx val="8"/>
          <c:order val="6"/>
          <c:tx>
            <c:strRef>
              <c:f>'Données SAVONICC (2)'!$B$17</c:f>
              <c:strCache>
                <c:ptCount val="1"/>
                <c:pt idx="0">
                  <c:v>O02</c:v>
                </c:pt>
              </c:strCache>
            </c:strRef>
          </c:tx>
          <c:spPr>
            <a:solidFill>
              <a:schemeClr val="accent3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(2)'!$C$17:$AB$17</c:f>
              <c:numCache>
                <c:formatCode>General</c:formatCode>
                <c:ptCount val="26"/>
                <c:pt idx="3">
                  <c:v>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4AE-4B74-AFFA-E49F876D1985}"/>
            </c:ext>
          </c:extLst>
        </c:ser>
        <c:ser>
          <c:idx val="9"/>
          <c:order val="7"/>
          <c:tx>
            <c:strRef>
              <c:f>'Données SAVONICC (2)'!$B$18</c:f>
              <c:strCache>
                <c:ptCount val="1"/>
                <c:pt idx="0">
                  <c:v>O03</c:v>
                </c:pt>
              </c:strCache>
            </c:strRef>
          </c:tx>
          <c:spPr>
            <a:solidFill>
              <a:schemeClr val="accent4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(2)'!$C$18:$AB$18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24AE-4B74-AFFA-E49F876D1985}"/>
            </c:ext>
          </c:extLst>
        </c:ser>
        <c:ser>
          <c:idx val="10"/>
          <c:order val="8"/>
          <c:tx>
            <c:strRef>
              <c:f>'Données SAVONICC (2)'!$B$19</c:f>
              <c:strCache>
                <c:ptCount val="1"/>
                <c:pt idx="0">
                  <c:v>O04</c:v>
                </c:pt>
              </c:strCache>
            </c:strRef>
          </c:tx>
          <c:spPr>
            <a:solidFill>
              <a:schemeClr val="accent5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(2)'!$C$19:$AB$19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24AE-4B74-AFFA-E49F876D1985}"/>
            </c:ext>
          </c:extLst>
        </c:ser>
        <c:ser>
          <c:idx val="11"/>
          <c:order val="9"/>
          <c:tx>
            <c:strRef>
              <c:f>'Données SAVONICC (2)'!$B$20</c:f>
              <c:strCache>
                <c:ptCount val="1"/>
                <c:pt idx="0">
                  <c:v>O05</c:v>
                </c:pt>
              </c:strCache>
            </c:strRef>
          </c:tx>
          <c:spPr>
            <a:solidFill>
              <a:schemeClr val="accent6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(2)'!$C$20:$AB$20</c:f>
              <c:numCache>
                <c:formatCode>General</c:formatCode>
                <c:ptCount val="26"/>
                <c:pt idx="0">
                  <c:v>73</c:v>
                </c:pt>
                <c:pt idx="1">
                  <c:v>20</c:v>
                </c:pt>
                <c:pt idx="2">
                  <c:v>84</c:v>
                </c:pt>
                <c:pt idx="3">
                  <c:v>17</c:v>
                </c:pt>
                <c:pt idx="5">
                  <c:v>87</c:v>
                </c:pt>
                <c:pt idx="6">
                  <c:v>15</c:v>
                </c:pt>
                <c:pt idx="7">
                  <c:v>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24AE-4B74-AFFA-E49F876D1985}"/>
            </c:ext>
          </c:extLst>
        </c:ser>
        <c:ser>
          <c:idx val="12"/>
          <c:order val="10"/>
          <c:tx>
            <c:strRef>
              <c:f>'Données SAVONICC (2)'!$B$21</c:f>
              <c:strCache>
                <c:ptCount val="1"/>
                <c:pt idx="0">
                  <c:v>O06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(2)'!$C$21:$AB$21</c:f>
              <c:numCache>
                <c:formatCode>General</c:formatCode>
                <c:ptCount val="26"/>
                <c:pt idx="1">
                  <c:v>125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24AE-4B74-AFFA-E49F876D1985}"/>
            </c:ext>
          </c:extLst>
        </c:ser>
        <c:ser>
          <c:idx val="13"/>
          <c:order val="11"/>
          <c:tx>
            <c:strRef>
              <c:f>'Données SAVONICC (2)'!$B$22</c:f>
              <c:strCache>
                <c:ptCount val="1"/>
                <c:pt idx="0">
                  <c:v>O07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(2)'!$C$22:$AB$22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24AE-4B74-AFFA-E49F876D1985}"/>
            </c:ext>
          </c:extLst>
        </c:ser>
        <c:ser>
          <c:idx val="14"/>
          <c:order val="12"/>
          <c:tx>
            <c:strRef>
              <c:f>'Données SAVONICC (2)'!$B$23</c:f>
              <c:strCache>
                <c:ptCount val="1"/>
                <c:pt idx="0">
                  <c:v>O08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(2)'!$C$23:$AB$23</c:f>
              <c:numCache>
                <c:formatCode>General</c:formatCode>
                <c:ptCount val="26"/>
                <c:pt idx="4">
                  <c:v>3</c:v>
                </c:pt>
                <c:pt idx="15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24AE-4B74-AFFA-E49F876D1985}"/>
            </c:ext>
          </c:extLst>
        </c:ser>
        <c:ser>
          <c:idx val="15"/>
          <c:order val="13"/>
          <c:tx>
            <c:strRef>
              <c:f>'Données SAVONICC (2)'!$B$24</c:f>
              <c:strCache>
                <c:ptCount val="1"/>
                <c:pt idx="0">
                  <c:v>O09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(2)'!$C$24:$AB$24</c:f>
              <c:numCache>
                <c:formatCode>General</c:formatCode>
                <c:ptCount val="26"/>
                <c:pt idx="0">
                  <c:v>5</c:v>
                </c:pt>
                <c:pt idx="7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24AE-4B74-AFFA-E49F876D1985}"/>
            </c:ext>
          </c:extLst>
        </c:ser>
        <c:ser>
          <c:idx val="16"/>
          <c:order val="14"/>
          <c:tx>
            <c:strRef>
              <c:f>'Données SAVONICC (2)'!$B$25</c:f>
              <c:strCache>
                <c:ptCount val="1"/>
                <c:pt idx="0">
                  <c:v>O10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(2)'!$C$25:$AB$25</c:f>
              <c:numCache>
                <c:formatCode>General</c:formatCode>
                <c:ptCount val="26"/>
                <c:pt idx="4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24AE-4B74-AFFA-E49F876D1985}"/>
            </c:ext>
          </c:extLst>
        </c:ser>
        <c:ser>
          <c:idx val="18"/>
          <c:order val="15"/>
          <c:tx>
            <c:strRef>
              <c:f>'Données SAVONICC (2)'!$B$27</c:f>
              <c:strCache>
                <c:ptCount val="1"/>
                <c:pt idx="0">
                  <c:v>M01</c:v>
                </c:pt>
              </c:strCache>
            </c:strRef>
          </c:tx>
          <c:spPr>
            <a:solidFill>
              <a:schemeClr val="accent1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(2)'!$C$27:$AB$27</c:f>
              <c:numCache>
                <c:formatCode>General</c:formatCode>
                <c:ptCount val="26"/>
                <c:pt idx="1">
                  <c:v>90</c:v>
                </c:pt>
                <c:pt idx="12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24AE-4B74-AFFA-E49F876D1985}"/>
            </c:ext>
          </c:extLst>
        </c:ser>
        <c:ser>
          <c:idx val="19"/>
          <c:order val="16"/>
          <c:tx>
            <c:strRef>
              <c:f>'Données SAVONICC (2)'!$B$28</c:f>
              <c:strCache>
                <c:ptCount val="1"/>
                <c:pt idx="0">
                  <c:v>M02</c:v>
                </c:pt>
              </c:strCache>
            </c:strRef>
          </c:tx>
          <c:spPr>
            <a:solidFill>
              <a:schemeClr val="accent2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(2)'!$C$28:$AB$28</c:f>
              <c:numCache>
                <c:formatCode>General</c:formatCode>
                <c:ptCount val="26"/>
                <c:pt idx="1">
                  <c:v>15</c:v>
                </c:pt>
                <c:pt idx="2">
                  <c:v>15</c:v>
                </c:pt>
                <c:pt idx="4">
                  <c:v>15</c:v>
                </c:pt>
                <c:pt idx="6">
                  <c:v>78</c:v>
                </c:pt>
                <c:pt idx="7">
                  <c:v>19</c:v>
                </c:pt>
                <c:pt idx="8">
                  <c:v>38</c:v>
                </c:pt>
                <c:pt idx="11">
                  <c:v>24</c:v>
                </c:pt>
                <c:pt idx="14">
                  <c:v>10</c:v>
                </c:pt>
                <c:pt idx="15">
                  <c:v>5</c:v>
                </c:pt>
                <c:pt idx="17">
                  <c:v>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24AE-4B74-AFFA-E49F876D1985}"/>
            </c:ext>
          </c:extLst>
        </c:ser>
        <c:ser>
          <c:idx val="20"/>
          <c:order val="17"/>
          <c:tx>
            <c:strRef>
              <c:f>'Données SAVONICC (2)'!$B$29</c:f>
              <c:strCache>
                <c:ptCount val="1"/>
                <c:pt idx="0">
                  <c:v>M03</c:v>
                </c:pt>
              </c:strCache>
            </c:strRef>
          </c:tx>
          <c:spPr>
            <a:solidFill>
              <a:schemeClr val="accent3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(2)'!$C$29:$AB$29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24AE-4B74-AFFA-E49F876D1985}"/>
            </c:ext>
          </c:extLst>
        </c:ser>
        <c:ser>
          <c:idx val="21"/>
          <c:order val="18"/>
          <c:tx>
            <c:strRef>
              <c:f>'Données SAVONICC (2)'!$B$30</c:f>
              <c:strCache>
                <c:ptCount val="1"/>
                <c:pt idx="0">
                  <c:v>M04</c:v>
                </c:pt>
              </c:strCache>
            </c:strRef>
          </c:tx>
          <c:spPr>
            <a:solidFill>
              <a:schemeClr val="accent4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(2)'!$C$30:$AB$30</c:f>
              <c:numCache>
                <c:formatCode>General</c:formatCode>
                <c:ptCount val="26"/>
                <c:pt idx="0">
                  <c:v>60</c:v>
                </c:pt>
                <c:pt idx="2">
                  <c:v>60</c:v>
                </c:pt>
                <c:pt idx="3">
                  <c:v>29</c:v>
                </c:pt>
                <c:pt idx="5">
                  <c:v>38</c:v>
                </c:pt>
                <c:pt idx="6">
                  <c:v>15</c:v>
                </c:pt>
                <c:pt idx="7">
                  <c:v>13</c:v>
                </c:pt>
                <c:pt idx="9">
                  <c:v>16</c:v>
                </c:pt>
                <c:pt idx="10">
                  <c:v>25</c:v>
                </c:pt>
                <c:pt idx="12">
                  <c:v>33</c:v>
                </c:pt>
                <c:pt idx="13">
                  <c:v>27</c:v>
                </c:pt>
                <c:pt idx="14">
                  <c:v>27</c:v>
                </c:pt>
                <c:pt idx="15">
                  <c:v>13</c:v>
                </c:pt>
                <c:pt idx="16">
                  <c:v>45</c:v>
                </c:pt>
                <c:pt idx="17">
                  <c:v>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24AE-4B74-AFFA-E49F876D1985}"/>
            </c:ext>
          </c:extLst>
        </c:ser>
        <c:ser>
          <c:idx val="22"/>
          <c:order val="19"/>
          <c:tx>
            <c:strRef>
              <c:f>'Données SAVONICC (2)'!$B$31</c:f>
              <c:strCache>
                <c:ptCount val="1"/>
                <c:pt idx="0">
                  <c:v>M05</c:v>
                </c:pt>
              </c:strCache>
            </c:strRef>
          </c:tx>
          <c:spPr>
            <a:solidFill>
              <a:schemeClr val="accent5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(2)'!$C$31:$AB$31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24AE-4B74-AFFA-E49F876D1985}"/>
            </c:ext>
          </c:extLst>
        </c:ser>
        <c:ser>
          <c:idx val="23"/>
          <c:order val="20"/>
          <c:tx>
            <c:strRef>
              <c:f>'Données SAVONICC (2)'!$B$32</c:f>
              <c:strCache>
                <c:ptCount val="1"/>
                <c:pt idx="0">
                  <c:v>M06</c:v>
                </c:pt>
              </c:strCache>
            </c:strRef>
          </c:tx>
          <c:spPr>
            <a:solidFill>
              <a:schemeClr val="accent6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(2)'!$C$32:$AB$32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24AE-4B74-AFFA-E49F876D1985}"/>
            </c:ext>
          </c:extLst>
        </c:ser>
        <c:ser>
          <c:idx val="24"/>
          <c:order val="21"/>
          <c:tx>
            <c:strRef>
              <c:f>'Données SAVONICC (2)'!$B$33</c:f>
              <c:strCache>
                <c:ptCount val="1"/>
                <c:pt idx="0">
                  <c:v>M07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(2)'!$C$33:$AB$33</c:f>
              <c:numCache>
                <c:formatCode>General</c:formatCode>
                <c:ptCount val="26"/>
                <c:pt idx="9">
                  <c:v>2</c:v>
                </c:pt>
                <c:pt idx="11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5-24AE-4B74-AFFA-E49F876D1985}"/>
            </c:ext>
          </c:extLst>
        </c:ser>
        <c:ser>
          <c:idx val="25"/>
          <c:order val="22"/>
          <c:tx>
            <c:strRef>
              <c:f>'Données SAVONICC (2)'!$B$34</c:f>
              <c:strCache>
                <c:ptCount val="1"/>
                <c:pt idx="0">
                  <c:v>M08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(2)'!$C$34:$AB$34</c:f>
              <c:numCache>
                <c:formatCode>General</c:formatCode>
                <c:ptCount val="26"/>
                <c:pt idx="8">
                  <c:v>7</c:v>
                </c:pt>
                <c:pt idx="10">
                  <c:v>10</c:v>
                </c:pt>
                <c:pt idx="16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24AE-4B74-AFFA-E49F876D1985}"/>
            </c:ext>
          </c:extLst>
        </c:ser>
        <c:ser>
          <c:idx val="26"/>
          <c:order val="23"/>
          <c:tx>
            <c:strRef>
              <c:f>'Données SAVONICC (2)'!$B$35</c:f>
              <c:strCache>
                <c:ptCount val="1"/>
                <c:pt idx="0">
                  <c:v>M09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(2)'!$C$35:$AB$35</c:f>
              <c:numCache>
                <c:formatCode>General</c:formatCode>
                <c:ptCount val="26"/>
                <c:pt idx="13">
                  <c:v>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7-24AE-4B74-AFFA-E49F876D1985}"/>
            </c:ext>
          </c:extLst>
        </c:ser>
        <c:ser>
          <c:idx val="27"/>
          <c:order val="24"/>
          <c:tx>
            <c:strRef>
              <c:f>'Données SAVONICC (2)'!$B$36</c:f>
              <c:strCache>
                <c:ptCount val="1"/>
                <c:pt idx="0">
                  <c:v>M10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(2)'!$C$36:$AB$36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8-24AE-4B74-AFFA-E49F876D1985}"/>
            </c:ext>
          </c:extLst>
        </c:ser>
        <c:ser>
          <c:idx val="29"/>
          <c:order val="25"/>
          <c:tx>
            <c:strRef>
              <c:f>'Données SAVONICC (2)'!$B$38</c:f>
              <c:strCache>
                <c:ptCount val="1"/>
                <c:pt idx="0">
                  <c:v>P01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(2)'!$C$38:$AB$38</c:f>
              <c:numCache>
                <c:formatCode>General</c:formatCode>
                <c:ptCount val="26"/>
                <c:pt idx="2">
                  <c:v>24</c:v>
                </c:pt>
                <c:pt idx="5">
                  <c:v>6</c:v>
                </c:pt>
                <c:pt idx="6">
                  <c:v>33</c:v>
                </c:pt>
                <c:pt idx="11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9-24AE-4B74-AFFA-E49F876D1985}"/>
            </c:ext>
          </c:extLst>
        </c:ser>
        <c:ser>
          <c:idx val="30"/>
          <c:order val="26"/>
          <c:tx>
            <c:strRef>
              <c:f>'Données SAVONICC (2)'!$B$39</c:f>
              <c:strCache>
                <c:ptCount val="1"/>
                <c:pt idx="0">
                  <c:v>P02</c:v>
                </c:pt>
              </c:strCache>
            </c:strRef>
          </c:tx>
          <c:spPr>
            <a:solidFill>
              <a:schemeClr val="accent1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(2)'!$C$39:$AB$39</c:f>
              <c:numCache>
                <c:formatCode>General</c:formatCode>
                <c:ptCount val="26"/>
                <c:pt idx="13">
                  <c:v>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A-24AE-4B74-AFFA-E49F876D1985}"/>
            </c:ext>
          </c:extLst>
        </c:ser>
        <c:ser>
          <c:idx val="31"/>
          <c:order val="27"/>
          <c:tx>
            <c:strRef>
              <c:f>'Données SAVONICC (2)'!$B$40</c:f>
              <c:strCache>
                <c:ptCount val="1"/>
                <c:pt idx="0">
                  <c:v>P03</c:v>
                </c:pt>
              </c:strCache>
            </c:strRef>
          </c:tx>
          <c:spPr>
            <a:solidFill>
              <a:schemeClr val="accent2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(2)'!$C$40:$AB$40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B-24AE-4B74-AFFA-E49F876D1985}"/>
            </c:ext>
          </c:extLst>
        </c:ser>
        <c:ser>
          <c:idx val="32"/>
          <c:order val="28"/>
          <c:tx>
            <c:strRef>
              <c:f>'Données SAVONICC (2)'!$B$41</c:f>
              <c:strCache>
                <c:ptCount val="1"/>
                <c:pt idx="0">
                  <c:v>P04</c:v>
                </c:pt>
              </c:strCache>
            </c:strRef>
          </c:tx>
          <c:spPr>
            <a:solidFill>
              <a:schemeClr val="accent3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(2)'!$C$41:$AB$41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C-24AE-4B74-AFFA-E49F876D1985}"/>
            </c:ext>
          </c:extLst>
        </c:ser>
        <c:ser>
          <c:idx val="33"/>
          <c:order val="29"/>
          <c:tx>
            <c:strRef>
              <c:f>'Données SAVONICC (2)'!$B$42</c:f>
              <c:strCache>
                <c:ptCount val="1"/>
                <c:pt idx="0">
                  <c:v>P05</c:v>
                </c:pt>
              </c:strCache>
            </c:strRef>
          </c:tx>
          <c:spPr>
            <a:solidFill>
              <a:schemeClr val="accent4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(2)'!$C$42:$AB$42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D-24AE-4B74-AFFA-E49F876D1985}"/>
            </c:ext>
          </c:extLst>
        </c:ser>
        <c:ser>
          <c:idx val="34"/>
          <c:order val="30"/>
          <c:tx>
            <c:strRef>
              <c:f>'Données SAVONICC (2)'!$B$43</c:f>
              <c:strCache>
                <c:ptCount val="1"/>
                <c:pt idx="0">
                  <c:v>P06</c:v>
                </c:pt>
              </c:strCache>
            </c:strRef>
          </c:tx>
          <c:spPr>
            <a:solidFill>
              <a:schemeClr val="accent5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(2)'!$C$43:$AB$43</c:f>
              <c:numCache>
                <c:formatCode>General</c:formatCode>
                <c:ptCount val="2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E-24AE-4B74-AFFA-E49F876D198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91948544"/>
        <c:axId val="91950464"/>
      </c:barChart>
      <c:catAx>
        <c:axId val="919485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 i="1"/>
                  <a:t>n°d'of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950464"/>
        <c:crosses val="autoZero"/>
        <c:auto val="1"/>
        <c:lblAlgn val="ctr"/>
        <c:lblOffset val="100"/>
        <c:noMultiLvlLbl val="0"/>
      </c:catAx>
      <c:valAx>
        <c:axId val="9195046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tx1">
                      <a:lumMod val="5000"/>
                      <a:lumOff val="95000"/>
                    </a:schemeClr>
                  </a:gs>
                  <a:gs pos="100000">
                    <a:schemeClr val="tx1">
                      <a:lumMod val="15000"/>
                      <a:lumOff val="8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948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i="1"/>
              <a:t>Cadence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1.1207333912445772E-2"/>
          <c:y val="4.3440632857955692E-2"/>
          <c:w val="0.97758533217510846"/>
          <c:h val="0.82215678284969629"/>
        </c:manualLayout>
      </c:layout>
      <c:lineChart>
        <c:grouping val="standard"/>
        <c:varyColors val="0"/>
        <c:ser>
          <c:idx val="0"/>
          <c:order val="0"/>
          <c:tx>
            <c:strRef>
              <c:f>'Données SAVONICC (2)'!$A$53:$B$53</c:f>
              <c:strCache>
                <c:ptCount val="1"/>
                <c:pt idx="0">
                  <c:v>CADENCE OF (savon/min)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(2)'!$C$53:$AB$53</c:f>
              <c:numCache>
                <c:formatCode>_(* #,##0.00_);_(* \(#,##0.00\);_(* "-"??_);_(@_)</c:formatCode>
                <c:ptCount val="26"/>
                <c:pt idx="0">
                  <c:v>0.96894409937888204</c:v>
                </c:pt>
                <c:pt idx="1">
                  <c:v>7.1428571428571432</c:v>
                </c:pt>
                <c:pt idx="2">
                  <c:v>1.73109243697479</c:v>
                </c:pt>
                <c:pt idx="3">
                  <c:v>7.3461538461538458</c:v>
                </c:pt>
                <c:pt idx="4">
                  <c:v>6.1463414634146343</c:v>
                </c:pt>
                <c:pt idx="5">
                  <c:v>3.0259740259740258</c:v>
                </c:pt>
                <c:pt idx="6">
                  <c:v>3.2380952380952381</c:v>
                </c:pt>
                <c:pt idx="7">
                  <c:v>7.9</c:v>
                </c:pt>
                <c:pt idx="8">
                  <c:v>4.3214285714285712</c:v>
                </c:pt>
                <c:pt idx="9">
                  <c:v>6.666666666666667</c:v>
                </c:pt>
                <c:pt idx="10">
                  <c:v>1.4</c:v>
                </c:pt>
                <c:pt idx="11">
                  <c:v>10</c:v>
                </c:pt>
                <c:pt idx="12">
                  <c:v>5.3076923076923075</c:v>
                </c:pt>
                <c:pt idx="13">
                  <c:v>2.2272727272727271</c:v>
                </c:pt>
                <c:pt idx="14">
                  <c:v>6.5</c:v>
                </c:pt>
                <c:pt idx="15">
                  <c:v>9.5</c:v>
                </c:pt>
                <c:pt idx="16">
                  <c:v>14.428571428571429</c:v>
                </c:pt>
                <c:pt idx="17">
                  <c:v>7.333333333333333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342-4EEB-97FD-635A785DBCDF}"/>
            </c:ext>
          </c:extLst>
        </c:ser>
        <c:ser>
          <c:idx val="1"/>
          <c:order val="1"/>
          <c:tx>
            <c:strRef>
              <c:f>'Données SAVONICC (2)'!$A$54:$B$54</c:f>
              <c:strCache>
                <c:ptCount val="1"/>
                <c:pt idx="0">
                  <c:v>Cadence moyenne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(2)'!$C$54:$AB$54</c:f>
              <c:numCache>
                <c:formatCode>_(* #,##0.00_);_(* \(#,##0.00\);_(* "-"??_);_(@_)</c:formatCode>
                <c:ptCount val="26"/>
                <c:pt idx="0">
                  <c:v>0.96894409937888204</c:v>
                </c:pt>
                <c:pt idx="1">
                  <c:v>4.0559006211180124</c:v>
                </c:pt>
                <c:pt idx="2">
                  <c:v>3.2809645597369381</c:v>
                </c:pt>
                <c:pt idx="3">
                  <c:v>4.2972618813411652</c:v>
                </c:pt>
                <c:pt idx="4">
                  <c:v>4.6670777977558586</c:v>
                </c:pt>
                <c:pt idx="5">
                  <c:v>4.3935605024588869</c:v>
                </c:pt>
                <c:pt idx="6">
                  <c:v>4.228494036121222</c:v>
                </c:pt>
                <c:pt idx="7">
                  <c:v>4.6874322816060694</c:v>
                </c:pt>
                <c:pt idx="8">
                  <c:v>4.6467652026974582</c:v>
                </c:pt>
                <c:pt idx="9">
                  <c:v>4.8487553490943789</c:v>
                </c:pt>
                <c:pt idx="10">
                  <c:v>4.535232135540344</c:v>
                </c:pt>
                <c:pt idx="11">
                  <c:v>4.990629457578649</c:v>
                </c:pt>
                <c:pt idx="12">
                  <c:v>5.0150189075873914</c:v>
                </c:pt>
                <c:pt idx="13">
                  <c:v>4.8158941804220587</c:v>
                </c:pt>
                <c:pt idx="14">
                  <c:v>4.9281679017272548</c:v>
                </c:pt>
                <c:pt idx="15">
                  <c:v>5.2139074078693017</c:v>
                </c:pt>
                <c:pt idx="16">
                  <c:v>5.7559464679106034</c:v>
                </c:pt>
                <c:pt idx="17">
                  <c:v>6.1303223052020419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342-4EEB-97FD-635A785DBCDF}"/>
            </c:ext>
          </c:extLst>
        </c:ser>
        <c:ser>
          <c:idx val="2"/>
          <c:order val="2"/>
          <c:tx>
            <c:strRef>
              <c:f>'Données SAVONICC (2)'!$A$55:$B$55</c:f>
              <c:strCache>
                <c:ptCount val="1"/>
                <c:pt idx="0">
                  <c:v>Objectif 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(2)'!$C$55:$AB$55</c:f>
              <c:numCache>
                <c:formatCode>#\ ?/?</c:formatCode>
                <c:ptCount val="26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342-4EEB-97FD-635A785DBCD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9674496"/>
        <c:axId val="89676416"/>
      </c:lineChart>
      <c:catAx>
        <c:axId val="89674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i="1"/>
                  <a:t>N°d'OF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676416"/>
        <c:crosses val="autoZero"/>
        <c:auto val="1"/>
        <c:lblAlgn val="ctr"/>
        <c:lblOffset val="100"/>
        <c:noMultiLvlLbl val="0"/>
      </c:catAx>
      <c:valAx>
        <c:axId val="8967641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crossAx val="89674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959301573711843"/>
          <c:y val="0.96853124827927961"/>
          <c:w val="0.32300442870194201"/>
          <c:h val="3.1468751720720223E-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i="1"/>
              <a:t>Rebuts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2.5911548056893802E-2"/>
          <c:y val="6.4717562478603205E-2"/>
          <c:w val="0.95772909082344893"/>
          <c:h val="0.8256626920311626"/>
        </c:manualLayout>
      </c:layout>
      <c:lineChart>
        <c:grouping val="standard"/>
        <c:varyColors val="0"/>
        <c:ser>
          <c:idx val="0"/>
          <c:order val="0"/>
          <c:tx>
            <c:strRef>
              <c:f>'Données SAVONICC (2)'!$A$49:$B$49</c:f>
              <c:strCache>
                <c:ptCount val="1"/>
                <c:pt idx="0">
                  <c:v>REBUT (unité)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(2)'!$C$49:$AB$49</c:f>
              <c:numCache>
                <c:formatCode>General</c:formatCode>
                <c:ptCount val="26"/>
                <c:pt idx="0">
                  <c:v>2</c:v>
                </c:pt>
                <c:pt idx="1">
                  <c:v>30</c:v>
                </c:pt>
                <c:pt idx="2">
                  <c:v>26</c:v>
                </c:pt>
                <c:pt idx="3">
                  <c:v>3</c:v>
                </c:pt>
                <c:pt idx="4">
                  <c:v>18</c:v>
                </c:pt>
                <c:pt idx="5">
                  <c:v>3</c:v>
                </c:pt>
                <c:pt idx="6">
                  <c:v>11</c:v>
                </c:pt>
                <c:pt idx="7">
                  <c:v>5</c:v>
                </c:pt>
                <c:pt idx="8">
                  <c:v>5</c:v>
                </c:pt>
                <c:pt idx="9">
                  <c:v>2</c:v>
                </c:pt>
                <c:pt idx="10">
                  <c:v>2</c:v>
                </c:pt>
                <c:pt idx="11">
                  <c:v>20</c:v>
                </c:pt>
                <c:pt idx="12">
                  <c:v>4</c:v>
                </c:pt>
                <c:pt idx="13">
                  <c:v>2</c:v>
                </c:pt>
                <c:pt idx="14">
                  <c:v>7</c:v>
                </c:pt>
                <c:pt idx="15">
                  <c:v>9</c:v>
                </c:pt>
                <c:pt idx="16">
                  <c:v>0</c:v>
                </c:pt>
                <c:pt idx="17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4AA-4D37-B20B-0F8C5EBB677F}"/>
            </c:ext>
          </c:extLst>
        </c:ser>
        <c:ser>
          <c:idx val="1"/>
          <c:order val="1"/>
          <c:tx>
            <c:strRef>
              <c:f>'Données SAVONICC (2)'!$A$50:$B$50</c:f>
              <c:strCache>
                <c:ptCount val="1"/>
                <c:pt idx="0">
                  <c:v> REBUT OF %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(2)'!$C$50:$AB$50</c:f>
              <c:numCache>
                <c:formatCode>_(* #,##0.00_);_(* \(#,##0.00\);_(* "-"??_);_(@_)</c:formatCode>
                <c:ptCount val="26"/>
                <c:pt idx="0">
                  <c:v>1.2820512820512819</c:v>
                </c:pt>
                <c:pt idx="1">
                  <c:v>3.1578947368421053</c:v>
                </c:pt>
                <c:pt idx="2">
                  <c:v>12.621359223300971</c:v>
                </c:pt>
                <c:pt idx="3">
                  <c:v>1.5706806282722512</c:v>
                </c:pt>
                <c:pt idx="4">
                  <c:v>7.1428571428571423</c:v>
                </c:pt>
                <c:pt idx="5">
                  <c:v>1.2875536480686696</c:v>
                </c:pt>
                <c:pt idx="6">
                  <c:v>8.0882352941176467</c:v>
                </c:pt>
                <c:pt idx="7">
                  <c:v>2.109704641350211</c:v>
                </c:pt>
                <c:pt idx="8">
                  <c:v>4.1322314049586781</c:v>
                </c:pt>
                <c:pt idx="9">
                  <c:v>3.3333333333333335</c:v>
                </c:pt>
                <c:pt idx="10">
                  <c:v>14.285714285714285</c:v>
                </c:pt>
                <c:pt idx="11">
                  <c:v>28.571428571428569</c:v>
                </c:pt>
                <c:pt idx="12">
                  <c:v>5.7971014492753623</c:v>
                </c:pt>
                <c:pt idx="13">
                  <c:v>4.0816326530612246</c:v>
                </c:pt>
                <c:pt idx="14">
                  <c:v>10.76923076923077</c:v>
                </c:pt>
                <c:pt idx="15">
                  <c:v>11.842105263157894</c:v>
                </c:pt>
                <c:pt idx="16">
                  <c:v>0</c:v>
                </c:pt>
                <c:pt idx="17">
                  <c:v>1.5151515151515151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4AA-4D37-B20B-0F8C5EBB677F}"/>
            </c:ext>
          </c:extLst>
        </c:ser>
        <c:ser>
          <c:idx val="2"/>
          <c:order val="2"/>
          <c:tx>
            <c:strRef>
              <c:f>'Données SAVONICC (2)'!$A$51:$B$51</c:f>
              <c:strCache>
                <c:ptCount val="1"/>
                <c:pt idx="0">
                  <c:v>Rebut moyen %</c:v>
                </c:pt>
              </c:strCache>
            </c:strRef>
          </c:tx>
          <c:spPr>
            <a:ln w="31750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(2)'!$C$51:$AB$51</c:f>
              <c:numCache>
                <c:formatCode>_(* #,##0.00_);_(* \(#,##0.00\);_(* "-"??_);_(@_)</c:formatCode>
                <c:ptCount val="26"/>
                <c:pt idx="0">
                  <c:v>0</c:v>
                </c:pt>
                <c:pt idx="1">
                  <c:v>2.2199730094466936</c:v>
                </c:pt>
                <c:pt idx="2">
                  <c:v>5.6871017473981196</c:v>
                </c:pt>
                <c:pt idx="3">
                  <c:v>4.6579964676166519</c:v>
                </c:pt>
                <c:pt idx="4">
                  <c:v>5.1549686026647503</c:v>
                </c:pt>
                <c:pt idx="5">
                  <c:v>4.5103994435654036</c:v>
                </c:pt>
                <c:pt idx="6">
                  <c:v>5.0215188507871522</c:v>
                </c:pt>
                <c:pt idx="7">
                  <c:v>4.6575420746075347</c:v>
                </c:pt>
                <c:pt idx="8">
                  <c:v>4.5991742224243284</c:v>
                </c:pt>
                <c:pt idx="9">
                  <c:v>4.4725901335152294</c:v>
                </c:pt>
                <c:pt idx="10">
                  <c:v>5.3646923291696886</c:v>
                </c:pt>
                <c:pt idx="11">
                  <c:v>7.2985870160245954</c:v>
                </c:pt>
                <c:pt idx="12">
                  <c:v>7.6748411966266028</c:v>
                </c:pt>
                <c:pt idx="13">
                  <c:v>6.9615555924736947</c:v>
                </c:pt>
                <c:pt idx="14">
                  <c:v>7.2154006042574999</c:v>
                </c:pt>
                <c:pt idx="15">
                  <c:v>7.9194042029979412</c:v>
                </c:pt>
                <c:pt idx="16">
                  <c:v>7.0631243721776702</c:v>
                </c:pt>
                <c:pt idx="17">
                  <c:v>6.7549036578984394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4AA-4D37-B20B-0F8C5EBB677F}"/>
            </c:ext>
          </c:extLst>
        </c:ser>
        <c:ser>
          <c:idx val="3"/>
          <c:order val="3"/>
          <c:tx>
            <c:strRef>
              <c:f>'Données SAVONICC (2)'!$A$52:$B$52</c:f>
              <c:strCache>
                <c:ptCount val="1"/>
                <c:pt idx="0">
                  <c:v>Objectif rebut %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(2)'!$C$52:$AB$52</c:f>
              <c:numCache>
                <c:formatCode>#\ ?/?</c:formatCode>
                <c:ptCount val="2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4AA-4D37-B20B-0F8C5EBB677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2461696"/>
        <c:axId val="92484352"/>
      </c:lineChart>
      <c:catAx>
        <c:axId val="92461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i="1"/>
                  <a:t>N° 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484352"/>
        <c:crosses val="autoZero"/>
        <c:auto val="1"/>
        <c:lblAlgn val="ctr"/>
        <c:lblOffset val="100"/>
        <c:noMultiLvlLbl val="0"/>
      </c:catAx>
      <c:valAx>
        <c:axId val="924843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92461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i="1"/>
              <a:t>TRS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1.7173526085504327E-2"/>
          <c:y val="0.12134014825247225"/>
          <c:w val="0.96851520217657538"/>
          <c:h val="0.70673058762355345"/>
        </c:manualLayout>
      </c:layout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AE7E-49D8-8D2E-624447D30785}"/>
            </c:ext>
          </c:extLst>
        </c:ser>
        <c:ser>
          <c:idx val="1"/>
          <c:order val="1"/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AE7E-49D8-8D2E-624447D30785}"/>
            </c:ext>
          </c:extLst>
        </c:ser>
        <c:ser>
          <c:idx val="2"/>
          <c:order val="2"/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AE7E-49D8-8D2E-624447D3078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2534272"/>
        <c:axId val="92535808"/>
      </c:lineChart>
      <c:catAx>
        <c:axId val="92534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5808"/>
        <c:crosses val="autoZero"/>
        <c:auto val="1"/>
        <c:lblAlgn val="ctr"/>
        <c:lblOffset val="100"/>
        <c:noMultiLvlLbl val="0"/>
      </c:catAx>
      <c:valAx>
        <c:axId val="9253580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92534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i="1"/>
              <a:t>TRS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1.2622342430201336E-2"/>
          <c:y val="5.0427517274999847E-2"/>
          <c:w val="0.97137177147909692"/>
          <c:h val="0.7964265621191422"/>
        </c:manualLayout>
      </c:layout>
      <c:lineChart>
        <c:grouping val="standard"/>
        <c:varyColors val="0"/>
        <c:ser>
          <c:idx val="0"/>
          <c:order val="0"/>
          <c:tx>
            <c:strRef>
              <c:f>'Données SAVONICC (2)'!$A$59:$B$59</c:f>
              <c:strCache>
                <c:ptCount val="1"/>
                <c:pt idx="0">
                  <c:v>TRS OF (%)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(2)'!$C$59:$AB$59</c:f>
              <c:numCache>
                <c:formatCode>_(* #,##0.00_);_(* \(#,##0.00\);_(* "-"??_);_(@_)</c:formatCode>
                <c:ptCount val="26"/>
                <c:pt idx="0">
                  <c:v>48.787878787878789</c:v>
                </c:pt>
                <c:pt idx="1">
                  <c:v>30.365296803652971</c:v>
                </c:pt>
                <c:pt idx="2">
                  <c:v>28.333333333333332</c:v>
                </c:pt>
                <c:pt idx="3">
                  <c:v>13.131313131313133</c:v>
                </c:pt>
                <c:pt idx="4">
                  <c:v>46.590909090909086</c:v>
                </c:pt>
                <c:pt idx="5">
                  <c:v>27.697841726618705</c:v>
                </c:pt>
                <c:pt idx="6">
                  <c:v>22.950819672131146</c:v>
                </c:pt>
                <c:pt idx="7">
                  <c:v>17.341040462427745</c:v>
                </c:pt>
                <c:pt idx="8">
                  <c:v>19.310344827586206</c:v>
                </c:pt>
                <c:pt idx="9">
                  <c:v>12</c:v>
                </c:pt>
                <c:pt idx="10">
                  <c:v>10</c:v>
                </c:pt>
                <c:pt idx="11">
                  <c:v>14.583333333333334</c:v>
                </c:pt>
                <c:pt idx="12">
                  <c:v>13.131313131313133</c:v>
                </c:pt>
                <c:pt idx="13">
                  <c:v>24.44444444444445</c:v>
                </c:pt>
                <c:pt idx="14">
                  <c:v>11.76470588235294</c:v>
                </c:pt>
                <c:pt idx="15">
                  <c:v>24.242424242424242</c:v>
                </c:pt>
                <c:pt idx="16">
                  <c:v>6.8627450980392162</c:v>
                </c:pt>
                <c:pt idx="17">
                  <c:v>7.5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18A-4001-8D81-36D3729E097B}"/>
            </c:ext>
          </c:extLst>
        </c:ser>
        <c:ser>
          <c:idx val="1"/>
          <c:order val="1"/>
          <c:tx>
            <c:strRef>
              <c:f>'Données SAVONICC (2)'!$A$60:$B$60</c:f>
              <c:strCache>
                <c:ptCount val="1"/>
                <c:pt idx="0">
                  <c:v>TRS moyen (%)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(2)'!$C$60:$AB$60</c:f>
              <c:numCache>
                <c:formatCode>_(* #,##0.00_);_(* \(#,##0.00\);_(* "-"??_);_(@_)</c:formatCode>
                <c:ptCount val="26"/>
                <c:pt idx="0">
                  <c:v>48.787878787878789</c:v>
                </c:pt>
                <c:pt idx="1">
                  <c:v>39.576587795765882</c:v>
                </c:pt>
                <c:pt idx="2">
                  <c:v>35.828836308288366</c:v>
                </c:pt>
                <c:pt idx="3">
                  <c:v>30.154455514044557</c:v>
                </c:pt>
                <c:pt idx="4">
                  <c:v>33.441746229417461</c:v>
                </c:pt>
                <c:pt idx="5">
                  <c:v>32.484428812284335</c:v>
                </c:pt>
                <c:pt idx="6">
                  <c:v>31.122484649405312</c:v>
                </c:pt>
                <c:pt idx="7">
                  <c:v>29.399804126033114</c:v>
                </c:pt>
                <c:pt idx="8">
                  <c:v>28.278753092872346</c:v>
                </c:pt>
                <c:pt idx="9">
                  <c:v>26.650877783585109</c:v>
                </c:pt>
                <c:pt idx="10">
                  <c:v>25.13716162144101</c:v>
                </c:pt>
                <c:pt idx="11">
                  <c:v>24.25767593076537</c:v>
                </c:pt>
                <c:pt idx="12">
                  <c:v>23.40180186926904</c:v>
                </c:pt>
                <c:pt idx="13">
                  <c:v>23.476276338924428</c:v>
                </c:pt>
                <c:pt idx="14">
                  <c:v>22.695504975152993</c:v>
                </c:pt>
                <c:pt idx="15">
                  <c:v>22.792187429357448</c:v>
                </c:pt>
                <c:pt idx="16">
                  <c:v>21.855161409868142</c:v>
                </c:pt>
                <c:pt idx="17">
                  <c:v>21.057652442653243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18A-4001-8D81-36D3729E097B}"/>
            </c:ext>
          </c:extLst>
        </c:ser>
        <c:ser>
          <c:idx val="2"/>
          <c:order val="2"/>
          <c:tx>
            <c:strRef>
              <c:f>'Données SAVONICC (2)'!$A$61:$B$61</c:f>
              <c:strCache>
                <c:ptCount val="1"/>
                <c:pt idx="0">
                  <c:v>Objectif (%)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(2)'!$C$61:$AB$61</c:f>
              <c:numCache>
                <c:formatCode>#\ ?/?</c:formatCode>
                <c:ptCount val="26"/>
                <c:pt idx="0">
                  <c:v>65</c:v>
                </c:pt>
                <c:pt idx="1">
                  <c:v>65</c:v>
                </c:pt>
                <c:pt idx="2">
                  <c:v>65</c:v>
                </c:pt>
                <c:pt idx="3">
                  <c:v>65</c:v>
                </c:pt>
                <c:pt idx="4">
                  <c:v>65</c:v>
                </c:pt>
                <c:pt idx="5">
                  <c:v>65</c:v>
                </c:pt>
                <c:pt idx="6">
                  <c:v>65</c:v>
                </c:pt>
                <c:pt idx="7">
                  <c:v>65</c:v>
                </c:pt>
                <c:pt idx="8">
                  <c:v>65</c:v>
                </c:pt>
                <c:pt idx="9">
                  <c:v>65</c:v>
                </c:pt>
                <c:pt idx="10">
                  <c:v>65</c:v>
                </c:pt>
                <c:pt idx="11">
                  <c:v>65</c:v>
                </c:pt>
                <c:pt idx="12">
                  <c:v>65</c:v>
                </c:pt>
                <c:pt idx="13">
                  <c:v>65</c:v>
                </c:pt>
                <c:pt idx="14">
                  <c:v>65</c:v>
                </c:pt>
                <c:pt idx="15">
                  <c:v>65</c:v>
                </c:pt>
                <c:pt idx="16">
                  <c:v>65</c:v>
                </c:pt>
                <c:pt idx="17">
                  <c:v>65</c:v>
                </c:pt>
                <c:pt idx="18">
                  <c:v>65</c:v>
                </c:pt>
                <c:pt idx="19">
                  <c:v>65</c:v>
                </c:pt>
                <c:pt idx="20">
                  <c:v>65</c:v>
                </c:pt>
                <c:pt idx="21">
                  <c:v>65</c:v>
                </c:pt>
                <c:pt idx="22">
                  <c:v>65</c:v>
                </c:pt>
                <c:pt idx="23">
                  <c:v>65</c:v>
                </c:pt>
                <c:pt idx="24">
                  <c:v>65</c:v>
                </c:pt>
                <c:pt idx="25">
                  <c:v>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18A-4001-8D81-36D3729E097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2597632"/>
        <c:axId val="93787648"/>
      </c:lineChart>
      <c:catAx>
        <c:axId val="9259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i="1"/>
                  <a:t>N°d'OF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787648"/>
        <c:crosses val="autoZero"/>
        <c:auto val="1"/>
        <c:lblAlgn val="ctr"/>
        <c:lblOffset val="100"/>
        <c:noMultiLvlLbl val="0"/>
      </c:catAx>
      <c:valAx>
        <c:axId val="9378764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crossAx val="9259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 des temps d'arrêt par code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'Données SAVONICC (2)'!$C$63</c:f>
              <c:strCache>
                <c:ptCount val="1"/>
                <c:pt idx="0">
                  <c:v>Minutes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'Données SAVONICC (2)'!$B$64:$B$94</c:f>
              <c:strCache>
                <c:ptCount val="31"/>
                <c:pt idx="0">
                  <c:v>W01</c:v>
                </c:pt>
                <c:pt idx="1">
                  <c:v>W02</c:v>
                </c:pt>
                <c:pt idx="2">
                  <c:v>W03</c:v>
                </c:pt>
                <c:pt idx="3">
                  <c:v>W04</c:v>
                </c:pt>
                <c:pt idx="4">
                  <c:v>W05</c:v>
                </c:pt>
                <c:pt idx="5">
                  <c:v>O01</c:v>
                </c:pt>
                <c:pt idx="6">
                  <c:v>O02</c:v>
                </c:pt>
                <c:pt idx="7">
                  <c:v>O03</c:v>
                </c:pt>
                <c:pt idx="8">
                  <c:v>O04</c:v>
                </c:pt>
                <c:pt idx="9">
                  <c:v>O05</c:v>
                </c:pt>
                <c:pt idx="10">
                  <c:v>O06</c:v>
                </c:pt>
                <c:pt idx="11">
                  <c:v>O07</c:v>
                </c:pt>
                <c:pt idx="12">
                  <c:v>O08</c:v>
                </c:pt>
                <c:pt idx="13">
                  <c:v>O09</c:v>
                </c:pt>
                <c:pt idx="14">
                  <c:v>O10</c:v>
                </c:pt>
                <c:pt idx="15">
                  <c:v>M01</c:v>
                </c:pt>
                <c:pt idx="16">
                  <c:v>M02</c:v>
                </c:pt>
                <c:pt idx="17">
                  <c:v>M03</c:v>
                </c:pt>
                <c:pt idx="18">
                  <c:v>M04</c:v>
                </c:pt>
                <c:pt idx="19">
                  <c:v>M05</c:v>
                </c:pt>
                <c:pt idx="20">
                  <c:v>M06</c:v>
                </c:pt>
                <c:pt idx="21">
                  <c:v>M07</c:v>
                </c:pt>
                <c:pt idx="22">
                  <c:v>M08</c:v>
                </c:pt>
                <c:pt idx="23">
                  <c:v>M09</c:v>
                </c:pt>
                <c:pt idx="24">
                  <c:v>M10</c:v>
                </c:pt>
                <c:pt idx="25">
                  <c:v>P01</c:v>
                </c:pt>
                <c:pt idx="26">
                  <c:v>P02</c:v>
                </c:pt>
                <c:pt idx="27">
                  <c:v>P03</c:v>
                </c:pt>
                <c:pt idx="28">
                  <c:v>P04</c:v>
                </c:pt>
                <c:pt idx="29">
                  <c:v>P05</c:v>
                </c:pt>
                <c:pt idx="30">
                  <c:v>P06</c:v>
                </c:pt>
              </c:strCache>
            </c:strRef>
          </c:cat>
          <c:val>
            <c:numRef>
              <c:f>'Données SAVONICC (2)'!$C$64:$C$94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40</c:v>
                </c:pt>
                <c:pt idx="7">
                  <c:v>0</c:v>
                </c:pt>
                <c:pt idx="8">
                  <c:v>0</c:v>
                </c:pt>
                <c:pt idx="9">
                  <c:v>313</c:v>
                </c:pt>
                <c:pt idx="10">
                  <c:v>125</c:v>
                </c:pt>
                <c:pt idx="11">
                  <c:v>0</c:v>
                </c:pt>
                <c:pt idx="12">
                  <c:v>14</c:v>
                </c:pt>
                <c:pt idx="13">
                  <c:v>8</c:v>
                </c:pt>
                <c:pt idx="14">
                  <c:v>10</c:v>
                </c:pt>
                <c:pt idx="15">
                  <c:v>93</c:v>
                </c:pt>
                <c:pt idx="16">
                  <c:v>249</c:v>
                </c:pt>
                <c:pt idx="17">
                  <c:v>0</c:v>
                </c:pt>
                <c:pt idx="18">
                  <c:v>422</c:v>
                </c:pt>
                <c:pt idx="19">
                  <c:v>0</c:v>
                </c:pt>
                <c:pt idx="20">
                  <c:v>0</c:v>
                </c:pt>
                <c:pt idx="21">
                  <c:v>10</c:v>
                </c:pt>
                <c:pt idx="22">
                  <c:v>27</c:v>
                </c:pt>
                <c:pt idx="23">
                  <c:v>17</c:v>
                </c:pt>
                <c:pt idx="24">
                  <c:v>0</c:v>
                </c:pt>
                <c:pt idx="25">
                  <c:v>64</c:v>
                </c:pt>
                <c:pt idx="26">
                  <c:v>28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8B2-4A77-BF5C-5E74B630E32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93850240"/>
        <c:axId val="93873664"/>
      </c:barChart>
      <c:catAx>
        <c:axId val="93850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873664"/>
        <c:crosses val="autoZero"/>
        <c:auto val="1"/>
        <c:lblAlgn val="ctr"/>
        <c:lblOffset val="100"/>
        <c:noMultiLvlLbl val="0"/>
      </c:catAx>
      <c:valAx>
        <c:axId val="9387366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 en Minute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850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  <a:headEnd type="none" w="sm" len="sm"/>
        <a:tailEnd type="none" w="sm" len="sm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46000">
            <a:schemeClr val="phClr"/>
          </a:gs>
          <a:gs pos="100000">
            <a:schemeClr val="phClr">
              <a:lumMod val="20000"/>
              <a:lumOff val="80000"/>
              <a:alpha val="0"/>
            </a:schemeClr>
          </a:gs>
        </a:gsLst>
        <a:path path="circle">
          <a:fillToRect l="50000" t="-80000" r="50000" b="180000"/>
        </a:path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tx1">
                <a:lumMod val="5000"/>
                <a:lumOff val="95000"/>
              </a:schemeClr>
            </a:gs>
            <a:gs pos="100000">
              <a:schemeClr val="tx1">
                <a:lumMod val="15000"/>
                <a:lumOff val="8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tx1">
                <a:lumMod val="5000"/>
                <a:lumOff val="95000"/>
              </a:schemeClr>
            </a:gs>
            <a:gs pos="100000">
              <a:schemeClr val="tx1">
                <a:lumMod val="15000"/>
                <a:lumOff val="8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0</xdr:row>
      <xdr:rowOff>371475</xdr:rowOff>
    </xdr:from>
    <xdr:to>
      <xdr:col>4</xdr:col>
      <xdr:colOff>276225</xdr:colOff>
      <xdr:row>1</xdr:row>
      <xdr:rowOff>361950</xdr:rowOff>
    </xdr:to>
    <xdr:sp macro="[0]!MAJ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886075" y="371475"/>
          <a:ext cx="714375" cy="3714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Copier</a:t>
          </a:r>
        </a:p>
      </xdr:txBody>
    </xdr:sp>
    <xdr:clientData/>
  </xdr:twoCellAnchor>
  <xdr:twoCellAnchor>
    <xdr:from>
      <xdr:col>4</xdr:col>
      <xdr:colOff>349469</xdr:colOff>
      <xdr:row>1</xdr:row>
      <xdr:rowOff>5912</xdr:rowOff>
    </xdr:from>
    <xdr:to>
      <xdr:col>5</xdr:col>
      <xdr:colOff>301844</xdr:colOff>
      <xdr:row>1</xdr:row>
      <xdr:rowOff>377387</xdr:rowOff>
    </xdr:to>
    <xdr:sp macro="[0]!RAZ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673366" y="386912"/>
          <a:ext cx="714375" cy="3714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</a:t>
          </a:r>
        </a:p>
      </xdr:txBody>
    </xdr:sp>
    <xdr:clientData/>
  </xdr:twoCellAnchor>
  <xdr:twoCellAnchor>
    <xdr:from>
      <xdr:col>3</xdr:col>
      <xdr:colOff>533400</xdr:colOff>
      <xdr:row>5</xdr:row>
      <xdr:rowOff>38100</xdr:rowOff>
    </xdr:from>
    <xdr:to>
      <xdr:col>8</xdr:col>
      <xdr:colOff>752475</xdr:colOff>
      <xdr:row>8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65E944BB-AAF8-49BA-BCEB-631858F8F3CB}"/>
            </a:ext>
          </a:extLst>
        </xdr:cNvPr>
        <xdr:cNvSpPr/>
      </xdr:nvSpPr>
      <xdr:spPr>
        <a:xfrm>
          <a:off x="3095625" y="1943100"/>
          <a:ext cx="4029075" cy="9239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Une fois vos</a:t>
          </a:r>
          <a:r>
            <a:rPr lang="fr-FR" sz="1400" b="1" i="1" baseline="0"/>
            <a:t> données saisies dans les cases correspondantes,appuyer sur "Copier", supprimer les données avant de quitter la page,</a:t>
          </a:r>
          <a:endParaRPr lang="fr-FR" sz="1400" b="1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44448</xdr:colOff>
      <xdr:row>0</xdr:row>
      <xdr:rowOff>57150</xdr:rowOff>
    </xdr:from>
    <xdr:to>
      <xdr:col>17</xdr:col>
      <xdr:colOff>127000</xdr:colOff>
      <xdr:row>39</xdr:row>
      <xdr:rowOff>88899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7810FEE1-324C-48F0-983B-00584BB1B6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104774</xdr:rowOff>
    </xdr:from>
    <xdr:to>
      <xdr:col>18</xdr:col>
      <xdr:colOff>133350</xdr:colOff>
      <xdr:row>48</xdr:row>
      <xdr:rowOff>9525</xdr:rowOff>
    </xdr:to>
    <xdr:graphicFrame macro="">
      <xdr:nvGraphicFramePr>
        <xdr:cNvPr id="2" name="Graphique 5">
          <a:extLst>
            <a:ext uri="{FF2B5EF4-FFF2-40B4-BE49-F238E27FC236}">
              <a16:creationId xmlns="" xmlns:a16="http://schemas.microsoft.com/office/drawing/2014/main" id="{275C56A3-3345-483D-B1FF-E531E6F284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60323</xdr:colOff>
      <xdr:row>0</xdr:row>
      <xdr:rowOff>57150</xdr:rowOff>
    </xdr:from>
    <xdr:to>
      <xdr:col>17</xdr:col>
      <xdr:colOff>333375</xdr:colOff>
      <xdr:row>36</xdr:row>
      <xdr:rowOff>9525</xdr:rowOff>
    </xdr:to>
    <xdr:graphicFrame macro="">
      <xdr:nvGraphicFramePr>
        <xdr:cNvPr id="2" name="Graphique 6">
          <a:extLst>
            <a:ext uri="{FF2B5EF4-FFF2-40B4-BE49-F238E27FC236}">
              <a16:creationId xmlns="" xmlns:a16="http://schemas.microsoft.com/office/drawing/2014/main" id="{2669A53B-DC0F-4348-9803-A4EC90C868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47622</xdr:colOff>
      <xdr:row>0</xdr:row>
      <xdr:rowOff>60324</xdr:rowOff>
    </xdr:from>
    <xdr:to>
      <xdr:col>19</xdr:col>
      <xdr:colOff>0</xdr:colOff>
      <xdr:row>39</xdr:row>
      <xdr:rowOff>19049</xdr:rowOff>
    </xdr:to>
    <xdr:graphicFrame macro="">
      <xdr:nvGraphicFramePr>
        <xdr:cNvPr id="2" name="Graphique 7">
          <a:extLst>
            <a:ext uri="{FF2B5EF4-FFF2-40B4-BE49-F238E27FC236}">
              <a16:creationId xmlns="" xmlns:a16="http://schemas.microsoft.com/office/drawing/2014/main" id="{1C6AC3FA-6298-4838-A1F6-AEE28AC29F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349251</xdr:colOff>
      <xdr:row>45</xdr:row>
      <xdr:rowOff>134938</xdr:rowOff>
    </xdr:from>
    <xdr:to>
      <xdr:col>15</xdr:col>
      <xdr:colOff>79375</xdr:colOff>
      <xdr:row>68</xdr:row>
      <xdr:rowOff>42068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47015733-FD80-446B-B693-ABAAB40322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57148</xdr:colOff>
      <xdr:row>0</xdr:row>
      <xdr:rowOff>79373</xdr:rowOff>
    </xdr:from>
    <xdr:to>
      <xdr:col>17</xdr:col>
      <xdr:colOff>752475</xdr:colOff>
      <xdr:row>34</xdr:row>
      <xdr:rowOff>9525</xdr:rowOff>
    </xdr:to>
    <xdr:graphicFrame macro="">
      <xdr:nvGraphicFramePr>
        <xdr:cNvPr id="3" name="Graphique 8">
          <a:extLst>
            <a:ext uri="{FF2B5EF4-FFF2-40B4-BE49-F238E27FC236}">
              <a16:creationId xmlns="" xmlns:a16="http://schemas.microsoft.com/office/drawing/2014/main" id="{9F2A01F5-1631-49EA-9A77-7A1D53656E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111125</xdr:colOff>
      <xdr:row>0</xdr:row>
      <xdr:rowOff>50800</xdr:rowOff>
    </xdr:from>
    <xdr:to>
      <xdr:col>15</xdr:col>
      <xdr:colOff>644525</xdr:colOff>
      <xdr:row>40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DA330321-7AF8-4138-9D72-124DDAFBB8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38"/>
  <sheetViews>
    <sheetView showGridLines="0" tabSelected="1" zoomScaleNormal="100" workbookViewId="0">
      <selection activeCell="O5" sqref="O5"/>
    </sheetView>
  </sheetViews>
  <sheetFormatPr baseColWidth="10" defaultRowHeight="15" x14ac:dyDescent="0.25"/>
  <cols>
    <col min="2" max="2" width="12.28515625" bestFit="1" customWidth="1"/>
    <col min="3" max="3" width="14.7109375" customWidth="1"/>
  </cols>
  <sheetData>
    <row r="1" spans="1:15" ht="30" customHeight="1" thickBot="1" x14ac:dyDescent="0.3">
      <c r="B1" s="55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30" customHeight="1" thickBot="1" x14ac:dyDescent="0.3">
      <c r="B2" s="54" t="s">
        <v>67</v>
      </c>
      <c r="C2" s="53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30" customHeight="1" thickBot="1" x14ac:dyDescent="0.3">
      <c r="A3" s="57" t="s">
        <v>63</v>
      </c>
      <c r="B3" s="51" t="s">
        <v>66</v>
      </c>
      <c r="C3" s="50">
        <v>3</v>
      </c>
      <c r="D3" s="52"/>
      <c r="E3" s="52"/>
      <c r="F3" s="52"/>
      <c r="G3" s="52"/>
      <c r="H3" s="52"/>
      <c r="I3" s="52"/>
      <c r="J3" s="52"/>
      <c r="K3" s="52"/>
      <c r="L3" s="52"/>
    </row>
    <row r="4" spans="1:15" ht="30" customHeight="1" thickBot="1" x14ac:dyDescent="0.3">
      <c r="A4" s="58"/>
      <c r="B4" s="51" t="s">
        <v>65</v>
      </c>
      <c r="C4" s="50">
        <v>248</v>
      </c>
      <c r="D4" s="48"/>
      <c r="E4" s="48"/>
      <c r="F4" s="48"/>
      <c r="G4" s="48"/>
      <c r="H4" s="48"/>
      <c r="I4" s="48"/>
      <c r="J4" s="48"/>
      <c r="K4" s="48"/>
      <c r="L4" s="48"/>
    </row>
    <row r="5" spans="1:15" ht="30" customHeight="1" thickBot="1" x14ac:dyDescent="0.3">
      <c r="A5" s="58"/>
      <c r="B5" s="51" t="s">
        <v>64</v>
      </c>
      <c r="C5" s="50">
        <f>SUM(C8:C38)</f>
        <v>11</v>
      </c>
      <c r="D5" s="48"/>
      <c r="E5" s="48"/>
      <c r="F5" s="48"/>
      <c r="G5" s="48"/>
      <c r="H5" s="48"/>
      <c r="I5" s="48"/>
      <c r="J5" s="48"/>
      <c r="K5" s="48"/>
      <c r="L5" s="48"/>
    </row>
    <row r="6" spans="1:15" ht="30" customHeight="1" thickBot="1" x14ac:dyDescent="0.3">
      <c r="A6" s="58"/>
      <c r="B6" s="51" t="s">
        <v>63</v>
      </c>
      <c r="C6" s="50"/>
      <c r="D6" s="48"/>
      <c r="E6" s="48"/>
      <c r="F6" s="48"/>
      <c r="G6" s="48"/>
      <c r="H6" s="48"/>
      <c r="I6" s="48"/>
      <c r="J6" s="48"/>
      <c r="K6" s="48"/>
      <c r="L6" s="48"/>
    </row>
    <row r="7" spans="1:15" ht="30" customHeight="1" thickBot="1" x14ac:dyDescent="0.3">
      <c r="A7" s="59"/>
      <c r="B7" s="51" t="s">
        <v>62</v>
      </c>
      <c r="C7" s="50"/>
      <c r="D7" s="48"/>
      <c r="E7" s="48"/>
      <c r="F7" s="48"/>
      <c r="G7" s="48"/>
      <c r="H7" s="48"/>
      <c r="I7" s="48"/>
      <c r="J7" s="48"/>
      <c r="K7" s="48"/>
      <c r="L7" s="48"/>
    </row>
    <row r="8" spans="1:15" ht="15" customHeight="1" thickBot="1" x14ac:dyDescent="0.3">
      <c r="A8" s="60" t="s">
        <v>61</v>
      </c>
      <c r="B8" s="47" t="s">
        <v>33</v>
      </c>
      <c r="C8" s="49">
        <v>1</v>
      </c>
      <c r="D8" s="48"/>
      <c r="E8" s="48"/>
      <c r="F8" s="48"/>
      <c r="G8" s="48"/>
      <c r="H8" s="48"/>
      <c r="I8" s="48"/>
      <c r="J8" s="48"/>
      <c r="K8" s="48"/>
      <c r="L8" s="48"/>
    </row>
    <row r="9" spans="1:15" ht="15" customHeight="1" thickBot="1" x14ac:dyDescent="0.3">
      <c r="A9" s="61"/>
      <c r="B9" s="47" t="s">
        <v>32</v>
      </c>
      <c r="C9" s="49">
        <v>2</v>
      </c>
      <c r="D9" s="48"/>
      <c r="E9" s="48"/>
      <c r="F9" s="48"/>
      <c r="G9" s="48"/>
      <c r="H9" s="48"/>
      <c r="I9" s="48"/>
      <c r="J9" s="48"/>
      <c r="K9" s="48"/>
      <c r="L9" s="48"/>
    </row>
    <row r="10" spans="1:15" ht="15" customHeight="1" thickBot="1" x14ac:dyDescent="0.3">
      <c r="A10" s="61"/>
      <c r="B10" s="47" t="s">
        <v>31</v>
      </c>
      <c r="C10" s="49">
        <v>8</v>
      </c>
      <c r="D10" s="48"/>
      <c r="E10" s="48"/>
      <c r="F10" s="48"/>
      <c r="G10" s="48"/>
      <c r="H10" s="48"/>
      <c r="I10" s="48"/>
      <c r="J10" s="48"/>
      <c r="K10" s="48"/>
      <c r="L10" s="48"/>
    </row>
    <row r="11" spans="1:15" ht="15" customHeight="1" thickBot="1" x14ac:dyDescent="0.3">
      <c r="A11" s="61"/>
      <c r="B11" s="47" t="s">
        <v>30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</row>
    <row r="12" spans="1:15" ht="15" customHeight="1" thickBot="1" x14ac:dyDescent="0.3">
      <c r="A12" s="61"/>
      <c r="B12" s="47" t="s">
        <v>29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</row>
    <row r="13" spans="1:15" ht="15" customHeight="1" thickBot="1" x14ac:dyDescent="0.3">
      <c r="A13" s="61"/>
      <c r="B13" s="47" t="s">
        <v>27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</row>
    <row r="14" spans="1:15" ht="15" customHeight="1" thickBot="1" x14ac:dyDescent="0.3">
      <c r="A14" s="61"/>
      <c r="B14" s="47" t="s">
        <v>26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</row>
    <row r="15" spans="1:15" ht="15" customHeight="1" thickBot="1" x14ac:dyDescent="0.3">
      <c r="A15" s="61"/>
      <c r="B15" s="47" t="s">
        <v>25</v>
      </c>
      <c r="C15" s="49"/>
    </row>
    <row r="16" spans="1:15" ht="15" customHeight="1" thickBot="1" x14ac:dyDescent="0.3">
      <c r="A16" s="61"/>
      <c r="B16" s="47" t="s">
        <v>24</v>
      </c>
      <c r="C16" s="49"/>
    </row>
    <row r="17" spans="1:3" ht="15" customHeight="1" thickBot="1" x14ac:dyDescent="0.3">
      <c r="A17" s="61"/>
      <c r="B17" s="47" t="s">
        <v>23</v>
      </c>
      <c r="C17" s="49"/>
    </row>
    <row r="18" spans="1:3" ht="15" customHeight="1" thickBot="1" x14ac:dyDescent="0.3">
      <c r="A18" s="61"/>
      <c r="B18" s="47" t="s">
        <v>22</v>
      </c>
      <c r="C18" s="49"/>
    </row>
    <row r="19" spans="1:3" ht="15" customHeight="1" thickBot="1" x14ac:dyDescent="0.3">
      <c r="A19" s="61"/>
      <c r="B19" s="47" t="s">
        <v>21</v>
      </c>
      <c r="C19" s="49"/>
    </row>
    <row r="20" spans="1:3" ht="15" customHeight="1" thickBot="1" x14ac:dyDescent="0.3">
      <c r="A20" s="61"/>
      <c r="B20" s="47" t="s">
        <v>20</v>
      </c>
      <c r="C20" s="49"/>
    </row>
    <row r="21" spans="1:3" ht="15" customHeight="1" thickBot="1" x14ac:dyDescent="0.3">
      <c r="A21" s="61"/>
      <c r="B21" s="47" t="s">
        <v>19</v>
      </c>
      <c r="C21" s="49"/>
    </row>
    <row r="22" spans="1:3" ht="15" customHeight="1" thickBot="1" x14ac:dyDescent="0.3">
      <c r="A22" s="61"/>
      <c r="B22" s="47" t="s">
        <v>18</v>
      </c>
      <c r="C22" s="49"/>
    </row>
    <row r="23" spans="1:3" ht="15" customHeight="1" thickBot="1" x14ac:dyDescent="0.3">
      <c r="A23" s="61"/>
      <c r="B23" s="47" t="s">
        <v>16</v>
      </c>
      <c r="C23" s="49"/>
    </row>
    <row r="24" spans="1:3" ht="15" customHeight="1" thickBot="1" x14ac:dyDescent="0.3">
      <c r="A24" s="61"/>
      <c r="B24" s="47" t="s">
        <v>15</v>
      </c>
      <c r="C24" s="49"/>
    </row>
    <row r="25" spans="1:3" ht="15" customHeight="1" thickBot="1" x14ac:dyDescent="0.3">
      <c r="A25" s="61"/>
      <c r="B25" s="47" t="s">
        <v>14</v>
      </c>
      <c r="C25" s="49"/>
    </row>
    <row r="26" spans="1:3" ht="15" customHeight="1" thickBot="1" x14ac:dyDescent="0.3">
      <c r="A26" s="61"/>
      <c r="B26" s="47" t="s">
        <v>13</v>
      </c>
      <c r="C26" s="49"/>
    </row>
    <row r="27" spans="1:3" ht="15" customHeight="1" thickBot="1" x14ac:dyDescent="0.3">
      <c r="A27" s="61"/>
      <c r="B27" s="47" t="s">
        <v>12</v>
      </c>
      <c r="C27" s="49"/>
    </row>
    <row r="28" spans="1:3" ht="15" customHeight="1" thickBot="1" x14ac:dyDescent="0.3">
      <c r="A28" s="61"/>
      <c r="B28" s="47" t="s">
        <v>11</v>
      </c>
      <c r="C28" s="49"/>
    </row>
    <row r="29" spans="1:3" ht="15" customHeight="1" thickBot="1" x14ac:dyDescent="0.3">
      <c r="A29" s="61"/>
      <c r="B29" s="47" t="s">
        <v>10</v>
      </c>
      <c r="C29" s="49"/>
    </row>
    <row r="30" spans="1:3" ht="15" customHeight="1" thickBot="1" x14ac:dyDescent="0.3">
      <c r="A30" s="61"/>
      <c r="B30" s="47" t="s">
        <v>9</v>
      </c>
      <c r="C30" s="49"/>
    </row>
    <row r="31" spans="1:3" ht="15" customHeight="1" thickBot="1" x14ac:dyDescent="0.3">
      <c r="A31" s="61"/>
      <c r="B31" s="47" t="s">
        <v>8</v>
      </c>
      <c r="C31" s="49"/>
    </row>
    <row r="32" spans="1:3" ht="15" customHeight="1" thickBot="1" x14ac:dyDescent="0.3">
      <c r="A32" s="61"/>
      <c r="B32" s="47" t="s">
        <v>7</v>
      </c>
      <c r="C32" s="49"/>
    </row>
    <row r="33" spans="1:3" ht="15" customHeight="1" thickBot="1" x14ac:dyDescent="0.3">
      <c r="A33" s="61"/>
      <c r="B33" s="47" t="s">
        <v>5</v>
      </c>
      <c r="C33" s="49"/>
    </row>
    <row r="34" spans="1:3" ht="15.75" thickBot="1" x14ac:dyDescent="0.3">
      <c r="A34" s="61"/>
      <c r="B34" s="47" t="s">
        <v>4</v>
      </c>
      <c r="C34" s="49"/>
    </row>
    <row r="35" spans="1:3" ht="15.75" thickBot="1" x14ac:dyDescent="0.3">
      <c r="A35" s="61"/>
      <c r="B35" s="47" t="s">
        <v>3</v>
      </c>
      <c r="C35" s="49"/>
    </row>
    <row r="36" spans="1:3" ht="15.75" thickBot="1" x14ac:dyDescent="0.3">
      <c r="A36" s="61"/>
      <c r="B36" s="47" t="s">
        <v>2</v>
      </c>
      <c r="C36" s="49"/>
    </row>
    <row r="37" spans="1:3" ht="15.75" thickBot="1" x14ac:dyDescent="0.3">
      <c r="A37" s="61"/>
      <c r="B37" s="47" t="s">
        <v>1</v>
      </c>
      <c r="C37" s="49"/>
    </row>
    <row r="38" spans="1:3" ht="15.75" thickBot="1" x14ac:dyDescent="0.3">
      <c r="A38" s="62"/>
      <c r="B38" s="47" t="s">
        <v>0</v>
      </c>
      <c r="C38" s="49"/>
    </row>
  </sheetData>
  <mergeCells count="2">
    <mergeCell ref="A3:A7"/>
    <mergeCell ref="A8:A3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B94"/>
  <sheetViews>
    <sheetView topLeftCell="A19" zoomScale="60" zoomScaleNormal="60" workbookViewId="0">
      <selection activeCell="AE52" sqref="AE52"/>
    </sheetView>
  </sheetViews>
  <sheetFormatPr baseColWidth="10" defaultRowHeight="15" x14ac:dyDescent="0.25"/>
  <cols>
    <col min="1" max="1" width="30.7109375" customWidth="1"/>
    <col min="2" max="2" width="9.85546875" customWidth="1"/>
    <col min="3" max="4" width="12" bestFit="1" customWidth="1"/>
    <col min="5" max="5" width="13.7109375" customWidth="1"/>
    <col min="6" max="7" width="12" bestFit="1" customWidth="1"/>
    <col min="8" max="8" width="13.5703125" customWidth="1"/>
    <col min="9" max="11" width="12" bestFit="1" customWidth="1"/>
    <col min="12" max="14" width="13.5703125" customWidth="1"/>
    <col min="15" max="28" width="13.7109375" customWidth="1"/>
  </cols>
  <sheetData>
    <row r="1" spans="1:28" ht="24.95" customHeight="1" x14ac:dyDescent="0.3">
      <c r="B1" s="46" t="s">
        <v>60</v>
      </c>
      <c r="C1" s="45"/>
      <c r="D1" s="45"/>
      <c r="E1" s="45"/>
      <c r="F1" s="45"/>
      <c r="G1" s="44"/>
      <c r="H1" s="43"/>
    </row>
    <row r="2" spans="1:28" ht="15.75" thickBot="1" x14ac:dyDescent="0.3"/>
    <row r="3" spans="1:28" ht="30" customHeight="1" thickBot="1" x14ac:dyDescent="0.3">
      <c r="A3" s="42"/>
      <c r="B3" s="42"/>
      <c r="C3" s="40">
        <v>1951002</v>
      </c>
      <c r="D3" s="40">
        <v>1951007</v>
      </c>
      <c r="E3" s="40">
        <v>20011001</v>
      </c>
      <c r="F3" s="40">
        <v>2002001</v>
      </c>
      <c r="G3" s="40">
        <v>2002002</v>
      </c>
      <c r="H3" s="40">
        <v>2002003</v>
      </c>
      <c r="I3" s="40">
        <v>2002004</v>
      </c>
      <c r="J3" s="40">
        <v>2003001</v>
      </c>
      <c r="K3" s="40">
        <v>2003004</v>
      </c>
      <c r="L3" s="40">
        <v>2003007</v>
      </c>
      <c r="M3" s="41">
        <v>2004001</v>
      </c>
      <c r="N3" s="40">
        <v>2004002</v>
      </c>
      <c r="O3" s="40">
        <v>2005005</v>
      </c>
      <c r="P3" s="40">
        <v>2005006</v>
      </c>
      <c r="Q3" s="40">
        <v>2005009</v>
      </c>
      <c r="R3" s="40">
        <v>2005010</v>
      </c>
      <c r="S3" s="40">
        <v>2005013</v>
      </c>
      <c r="T3" s="40">
        <v>2007001</v>
      </c>
      <c r="U3" s="40"/>
      <c r="V3" s="40"/>
      <c r="W3" s="40"/>
      <c r="X3" s="40"/>
      <c r="Y3" s="40"/>
      <c r="Z3" s="40"/>
      <c r="AA3" s="40"/>
      <c r="AB3" s="40"/>
    </row>
    <row r="4" spans="1:28" ht="24.95" customHeight="1" x14ac:dyDescent="0.25">
      <c r="A4" s="63" t="s">
        <v>59</v>
      </c>
      <c r="B4" s="64"/>
      <c r="C4" s="39">
        <v>46</v>
      </c>
      <c r="D4" s="39">
        <v>70</v>
      </c>
      <c r="E4" s="39">
        <v>133</v>
      </c>
      <c r="F4" s="39">
        <v>101</v>
      </c>
      <c r="G4" s="39">
        <v>34</v>
      </c>
      <c r="H4" s="39">
        <v>85</v>
      </c>
      <c r="I4" s="39">
        <v>15</v>
      </c>
      <c r="J4" s="39">
        <v>106</v>
      </c>
      <c r="K4" s="39">
        <v>87</v>
      </c>
      <c r="L4" s="39">
        <v>63</v>
      </c>
      <c r="M4" s="39">
        <v>70</v>
      </c>
      <c r="N4" s="39">
        <v>23</v>
      </c>
      <c r="O4" s="39">
        <v>65</v>
      </c>
      <c r="P4" s="39">
        <v>11</v>
      </c>
      <c r="Q4" s="39">
        <v>53</v>
      </c>
      <c r="R4" s="39">
        <v>11</v>
      </c>
      <c r="S4" s="39">
        <v>55</v>
      </c>
      <c r="T4" s="39">
        <v>75</v>
      </c>
      <c r="U4" s="39"/>
      <c r="V4" s="39"/>
      <c r="W4" s="39"/>
      <c r="X4" s="39"/>
      <c r="Y4" s="39"/>
      <c r="Z4" s="39"/>
      <c r="AA4" s="39"/>
      <c r="AB4" s="39"/>
    </row>
    <row r="5" spans="1:28" ht="24.95" customHeight="1" x14ac:dyDescent="0.25">
      <c r="A5" s="65" t="s">
        <v>58</v>
      </c>
      <c r="B5" s="66"/>
      <c r="C5" s="38">
        <f>C4</f>
        <v>46</v>
      </c>
      <c r="D5" s="38">
        <f>AVERAGE(C4:D4)</f>
        <v>58</v>
      </c>
      <c r="E5" s="38">
        <f>AVERAGE(C4:E4)</f>
        <v>83</v>
      </c>
      <c r="F5" s="38">
        <f>AVERAGE(C4:F4)</f>
        <v>87.5</v>
      </c>
      <c r="G5" s="38">
        <f>AVERAGE(C4:G4)</f>
        <v>76.8</v>
      </c>
      <c r="H5" s="37">
        <f>AVERAGE(C4:H4)</f>
        <v>78.166666666666671</v>
      </c>
      <c r="I5" s="37">
        <f>AVERAGE(C4:I4)</f>
        <v>69.142857142857139</v>
      </c>
      <c r="J5" s="37">
        <f>AVERAGE(C4:J4)</f>
        <v>73.75</v>
      </c>
      <c r="K5" s="37">
        <f>AVERAGE(C4:K4)</f>
        <v>75.222222222222229</v>
      </c>
      <c r="L5" s="37">
        <f>AVERAGE(C4:L4)</f>
        <v>74</v>
      </c>
      <c r="M5" s="37">
        <f>AVERAGE(C4:M4)</f>
        <v>73.63636363636364</v>
      </c>
      <c r="N5" s="37">
        <f>AVERAGE(C4:N4)</f>
        <v>69.416666666666671</v>
      </c>
      <c r="O5" s="37">
        <f>AVERAGE(C4:O4)</f>
        <v>69.07692307692308</v>
      </c>
      <c r="P5" s="37">
        <f>AVERAGE(C4:P4)</f>
        <v>64.928571428571431</v>
      </c>
      <c r="Q5" s="37">
        <f>AVERAGE(C4:Q4)</f>
        <v>64.13333333333334</v>
      </c>
      <c r="R5" s="37">
        <f>AVERAGE(C4:R4)</f>
        <v>60.8125</v>
      </c>
      <c r="S5" s="37">
        <f>AVERAGE(C4:S4)</f>
        <v>60.470588235294116</v>
      </c>
      <c r="T5" s="37">
        <f>AVERAGE(C4:T4)</f>
        <v>61.277777777777779</v>
      </c>
      <c r="U5" s="37" t="e">
        <f>NA()*AVERAGE(C4:U4)</f>
        <v>#N/A</v>
      </c>
      <c r="V5" s="37" t="e">
        <f>NA()*AVERAGE(C4:V4)</f>
        <v>#N/A</v>
      </c>
      <c r="W5" s="37" t="e">
        <f>NA()*AVERAGE(C4:W4)</f>
        <v>#N/A</v>
      </c>
      <c r="X5" s="37" t="e">
        <f>NA()*AVERAGE(C4:X4)</f>
        <v>#N/A</v>
      </c>
      <c r="Y5" s="37" t="e">
        <f>NA()*AVERAGE(C4:Y4)</f>
        <v>#N/A</v>
      </c>
      <c r="Z5" s="37" t="e">
        <f>NA()*AVERAGE(C4:Z4)</f>
        <v>#N/A</v>
      </c>
      <c r="AA5" s="37" t="e">
        <f>NA()*AVERAGE(C4:AA4)</f>
        <v>#N/A</v>
      </c>
      <c r="AB5" s="37" t="e">
        <f>NA()*AVERAGE(C4:AB4)</f>
        <v>#N/A</v>
      </c>
    </row>
    <row r="6" spans="1:28" ht="24.95" customHeight="1" x14ac:dyDescent="0.25">
      <c r="A6" s="67" t="s">
        <v>57</v>
      </c>
      <c r="B6" s="68"/>
      <c r="C6" s="36">
        <v>40</v>
      </c>
      <c r="D6" s="36">
        <v>40</v>
      </c>
      <c r="E6" s="36">
        <v>40</v>
      </c>
      <c r="F6" s="36">
        <v>40</v>
      </c>
      <c r="G6" s="36">
        <v>40</v>
      </c>
      <c r="H6" s="36">
        <v>40</v>
      </c>
      <c r="I6" s="36">
        <v>40</v>
      </c>
      <c r="J6" s="36">
        <v>40</v>
      </c>
      <c r="K6" s="36">
        <v>40</v>
      </c>
      <c r="L6" s="36">
        <v>40</v>
      </c>
      <c r="M6" s="36">
        <v>40</v>
      </c>
      <c r="N6" s="36">
        <v>40</v>
      </c>
      <c r="O6" s="36">
        <v>40</v>
      </c>
      <c r="P6" s="36">
        <v>40</v>
      </c>
      <c r="Q6" s="36">
        <v>40</v>
      </c>
      <c r="R6" s="36">
        <v>40</v>
      </c>
      <c r="S6" s="36">
        <v>40</v>
      </c>
      <c r="T6" s="36">
        <v>40</v>
      </c>
      <c r="U6" s="36">
        <v>40</v>
      </c>
      <c r="V6" s="36">
        <v>40</v>
      </c>
      <c r="W6" s="36">
        <v>40</v>
      </c>
      <c r="X6" s="36">
        <v>40</v>
      </c>
      <c r="Y6" s="36">
        <v>40</v>
      </c>
      <c r="Z6" s="36">
        <v>40</v>
      </c>
      <c r="AA6" s="36">
        <v>40</v>
      </c>
      <c r="AB6" s="36">
        <v>40</v>
      </c>
    </row>
    <row r="7" spans="1:28" ht="24.95" customHeight="1" x14ac:dyDescent="0.25">
      <c r="A7" s="69" t="s">
        <v>56</v>
      </c>
      <c r="B7" s="70"/>
      <c r="C7" s="35">
        <v>161</v>
      </c>
      <c r="D7" s="35">
        <v>133</v>
      </c>
      <c r="E7" s="35">
        <v>119</v>
      </c>
      <c r="F7" s="35">
        <v>26</v>
      </c>
      <c r="G7" s="35">
        <v>41</v>
      </c>
      <c r="H7" s="35">
        <v>77</v>
      </c>
      <c r="I7" s="35">
        <v>42</v>
      </c>
      <c r="J7" s="35">
        <v>30</v>
      </c>
      <c r="K7" s="35">
        <v>28</v>
      </c>
      <c r="L7" s="35">
        <v>9</v>
      </c>
      <c r="M7" s="35">
        <v>10</v>
      </c>
      <c r="N7" s="35">
        <v>7</v>
      </c>
      <c r="O7" s="35">
        <v>13</v>
      </c>
      <c r="P7" s="35">
        <v>22</v>
      </c>
      <c r="Q7" s="35">
        <v>10</v>
      </c>
      <c r="R7" s="35">
        <v>8</v>
      </c>
      <c r="S7" s="35">
        <v>7</v>
      </c>
      <c r="T7" s="35">
        <v>9</v>
      </c>
      <c r="U7" s="35"/>
      <c r="V7" s="35"/>
      <c r="W7" s="35"/>
      <c r="X7" s="35"/>
      <c r="Y7" s="35"/>
      <c r="Z7" s="35"/>
      <c r="AA7" s="35"/>
      <c r="AB7" s="35"/>
    </row>
    <row r="8" spans="1:28" ht="24.95" customHeight="1" x14ac:dyDescent="0.25">
      <c r="A8" s="69" t="s">
        <v>55</v>
      </c>
      <c r="B8" s="70"/>
      <c r="C8" s="17">
        <f t="shared" ref="C8:AB8" si="0">SUM(C9,C15,C26,C37)</f>
        <v>138</v>
      </c>
      <c r="D8" s="17">
        <f t="shared" si="0"/>
        <v>250</v>
      </c>
      <c r="E8" s="17">
        <f t="shared" si="0"/>
        <v>183</v>
      </c>
      <c r="F8" s="17">
        <f t="shared" si="0"/>
        <v>86</v>
      </c>
      <c r="G8" s="17">
        <f t="shared" si="0"/>
        <v>28</v>
      </c>
      <c r="H8" s="17">
        <f t="shared" si="0"/>
        <v>131</v>
      </c>
      <c r="I8" s="17">
        <f t="shared" si="0"/>
        <v>141</v>
      </c>
      <c r="J8" s="17">
        <f t="shared" si="0"/>
        <v>52</v>
      </c>
      <c r="K8" s="17">
        <f t="shared" si="0"/>
        <v>45</v>
      </c>
      <c r="L8" s="17">
        <f t="shared" si="0"/>
        <v>18</v>
      </c>
      <c r="M8" s="17">
        <f t="shared" si="0"/>
        <v>35</v>
      </c>
      <c r="N8" s="17">
        <f t="shared" si="0"/>
        <v>33</v>
      </c>
      <c r="O8" s="17">
        <f t="shared" si="0"/>
        <v>36</v>
      </c>
      <c r="P8" s="17">
        <f t="shared" si="0"/>
        <v>72</v>
      </c>
      <c r="Q8" s="17">
        <f t="shared" si="0"/>
        <v>37</v>
      </c>
      <c r="R8" s="17">
        <f t="shared" si="0"/>
        <v>29</v>
      </c>
      <c r="S8" s="17">
        <f t="shared" si="0"/>
        <v>55</v>
      </c>
      <c r="T8" s="17">
        <f t="shared" si="0"/>
        <v>51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</row>
    <row r="9" spans="1:28" ht="24.95" customHeight="1" thickBot="1" x14ac:dyDescent="0.3">
      <c r="A9" s="71" t="s">
        <v>54</v>
      </c>
      <c r="B9" s="28" t="s">
        <v>34</v>
      </c>
      <c r="C9" s="24">
        <f t="shared" ref="C9:AB9" si="1">SUM(C10:C14)</f>
        <v>0</v>
      </c>
      <c r="D9" s="24">
        <f t="shared" si="1"/>
        <v>0</v>
      </c>
      <c r="E9" s="24">
        <f t="shared" si="1"/>
        <v>0</v>
      </c>
      <c r="F9" s="24">
        <f t="shared" si="1"/>
        <v>0</v>
      </c>
      <c r="G9" s="24">
        <f t="shared" si="1"/>
        <v>0</v>
      </c>
      <c r="H9" s="24">
        <f t="shared" si="1"/>
        <v>0</v>
      </c>
      <c r="I9" s="24">
        <f t="shared" si="1"/>
        <v>0</v>
      </c>
      <c r="J9" s="24">
        <f t="shared" si="1"/>
        <v>0</v>
      </c>
      <c r="K9" s="24">
        <f t="shared" si="1"/>
        <v>0</v>
      </c>
      <c r="L9" s="24">
        <f t="shared" si="1"/>
        <v>0</v>
      </c>
      <c r="M9" s="24">
        <f t="shared" si="1"/>
        <v>0</v>
      </c>
      <c r="N9" s="24">
        <f t="shared" si="1"/>
        <v>0</v>
      </c>
      <c r="O9" s="24">
        <f t="shared" si="1"/>
        <v>0</v>
      </c>
      <c r="P9" s="24">
        <f t="shared" si="1"/>
        <v>0</v>
      </c>
      <c r="Q9" s="24">
        <f t="shared" si="1"/>
        <v>0</v>
      </c>
      <c r="R9" s="24">
        <f t="shared" si="1"/>
        <v>0</v>
      </c>
      <c r="S9" s="24">
        <f t="shared" si="1"/>
        <v>0</v>
      </c>
      <c r="T9" s="24">
        <f t="shared" si="1"/>
        <v>0</v>
      </c>
      <c r="U9" s="24">
        <f t="shared" si="1"/>
        <v>0</v>
      </c>
      <c r="V9" s="24">
        <f t="shared" si="1"/>
        <v>0</v>
      </c>
      <c r="W9" s="24">
        <f t="shared" si="1"/>
        <v>0</v>
      </c>
      <c r="X9" s="24">
        <f t="shared" si="1"/>
        <v>0</v>
      </c>
      <c r="Y9" s="24">
        <f t="shared" si="1"/>
        <v>0</v>
      </c>
      <c r="Z9" s="24">
        <f t="shared" si="1"/>
        <v>0</v>
      </c>
      <c r="AA9" s="24">
        <f t="shared" si="1"/>
        <v>0</v>
      </c>
      <c r="AB9" s="24">
        <f t="shared" si="1"/>
        <v>0</v>
      </c>
    </row>
    <row r="10" spans="1:28" ht="9.9499999999999993" customHeight="1" x14ac:dyDescent="0.25">
      <c r="A10" s="72"/>
      <c r="B10" s="34" t="s">
        <v>33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</row>
    <row r="11" spans="1:28" ht="9.9499999999999993" customHeight="1" x14ac:dyDescent="0.25">
      <c r="A11" s="72"/>
      <c r="B11" s="33" t="s">
        <v>32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</row>
    <row r="12" spans="1:28" ht="9.9499999999999993" customHeight="1" x14ac:dyDescent="0.25">
      <c r="A12" s="72"/>
      <c r="B12" s="33" t="s">
        <v>31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</row>
    <row r="13" spans="1:28" ht="9.9499999999999993" customHeight="1" x14ac:dyDescent="0.25">
      <c r="A13" s="72"/>
      <c r="B13" s="33" t="s">
        <v>30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</row>
    <row r="14" spans="1:28" ht="9.9499999999999993" customHeight="1" thickBot="1" x14ac:dyDescent="0.3">
      <c r="A14" s="72"/>
      <c r="B14" s="32" t="s">
        <v>29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</row>
    <row r="15" spans="1:28" ht="24.95" customHeight="1" x14ac:dyDescent="0.25">
      <c r="A15" s="72"/>
      <c r="B15" s="31" t="s">
        <v>28</v>
      </c>
      <c r="C15" s="24">
        <f t="shared" ref="C15:AB15" si="2">SUM(C16:C25)</f>
        <v>78</v>
      </c>
      <c r="D15" s="24">
        <f t="shared" si="2"/>
        <v>145</v>
      </c>
      <c r="E15" s="24">
        <f t="shared" si="2"/>
        <v>84</v>
      </c>
      <c r="F15" s="24">
        <f t="shared" si="2"/>
        <v>57</v>
      </c>
      <c r="G15" s="24">
        <f t="shared" si="2"/>
        <v>13</v>
      </c>
      <c r="H15" s="24">
        <f t="shared" si="2"/>
        <v>87</v>
      </c>
      <c r="I15" s="24">
        <f t="shared" si="2"/>
        <v>15</v>
      </c>
      <c r="J15" s="24">
        <f t="shared" si="2"/>
        <v>20</v>
      </c>
      <c r="K15" s="24">
        <f t="shared" si="2"/>
        <v>0</v>
      </c>
      <c r="L15" s="24">
        <f t="shared" si="2"/>
        <v>0</v>
      </c>
      <c r="M15" s="24">
        <f t="shared" si="2"/>
        <v>0</v>
      </c>
      <c r="N15" s="24">
        <f t="shared" si="2"/>
        <v>0</v>
      </c>
      <c r="O15" s="24">
        <f t="shared" si="2"/>
        <v>0</v>
      </c>
      <c r="P15" s="24">
        <f t="shared" si="2"/>
        <v>0</v>
      </c>
      <c r="Q15" s="24">
        <f t="shared" si="2"/>
        <v>0</v>
      </c>
      <c r="R15" s="24">
        <f t="shared" si="2"/>
        <v>11</v>
      </c>
      <c r="S15" s="24">
        <f t="shared" si="2"/>
        <v>0</v>
      </c>
      <c r="T15" s="24">
        <f t="shared" si="2"/>
        <v>0</v>
      </c>
      <c r="U15" s="24">
        <f t="shared" si="2"/>
        <v>0</v>
      </c>
      <c r="V15" s="24">
        <f t="shared" si="2"/>
        <v>0</v>
      </c>
      <c r="W15" s="24">
        <f t="shared" si="2"/>
        <v>0</v>
      </c>
      <c r="X15" s="24">
        <f t="shared" si="2"/>
        <v>0</v>
      </c>
      <c r="Y15" s="24">
        <f t="shared" si="2"/>
        <v>0</v>
      </c>
      <c r="Z15" s="24">
        <f t="shared" si="2"/>
        <v>0</v>
      </c>
      <c r="AA15" s="24">
        <f t="shared" si="2"/>
        <v>0</v>
      </c>
      <c r="AB15" s="24">
        <f t="shared" si="2"/>
        <v>0</v>
      </c>
    </row>
    <row r="16" spans="1:28" ht="9.9499999999999993" customHeight="1" x14ac:dyDescent="0.25">
      <c r="A16" s="72"/>
      <c r="B16" s="30" t="s">
        <v>27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</row>
    <row r="17" spans="1:28" ht="9.9499999999999993" customHeight="1" x14ac:dyDescent="0.25">
      <c r="A17" s="72"/>
      <c r="B17" s="30" t="s">
        <v>26</v>
      </c>
      <c r="C17" s="17"/>
      <c r="D17" s="17"/>
      <c r="E17" s="17"/>
      <c r="F17" s="17">
        <v>40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</row>
    <row r="18" spans="1:28" ht="9.9499999999999993" customHeight="1" x14ac:dyDescent="0.25">
      <c r="A18" s="72"/>
      <c r="B18" s="30" t="s">
        <v>25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</row>
    <row r="19" spans="1:28" ht="9.9499999999999993" customHeight="1" x14ac:dyDescent="0.25">
      <c r="A19" s="72"/>
      <c r="B19" s="30" t="s">
        <v>24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ht="9.9499999999999993" customHeight="1" x14ac:dyDescent="0.25">
      <c r="A20" s="72"/>
      <c r="B20" s="30" t="s">
        <v>23</v>
      </c>
      <c r="C20" s="17">
        <v>73</v>
      </c>
      <c r="D20" s="17">
        <v>20</v>
      </c>
      <c r="E20" s="17">
        <v>84</v>
      </c>
      <c r="F20" s="17">
        <v>17</v>
      </c>
      <c r="G20" s="17"/>
      <c r="H20" s="17">
        <v>87</v>
      </c>
      <c r="I20" s="17">
        <v>15</v>
      </c>
      <c r="J20" s="17">
        <v>17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ht="9.9499999999999993" customHeight="1" x14ac:dyDescent="0.25">
      <c r="A21" s="72"/>
      <c r="B21" s="30" t="s">
        <v>22</v>
      </c>
      <c r="C21" s="17"/>
      <c r="D21" s="17">
        <v>125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ht="9.9499999999999993" customHeight="1" x14ac:dyDescent="0.25">
      <c r="A22" s="72"/>
      <c r="B22" s="30" t="s">
        <v>21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ht="9.9499999999999993" customHeight="1" x14ac:dyDescent="0.25">
      <c r="A23" s="72"/>
      <c r="B23" s="30" t="s">
        <v>20</v>
      </c>
      <c r="C23" s="17"/>
      <c r="D23" s="17"/>
      <c r="E23" s="17"/>
      <c r="F23" s="17"/>
      <c r="G23" s="17">
        <v>3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>
        <v>11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ht="9.9499999999999993" customHeight="1" x14ac:dyDescent="0.25">
      <c r="A24" s="72"/>
      <c r="B24" s="30" t="s">
        <v>19</v>
      </c>
      <c r="C24" s="17">
        <v>5</v>
      </c>
      <c r="D24" s="17"/>
      <c r="E24" s="17"/>
      <c r="F24" s="17"/>
      <c r="G24" s="17"/>
      <c r="H24" s="17"/>
      <c r="I24" s="17"/>
      <c r="J24" s="17">
        <v>3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ht="9.9499999999999993" customHeight="1" thickBot="1" x14ac:dyDescent="0.3">
      <c r="A25" s="72"/>
      <c r="B25" s="29" t="s">
        <v>18</v>
      </c>
      <c r="C25" s="17"/>
      <c r="D25" s="17"/>
      <c r="E25" s="17"/>
      <c r="F25" s="17"/>
      <c r="G25" s="17">
        <v>10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spans="1:28" ht="24.95" customHeight="1" x14ac:dyDescent="0.25">
      <c r="A26" s="72"/>
      <c r="B26" s="28" t="s">
        <v>52</v>
      </c>
      <c r="C26" s="24">
        <f t="shared" ref="C26:AB26" si="3">SUM(C27:C36)</f>
        <v>60</v>
      </c>
      <c r="D26" s="24">
        <f t="shared" si="3"/>
        <v>105</v>
      </c>
      <c r="E26" s="24">
        <f t="shared" si="3"/>
        <v>75</v>
      </c>
      <c r="F26" s="24">
        <f t="shared" si="3"/>
        <v>29</v>
      </c>
      <c r="G26" s="24">
        <f t="shared" si="3"/>
        <v>15</v>
      </c>
      <c r="H26" s="24">
        <f t="shared" si="3"/>
        <v>38</v>
      </c>
      <c r="I26" s="24">
        <f t="shared" si="3"/>
        <v>93</v>
      </c>
      <c r="J26" s="24">
        <f t="shared" si="3"/>
        <v>32</v>
      </c>
      <c r="K26" s="24">
        <f t="shared" si="3"/>
        <v>45</v>
      </c>
      <c r="L26" s="24">
        <f t="shared" si="3"/>
        <v>18</v>
      </c>
      <c r="M26" s="24">
        <f t="shared" si="3"/>
        <v>35</v>
      </c>
      <c r="N26" s="24">
        <f t="shared" si="3"/>
        <v>32</v>
      </c>
      <c r="O26" s="24">
        <f t="shared" si="3"/>
        <v>36</v>
      </c>
      <c r="P26" s="24">
        <f t="shared" si="3"/>
        <v>44</v>
      </c>
      <c r="Q26" s="24">
        <f t="shared" si="3"/>
        <v>37</v>
      </c>
      <c r="R26" s="24">
        <f t="shared" si="3"/>
        <v>18</v>
      </c>
      <c r="S26" s="24">
        <f t="shared" si="3"/>
        <v>55</v>
      </c>
      <c r="T26" s="24">
        <f t="shared" si="3"/>
        <v>51</v>
      </c>
      <c r="U26" s="24">
        <f t="shared" si="3"/>
        <v>0</v>
      </c>
      <c r="V26" s="24">
        <f t="shared" si="3"/>
        <v>0</v>
      </c>
      <c r="W26" s="24">
        <f t="shared" si="3"/>
        <v>0</v>
      </c>
      <c r="X26" s="24">
        <f t="shared" si="3"/>
        <v>0</v>
      </c>
      <c r="Y26" s="24">
        <f t="shared" si="3"/>
        <v>0</v>
      </c>
      <c r="Z26" s="24">
        <f t="shared" si="3"/>
        <v>0</v>
      </c>
      <c r="AA26" s="24">
        <f t="shared" si="3"/>
        <v>0</v>
      </c>
      <c r="AB26" s="24">
        <f t="shared" si="3"/>
        <v>0</v>
      </c>
    </row>
    <row r="27" spans="1:28" ht="9.9499999999999993" customHeight="1" x14ac:dyDescent="0.25">
      <c r="A27" s="72"/>
      <c r="B27" s="27" t="s">
        <v>16</v>
      </c>
      <c r="C27" s="17"/>
      <c r="D27" s="17">
        <v>90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>
        <v>3</v>
      </c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1:28" ht="9.9499999999999993" customHeight="1" x14ac:dyDescent="0.25">
      <c r="A28" s="72"/>
      <c r="B28" s="27" t="s">
        <v>15</v>
      </c>
      <c r="C28" s="17"/>
      <c r="D28" s="17">
        <v>15</v>
      </c>
      <c r="E28" s="17">
        <v>15</v>
      </c>
      <c r="F28" s="17"/>
      <c r="G28" s="17">
        <v>15</v>
      </c>
      <c r="H28" s="17"/>
      <c r="I28" s="17">
        <v>78</v>
      </c>
      <c r="J28" s="17">
        <v>19</v>
      </c>
      <c r="K28" s="17">
        <v>38</v>
      </c>
      <c r="L28" s="17"/>
      <c r="M28" s="17"/>
      <c r="N28" s="17">
        <v>24</v>
      </c>
      <c r="O28" s="17"/>
      <c r="P28" s="17"/>
      <c r="Q28" s="17">
        <v>10</v>
      </c>
      <c r="R28" s="17">
        <v>5</v>
      </c>
      <c r="S28" s="17"/>
      <c r="T28" s="17">
        <v>30</v>
      </c>
      <c r="U28" s="17"/>
      <c r="V28" s="17"/>
      <c r="W28" s="17"/>
      <c r="X28" s="17"/>
      <c r="Y28" s="17"/>
      <c r="Z28" s="17"/>
      <c r="AA28" s="17"/>
      <c r="AB28" s="17"/>
    </row>
    <row r="29" spans="1:28" ht="9.9499999999999993" customHeight="1" x14ac:dyDescent="0.25">
      <c r="A29" s="72"/>
      <c r="B29" s="27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1:28" ht="12.75" customHeight="1" x14ac:dyDescent="0.25">
      <c r="A30" s="72"/>
      <c r="B30" s="27" t="s">
        <v>13</v>
      </c>
      <c r="C30" s="17">
        <v>60</v>
      </c>
      <c r="D30" s="17"/>
      <c r="E30" s="17">
        <v>60</v>
      </c>
      <c r="F30" s="17">
        <v>29</v>
      </c>
      <c r="G30" s="17"/>
      <c r="H30" s="17">
        <v>38</v>
      </c>
      <c r="I30" s="17">
        <v>15</v>
      </c>
      <c r="J30" s="17">
        <v>13</v>
      </c>
      <c r="K30" s="17"/>
      <c r="L30" s="17">
        <v>16</v>
      </c>
      <c r="M30" s="17">
        <v>25</v>
      </c>
      <c r="N30" s="17"/>
      <c r="O30" s="17">
        <v>33</v>
      </c>
      <c r="P30" s="17">
        <v>27</v>
      </c>
      <c r="Q30" s="17">
        <v>27</v>
      </c>
      <c r="R30" s="17">
        <v>13</v>
      </c>
      <c r="S30" s="17">
        <v>45</v>
      </c>
      <c r="T30" s="17">
        <v>21</v>
      </c>
      <c r="U30" s="17"/>
      <c r="V30" s="17"/>
      <c r="W30" s="17"/>
      <c r="X30" s="17"/>
      <c r="Y30" s="17"/>
      <c r="Z30" s="17"/>
      <c r="AA30" s="17"/>
      <c r="AB30" s="17"/>
    </row>
    <row r="31" spans="1:28" ht="9.9499999999999993" customHeight="1" x14ac:dyDescent="0.25">
      <c r="A31" s="72"/>
      <c r="B31" s="27" t="s">
        <v>12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1:28" ht="9.9499999999999993" customHeight="1" x14ac:dyDescent="0.25">
      <c r="A32" s="72"/>
      <c r="B32" s="27" t="s">
        <v>11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1:28" ht="9.9499999999999993" customHeight="1" x14ac:dyDescent="0.25">
      <c r="A33" s="72"/>
      <c r="B33" s="27" t="s">
        <v>10</v>
      </c>
      <c r="C33" s="17"/>
      <c r="D33" s="17"/>
      <c r="E33" s="17"/>
      <c r="F33" s="17"/>
      <c r="G33" s="17"/>
      <c r="H33" s="17"/>
      <c r="I33" s="17"/>
      <c r="J33" s="17"/>
      <c r="K33" s="17"/>
      <c r="L33" s="17">
        <v>2</v>
      </c>
      <c r="M33" s="17"/>
      <c r="N33" s="17">
        <v>8</v>
      </c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1:28" ht="9.9499999999999993" customHeight="1" x14ac:dyDescent="0.25">
      <c r="A34" s="72"/>
      <c r="B34" s="27" t="s">
        <v>9</v>
      </c>
      <c r="C34" s="17"/>
      <c r="D34" s="17"/>
      <c r="E34" s="17"/>
      <c r="F34" s="17"/>
      <c r="G34" s="17"/>
      <c r="H34" s="17"/>
      <c r="I34" s="17"/>
      <c r="J34" s="17"/>
      <c r="K34" s="17">
        <v>7</v>
      </c>
      <c r="L34" s="17"/>
      <c r="M34" s="17">
        <v>10</v>
      </c>
      <c r="N34" s="17"/>
      <c r="O34" s="17"/>
      <c r="P34" s="17"/>
      <c r="Q34" s="17"/>
      <c r="R34" s="17"/>
      <c r="S34" s="17">
        <v>10</v>
      </c>
      <c r="T34" s="17"/>
      <c r="U34" s="17"/>
      <c r="V34" s="17"/>
      <c r="W34" s="17"/>
      <c r="X34" s="17"/>
      <c r="Y34" s="17"/>
      <c r="Z34" s="17"/>
      <c r="AA34" s="17"/>
      <c r="AB34" s="17"/>
    </row>
    <row r="35" spans="1:28" ht="9.9499999999999993" customHeight="1" x14ac:dyDescent="0.25">
      <c r="A35" s="72"/>
      <c r="B35" s="27" t="s">
        <v>8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>
        <v>17</v>
      </c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1:28" ht="9.9499999999999993" customHeight="1" thickBot="1" x14ac:dyDescent="0.3">
      <c r="A36" s="72"/>
      <c r="B36" s="26" t="s">
        <v>7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1:28" ht="24.95" customHeight="1" x14ac:dyDescent="0.25">
      <c r="A37" s="72"/>
      <c r="B37" s="25" t="s">
        <v>6</v>
      </c>
      <c r="C37" s="24">
        <f t="shared" ref="C37:AB37" si="4">SUM(C38:C43)</f>
        <v>0</v>
      </c>
      <c r="D37" s="24">
        <f t="shared" si="4"/>
        <v>0</v>
      </c>
      <c r="E37" s="24">
        <f t="shared" si="4"/>
        <v>24</v>
      </c>
      <c r="F37" s="24">
        <f t="shared" si="4"/>
        <v>0</v>
      </c>
      <c r="G37" s="24">
        <f t="shared" si="4"/>
        <v>0</v>
      </c>
      <c r="H37" s="24">
        <f t="shared" si="4"/>
        <v>6</v>
      </c>
      <c r="I37" s="24">
        <f t="shared" si="4"/>
        <v>33</v>
      </c>
      <c r="J37" s="24">
        <f t="shared" si="4"/>
        <v>0</v>
      </c>
      <c r="K37" s="24">
        <f t="shared" si="4"/>
        <v>0</v>
      </c>
      <c r="L37" s="24">
        <f t="shared" si="4"/>
        <v>0</v>
      </c>
      <c r="M37" s="24">
        <f t="shared" si="4"/>
        <v>0</v>
      </c>
      <c r="N37" s="24">
        <f t="shared" si="4"/>
        <v>1</v>
      </c>
      <c r="O37" s="24">
        <f t="shared" si="4"/>
        <v>0</v>
      </c>
      <c r="P37" s="24">
        <f t="shared" si="4"/>
        <v>28</v>
      </c>
      <c r="Q37" s="24">
        <f t="shared" si="4"/>
        <v>0</v>
      </c>
      <c r="R37" s="24">
        <f t="shared" si="4"/>
        <v>0</v>
      </c>
      <c r="S37" s="24">
        <f t="shared" si="4"/>
        <v>0</v>
      </c>
      <c r="T37" s="24">
        <f t="shared" si="4"/>
        <v>0</v>
      </c>
      <c r="U37" s="24">
        <f t="shared" si="4"/>
        <v>0</v>
      </c>
      <c r="V37" s="24">
        <f t="shared" si="4"/>
        <v>0</v>
      </c>
      <c r="W37" s="24">
        <f t="shared" si="4"/>
        <v>0</v>
      </c>
      <c r="X37" s="24">
        <f t="shared" si="4"/>
        <v>0</v>
      </c>
      <c r="Y37" s="24">
        <f t="shared" si="4"/>
        <v>0</v>
      </c>
      <c r="Z37" s="24">
        <f t="shared" si="4"/>
        <v>0</v>
      </c>
      <c r="AA37" s="24">
        <f t="shared" si="4"/>
        <v>0</v>
      </c>
      <c r="AB37" s="24">
        <f t="shared" si="4"/>
        <v>0</v>
      </c>
    </row>
    <row r="38" spans="1:28" ht="9.9499999999999993" customHeight="1" x14ac:dyDescent="0.25">
      <c r="A38" s="72"/>
      <c r="B38" s="23" t="s">
        <v>5</v>
      </c>
      <c r="C38" s="21"/>
      <c r="D38" s="21"/>
      <c r="E38" s="21">
        <v>24</v>
      </c>
      <c r="F38" s="21"/>
      <c r="G38" s="21"/>
      <c r="H38" s="21">
        <v>6</v>
      </c>
      <c r="I38" s="21">
        <v>33</v>
      </c>
      <c r="J38" s="21"/>
      <c r="K38" s="21"/>
      <c r="L38" s="21"/>
      <c r="M38" s="21"/>
      <c r="N38" s="21">
        <v>1</v>
      </c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1:28" ht="9.9499999999999993" customHeight="1" x14ac:dyDescent="0.25">
      <c r="A39" s="72"/>
      <c r="B39" s="23" t="s">
        <v>4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>
        <v>28</v>
      </c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1:28" ht="9.9499999999999993" customHeight="1" x14ac:dyDescent="0.25">
      <c r="A40" s="72"/>
      <c r="B40" s="23" t="s">
        <v>3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1:28" ht="9.9499999999999993" customHeight="1" x14ac:dyDescent="0.25">
      <c r="A41" s="72"/>
      <c r="B41" s="23" t="s">
        <v>2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1:28" ht="9.9499999999999993" customHeight="1" x14ac:dyDescent="0.25">
      <c r="A42" s="72"/>
      <c r="B42" s="23" t="s">
        <v>1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1:28" ht="9.9499999999999993" customHeight="1" thickBot="1" x14ac:dyDescent="0.3">
      <c r="A43" s="73"/>
      <c r="B43" s="22" t="s">
        <v>0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1:28" ht="24.95" customHeight="1" x14ac:dyDescent="0.25">
      <c r="A44" s="74" t="s">
        <v>53</v>
      </c>
      <c r="B44" s="19" t="s">
        <v>34</v>
      </c>
      <c r="C44" s="77">
        <f>SUM(C9:M9)</f>
        <v>0</v>
      </c>
      <c r="D44" s="77"/>
      <c r="E44" s="77"/>
      <c r="F44" s="77"/>
      <c r="G44" s="77"/>
      <c r="H44" s="77"/>
      <c r="I44" s="77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ht="24.95" customHeight="1" x14ac:dyDescent="0.25">
      <c r="A45" s="75"/>
      <c r="B45" s="19" t="s">
        <v>28</v>
      </c>
      <c r="C45" s="77">
        <f>SUM(C15:M15)</f>
        <v>499</v>
      </c>
      <c r="D45" s="77"/>
      <c r="E45" s="77"/>
      <c r="F45" s="77"/>
      <c r="G45" s="77"/>
      <c r="H45" s="77"/>
      <c r="I45" s="77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</row>
    <row r="46" spans="1:28" ht="24.95" customHeight="1" x14ac:dyDescent="0.25">
      <c r="A46" s="75"/>
      <c r="B46" s="19" t="s">
        <v>52</v>
      </c>
      <c r="C46" s="78">
        <f>SUM(C26:M26)</f>
        <v>545</v>
      </c>
      <c r="D46" s="78"/>
      <c r="E46" s="78"/>
      <c r="F46" s="78"/>
      <c r="G46" s="78"/>
      <c r="H46" s="78"/>
      <c r="I46" s="78"/>
      <c r="J46" s="20"/>
      <c r="K46" s="20"/>
      <c r="L46" s="20"/>
      <c r="M46" s="20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</row>
    <row r="47" spans="1:28" ht="24.95" customHeight="1" thickBot="1" x14ac:dyDescent="0.3">
      <c r="A47" s="76"/>
      <c r="B47" s="19" t="s">
        <v>6</v>
      </c>
      <c r="C47" s="77">
        <f>SUM(C36:M36)</f>
        <v>0</v>
      </c>
      <c r="D47" s="77"/>
      <c r="E47" s="77"/>
      <c r="F47" s="77"/>
      <c r="G47" s="77"/>
      <c r="H47" s="77"/>
      <c r="I47" s="77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ht="24.95" customHeight="1" x14ac:dyDescent="0.25">
      <c r="A48" s="79" t="s">
        <v>51</v>
      </c>
      <c r="B48" s="80"/>
      <c r="C48" s="17">
        <v>156</v>
      </c>
      <c r="D48" s="17">
        <v>950</v>
      </c>
      <c r="E48" s="17">
        <v>206</v>
      </c>
      <c r="F48" s="17">
        <v>191</v>
      </c>
      <c r="G48" s="17">
        <v>252</v>
      </c>
      <c r="H48" s="17">
        <v>233</v>
      </c>
      <c r="I48" s="17">
        <v>136</v>
      </c>
      <c r="J48" s="17">
        <v>237</v>
      </c>
      <c r="K48" s="17">
        <v>121</v>
      </c>
      <c r="L48" s="17">
        <v>60</v>
      </c>
      <c r="M48" s="17">
        <v>14</v>
      </c>
      <c r="N48" s="17">
        <v>70</v>
      </c>
      <c r="O48" s="17">
        <v>69</v>
      </c>
      <c r="P48" s="17">
        <v>49</v>
      </c>
      <c r="Q48" s="17">
        <v>65</v>
      </c>
      <c r="R48" s="17">
        <v>76</v>
      </c>
      <c r="S48" s="17">
        <v>101</v>
      </c>
      <c r="T48" s="17">
        <v>66</v>
      </c>
      <c r="U48" s="17"/>
      <c r="V48" s="17"/>
      <c r="W48" s="17"/>
      <c r="X48" s="17"/>
      <c r="Y48" s="17"/>
      <c r="Z48" s="17"/>
      <c r="AA48" s="17"/>
      <c r="AB48" s="17"/>
    </row>
    <row r="49" spans="1:28" ht="24.95" customHeight="1" x14ac:dyDescent="0.25">
      <c r="A49" s="81" t="s">
        <v>50</v>
      </c>
      <c r="B49" s="82"/>
      <c r="C49" s="17">
        <v>2</v>
      </c>
      <c r="D49" s="17">
        <v>30</v>
      </c>
      <c r="E49" s="17">
        <v>26</v>
      </c>
      <c r="F49" s="17">
        <v>3</v>
      </c>
      <c r="G49" s="17">
        <v>18</v>
      </c>
      <c r="H49" s="17">
        <v>3</v>
      </c>
      <c r="I49" s="17">
        <v>11</v>
      </c>
      <c r="J49" s="17">
        <v>5</v>
      </c>
      <c r="K49" s="17">
        <v>5</v>
      </c>
      <c r="L49" s="17">
        <v>2</v>
      </c>
      <c r="M49" s="17">
        <v>2</v>
      </c>
      <c r="N49" s="17">
        <v>20</v>
      </c>
      <c r="O49" s="17">
        <v>4</v>
      </c>
      <c r="P49" s="17">
        <v>2</v>
      </c>
      <c r="Q49" s="17">
        <v>7</v>
      </c>
      <c r="R49" s="17">
        <v>9</v>
      </c>
      <c r="S49" s="17">
        <v>0</v>
      </c>
      <c r="T49" s="17">
        <v>1</v>
      </c>
      <c r="U49" s="17"/>
      <c r="V49" s="17"/>
      <c r="W49" s="17"/>
      <c r="X49" s="17"/>
      <c r="Y49" s="17"/>
      <c r="Z49" s="17"/>
      <c r="AA49" s="17"/>
      <c r="AB49" s="17"/>
    </row>
    <row r="50" spans="1:28" ht="24.95" customHeight="1" x14ac:dyDescent="0.25">
      <c r="A50" s="83" t="s">
        <v>49</v>
      </c>
      <c r="B50" s="84"/>
      <c r="C50" s="13">
        <f t="shared" ref="C50:T50" si="5">(C49/C48)*100</f>
        <v>1.2820512820512819</v>
      </c>
      <c r="D50" s="13">
        <f t="shared" si="5"/>
        <v>3.1578947368421053</v>
      </c>
      <c r="E50" s="13">
        <f t="shared" si="5"/>
        <v>12.621359223300971</v>
      </c>
      <c r="F50" s="13">
        <f t="shared" si="5"/>
        <v>1.5706806282722512</v>
      </c>
      <c r="G50" s="13">
        <f t="shared" si="5"/>
        <v>7.1428571428571423</v>
      </c>
      <c r="H50" s="13">
        <f t="shared" si="5"/>
        <v>1.2875536480686696</v>
      </c>
      <c r="I50" s="13">
        <f t="shared" si="5"/>
        <v>8.0882352941176467</v>
      </c>
      <c r="J50" s="13">
        <f t="shared" si="5"/>
        <v>2.109704641350211</v>
      </c>
      <c r="K50" s="13">
        <f t="shared" si="5"/>
        <v>4.1322314049586781</v>
      </c>
      <c r="L50" s="13">
        <f t="shared" si="5"/>
        <v>3.3333333333333335</v>
      </c>
      <c r="M50" s="13">
        <f t="shared" si="5"/>
        <v>14.285714285714285</v>
      </c>
      <c r="N50" s="13">
        <f t="shared" si="5"/>
        <v>28.571428571428569</v>
      </c>
      <c r="O50" s="13">
        <f t="shared" si="5"/>
        <v>5.7971014492753623</v>
      </c>
      <c r="P50" s="13">
        <f t="shared" si="5"/>
        <v>4.0816326530612246</v>
      </c>
      <c r="Q50" s="13">
        <f t="shared" si="5"/>
        <v>10.76923076923077</v>
      </c>
      <c r="R50" s="13">
        <f t="shared" si="5"/>
        <v>11.842105263157894</v>
      </c>
      <c r="S50" s="13">
        <f t="shared" si="5"/>
        <v>0</v>
      </c>
      <c r="T50" s="13">
        <f t="shared" si="5"/>
        <v>1.5151515151515151</v>
      </c>
      <c r="U50" s="13" t="e">
        <f t="shared" ref="U50:AB50" si="6">NA()*(U49/U48)*100</f>
        <v>#N/A</v>
      </c>
      <c r="V50" s="13" t="e">
        <f t="shared" si="6"/>
        <v>#N/A</v>
      </c>
      <c r="W50" s="13" t="e">
        <f t="shared" si="6"/>
        <v>#N/A</v>
      </c>
      <c r="X50" s="13" t="e">
        <f t="shared" si="6"/>
        <v>#N/A</v>
      </c>
      <c r="Y50" s="13" t="e">
        <f t="shared" si="6"/>
        <v>#N/A</v>
      </c>
      <c r="Z50" s="13" t="e">
        <f t="shared" si="6"/>
        <v>#N/A</v>
      </c>
      <c r="AA50" s="13" t="e">
        <f t="shared" si="6"/>
        <v>#N/A</v>
      </c>
      <c r="AB50" s="13" t="e">
        <f t="shared" si="6"/>
        <v>#N/A</v>
      </c>
    </row>
    <row r="51" spans="1:28" ht="24.95" customHeight="1" x14ac:dyDescent="0.25">
      <c r="A51" s="85" t="s">
        <v>48</v>
      </c>
      <c r="B51" s="86"/>
      <c r="C51" s="13" t="s">
        <v>47</v>
      </c>
      <c r="D51" s="13">
        <f>AVERAGE(C50:D50)</f>
        <v>2.2199730094466936</v>
      </c>
      <c r="E51" s="13">
        <f>AVERAGE(C50:E50)</f>
        <v>5.6871017473981196</v>
      </c>
      <c r="F51" s="13">
        <f>AVERAGE(C50:F50)</f>
        <v>4.6579964676166519</v>
      </c>
      <c r="G51" s="13">
        <f>AVERAGE(C50:G50)</f>
        <v>5.1549686026647503</v>
      </c>
      <c r="H51" s="13">
        <f>AVERAGE(C50:H50)</f>
        <v>4.5103994435654036</v>
      </c>
      <c r="I51" s="13">
        <f>AVERAGE(C50:I50)</f>
        <v>5.0215188507871522</v>
      </c>
      <c r="J51" s="13">
        <f>AVERAGE(C50:J50)</f>
        <v>4.6575420746075347</v>
      </c>
      <c r="K51" s="13">
        <f>AVERAGE(C50:K50)</f>
        <v>4.5991742224243284</v>
      </c>
      <c r="L51" s="13">
        <f>AVERAGE(C50:L50)</f>
        <v>4.4725901335152294</v>
      </c>
      <c r="M51" s="13">
        <f>AVERAGE(C50:M50)</f>
        <v>5.3646923291696886</v>
      </c>
      <c r="N51" s="13">
        <f>AVERAGE(C50:N50)</f>
        <v>7.2985870160245954</v>
      </c>
      <c r="O51" s="13">
        <f>AVERAGE(D50:O50)</f>
        <v>7.6748411966266028</v>
      </c>
      <c r="P51" s="13">
        <f>AVERAGE(C50:P50)</f>
        <v>6.9615555924736947</v>
      </c>
      <c r="Q51" s="13">
        <f>AVERAGE(C50:Q50)</f>
        <v>7.2154006042574999</v>
      </c>
      <c r="R51" s="13">
        <f>AVERAGE(D50:R50)</f>
        <v>7.9194042029979412</v>
      </c>
      <c r="S51" s="13">
        <f>AVERAGE(C50:S50)</f>
        <v>7.0631243721776702</v>
      </c>
      <c r="T51" s="13">
        <f t="shared" ref="T51" si="7">AVERAGE(C50:T50)</f>
        <v>6.7549036578984394</v>
      </c>
      <c r="U51" s="13" t="e">
        <f>AVERAGE(C50:U50)</f>
        <v>#N/A</v>
      </c>
      <c r="V51" s="13" t="e">
        <f>AVERAGE(C50:V50)</f>
        <v>#N/A</v>
      </c>
      <c r="W51" s="13" t="e">
        <f>AVERAGE(C50:W50)</f>
        <v>#N/A</v>
      </c>
      <c r="X51" s="13" t="e">
        <f>AVERAGE(C50:X50)</f>
        <v>#N/A</v>
      </c>
      <c r="Y51" s="13" t="e">
        <f>AVERAGE(C50:Y50)</f>
        <v>#N/A</v>
      </c>
      <c r="Z51" s="13" t="e">
        <f>AVERAGE(C50:Z50)</f>
        <v>#N/A</v>
      </c>
      <c r="AA51" s="13" t="e">
        <f>AVERAGE(C50:AA50)</f>
        <v>#N/A</v>
      </c>
      <c r="AB51" s="13" t="e">
        <f>AVERAGE(C50:AB50)</f>
        <v>#N/A</v>
      </c>
    </row>
    <row r="52" spans="1:28" ht="24.95" customHeight="1" x14ac:dyDescent="0.25">
      <c r="A52" s="87" t="s">
        <v>46</v>
      </c>
      <c r="B52" s="68"/>
      <c r="C52" s="16">
        <v>1</v>
      </c>
      <c r="D52" s="16">
        <v>1</v>
      </c>
      <c r="E52" s="16">
        <v>1</v>
      </c>
      <c r="F52" s="16">
        <v>1</v>
      </c>
      <c r="G52" s="16">
        <v>1</v>
      </c>
      <c r="H52" s="16">
        <v>1</v>
      </c>
      <c r="I52" s="16">
        <v>1</v>
      </c>
      <c r="J52" s="16">
        <v>1</v>
      </c>
      <c r="K52" s="16">
        <v>1</v>
      </c>
      <c r="L52" s="16">
        <v>1</v>
      </c>
      <c r="M52" s="16">
        <v>1</v>
      </c>
      <c r="N52" s="16">
        <v>1</v>
      </c>
      <c r="O52" s="16">
        <v>1</v>
      </c>
      <c r="P52" s="16">
        <v>1</v>
      </c>
      <c r="Q52" s="16">
        <v>1</v>
      </c>
      <c r="R52" s="16">
        <v>1</v>
      </c>
      <c r="S52" s="16">
        <v>1</v>
      </c>
      <c r="T52" s="16">
        <v>1</v>
      </c>
      <c r="U52" s="16">
        <v>1</v>
      </c>
      <c r="V52" s="16">
        <v>1</v>
      </c>
      <c r="W52" s="16">
        <v>1</v>
      </c>
      <c r="X52" s="16">
        <v>1</v>
      </c>
      <c r="Y52" s="16">
        <v>1</v>
      </c>
      <c r="Z52" s="16">
        <v>1</v>
      </c>
      <c r="AA52" s="16">
        <v>1</v>
      </c>
      <c r="AB52" s="16">
        <v>1</v>
      </c>
    </row>
    <row r="53" spans="1:28" ht="24.95" customHeight="1" x14ac:dyDescent="0.25">
      <c r="A53" s="85" t="s">
        <v>45</v>
      </c>
      <c r="B53" s="86"/>
      <c r="C53" s="13">
        <f t="shared" ref="C53:T53" si="8">C48/C7</f>
        <v>0.96894409937888204</v>
      </c>
      <c r="D53" s="13">
        <f t="shared" si="8"/>
        <v>7.1428571428571432</v>
      </c>
      <c r="E53" s="13">
        <f t="shared" si="8"/>
        <v>1.73109243697479</v>
      </c>
      <c r="F53" s="13">
        <f t="shared" si="8"/>
        <v>7.3461538461538458</v>
      </c>
      <c r="G53" s="13">
        <f t="shared" si="8"/>
        <v>6.1463414634146343</v>
      </c>
      <c r="H53" s="13">
        <f t="shared" si="8"/>
        <v>3.0259740259740258</v>
      </c>
      <c r="I53" s="13">
        <f t="shared" si="8"/>
        <v>3.2380952380952381</v>
      </c>
      <c r="J53" s="13">
        <f t="shared" si="8"/>
        <v>7.9</v>
      </c>
      <c r="K53" s="13">
        <f t="shared" si="8"/>
        <v>4.3214285714285712</v>
      </c>
      <c r="L53" s="13">
        <f t="shared" si="8"/>
        <v>6.666666666666667</v>
      </c>
      <c r="M53" s="13">
        <f t="shared" si="8"/>
        <v>1.4</v>
      </c>
      <c r="N53" s="13">
        <f t="shared" si="8"/>
        <v>10</v>
      </c>
      <c r="O53" s="13">
        <f t="shared" si="8"/>
        <v>5.3076923076923075</v>
      </c>
      <c r="P53" s="13">
        <f t="shared" si="8"/>
        <v>2.2272727272727271</v>
      </c>
      <c r="Q53" s="13">
        <f t="shared" si="8"/>
        <v>6.5</v>
      </c>
      <c r="R53" s="13">
        <f t="shared" si="8"/>
        <v>9.5</v>
      </c>
      <c r="S53" s="13">
        <f t="shared" si="8"/>
        <v>14.428571428571429</v>
      </c>
      <c r="T53" s="13">
        <f t="shared" si="8"/>
        <v>7.333333333333333</v>
      </c>
      <c r="U53" s="13" t="e">
        <f>NA()*U48/U7</f>
        <v>#N/A</v>
      </c>
      <c r="V53" s="13" t="e">
        <f t="shared" ref="V53:AB53" si="9">NA()*V48/V7</f>
        <v>#N/A</v>
      </c>
      <c r="W53" s="13" t="e">
        <f t="shared" si="9"/>
        <v>#N/A</v>
      </c>
      <c r="X53" s="13" t="e">
        <f t="shared" si="9"/>
        <v>#N/A</v>
      </c>
      <c r="Y53" s="13" t="e">
        <f t="shared" si="9"/>
        <v>#N/A</v>
      </c>
      <c r="Z53" s="13" t="e">
        <f t="shared" si="9"/>
        <v>#N/A</v>
      </c>
      <c r="AA53" s="13" t="e">
        <f t="shared" si="9"/>
        <v>#N/A</v>
      </c>
      <c r="AB53" s="13" t="e">
        <f t="shared" si="9"/>
        <v>#N/A</v>
      </c>
    </row>
    <row r="54" spans="1:28" ht="24.95" customHeight="1" x14ac:dyDescent="0.25">
      <c r="A54" s="85" t="s">
        <v>44</v>
      </c>
      <c r="B54" s="86"/>
      <c r="C54" s="13">
        <f>AVERAGE(A53:C53)</f>
        <v>0.96894409937888204</v>
      </c>
      <c r="D54" s="13">
        <f>AVERAGE(C53:D53)</f>
        <v>4.0559006211180124</v>
      </c>
      <c r="E54" s="13">
        <f>AVERAGE(C53:E53)</f>
        <v>3.2809645597369381</v>
      </c>
      <c r="F54" s="13">
        <f>AVERAGE(C53:F53)</f>
        <v>4.2972618813411652</v>
      </c>
      <c r="G54" s="13">
        <f>AVERAGE(C53:G53)</f>
        <v>4.6670777977558586</v>
      </c>
      <c r="H54" s="13">
        <f>AVERAGE(C53:H53)</f>
        <v>4.3935605024588869</v>
      </c>
      <c r="I54" s="13">
        <f>AVERAGE(C53:I53)</f>
        <v>4.228494036121222</v>
      </c>
      <c r="J54" s="13">
        <f>AVERAGE(C53:J53)</f>
        <v>4.6874322816060694</v>
      </c>
      <c r="K54" s="13">
        <f>AVERAGE(C53:K53)</f>
        <v>4.6467652026974582</v>
      </c>
      <c r="L54" s="13">
        <f>AVERAGE(C53:L53)</f>
        <v>4.8487553490943789</v>
      </c>
      <c r="M54" s="13">
        <f>AVERAGE(C53:M53)</f>
        <v>4.535232135540344</v>
      </c>
      <c r="N54" s="13">
        <f>AVERAGE(C53:N53)</f>
        <v>4.990629457578649</v>
      </c>
      <c r="O54" s="13">
        <f>AVERAGE(C53:O53)</f>
        <v>5.0150189075873914</v>
      </c>
      <c r="P54" s="13">
        <f>AVERAGE(C53:P53)</f>
        <v>4.8158941804220587</v>
      </c>
      <c r="Q54" s="13">
        <f>AVERAGE(C53:Q53)</f>
        <v>4.9281679017272548</v>
      </c>
      <c r="R54" s="13">
        <f>AVERAGE(C53:R53)</f>
        <v>5.2139074078693017</v>
      </c>
      <c r="S54" s="13">
        <f>AVERAGE(C53:S53)</f>
        <v>5.7559464679106034</v>
      </c>
      <c r="T54" s="13">
        <f>AVERAGE(D53:T53)</f>
        <v>6.1303223052020419</v>
      </c>
      <c r="U54" s="13" t="e">
        <f>AVERAGE(C53:U53)</f>
        <v>#N/A</v>
      </c>
      <c r="V54" s="13" t="e">
        <f>AVERAGE(C53:V53)</f>
        <v>#N/A</v>
      </c>
      <c r="W54" s="13" t="e">
        <f>AVERAGE(C53:W53)</f>
        <v>#N/A</v>
      </c>
      <c r="X54" s="13" t="e">
        <f>AVERAGE(C53:X53)</f>
        <v>#N/A</v>
      </c>
      <c r="Y54" s="13" t="e">
        <f>AVERAGE(C53:Y53)</f>
        <v>#N/A</v>
      </c>
      <c r="Z54" s="13" t="e">
        <f>AVERAGE(C53:Z53)</f>
        <v>#N/A</v>
      </c>
      <c r="AA54" s="13" t="e">
        <f>AVERAGE(C53:AA53)</f>
        <v>#N/A</v>
      </c>
      <c r="AB54" s="13" t="e">
        <f>AVERAGE(C53:AB53)</f>
        <v>#N/A</v>
      </c>
    </row>
    <row r="55" spans="1:28" ht="24.95" customHeight="1" x14ac:dyDescent="0.25">
      <c r="A55" s="87" t="s">
        <v>43</v>
      </c>
      <c r="B55" s="68"/>
      <c r="C55" s="15">
        <v>15</v>
      </c>
      <c r="D55" s="15">
        <v>15</v>
      </c>
      <c r="E55" s="15">
        <v>15</v>
      </c>
      <c r="F55" s="15">
        <v>15</v>
      </c>
      <c r="G55" s="15">
        <v>15</v>
      </c>
      <c r="H55" s="15">
        <v>15</v>
      </c>
      <c r="I55" s="15">
        <v>15</v>
      </c>
      <c r="J55" s="15">
        <v>15</v>
      </c>
      <c r="K55" s="15">
        <v>15</v>
      </c>
      <c r="L55" s="15">
        <v>15</v>
      </c>
      <c r="M55" s="15">
        <v>15</v>
      </c>
      <c r="N55" s="15">
        <v>15</v>
      </c>
      <c r="O55" s="15">
        <v>15</v>
      </c>
      <c r="P55" s="15">
        <v>15</v>
      </c>
      <c r="Q55" s="15">
        <v>15</v>
      </c>
      <c r="R55" s="15">
        <v>15</v>
      </c>
      <c r="S55" s="15">
        <v>15</v>
      </c>
      <c r="T55" s="15">
        <v>15</v>
      </c>
      <c r="U55" s="15">
        <v>15</v>
      </c>
      <c r="V55" s="15">
        <v>15</v>
      </c>
      <c r="W55" s="15">
        <v>15</v>
      </c>
      <c r="X55" s="15">
        <v>15</v>
      </c>
      <c r="Y55" s="15">
        <v>15</v>
      </c>
      <c r="Z55" s="15">
        <v>15</v>
      </c>
      <c r="AA55" s="15">
        <v>15</v>
      </c>
      <c r="AB55" s="15">
        <v>15</v>
      </c>
    </row>
    <row r="56" spans="1:28" ht="24.95" customHeight="1" x14ac:dyDescent="0.25">
      <c r="A56" s="87" t="s">
        <v>42</v>
      </c>
      <c r="B56" s="68"/>
      <c r="C56" s="15">
        <v>15</v>
      </c>
      <c r="D56" s="15">
        <v>15</v>
      </c>
      <c r="E56" s="15">
        <v>15</v>
      </c>
      <c r="F56" s="15">
        <v>15</v>
      </c>
      <c r="G56" s="15">
        <v>15</v>
      </c>
      <c r="H56" s="15">
        <v>15</v>
      </c>
      <c r="I56" s="15">
        <v>15</v>
      </c>
      <c r="J56" s="15">
        <v>15</v>
      </c>
      <c r="K56" s="15">
        <v>15</v>
      </c>
      <c r="L56" s="15">
        <v>15</v>
      </c>
      <c r="M56" s="15">
        <v>15</v>
      </c>
      <c r="N56" s="15">
        <v>15</v>
      </c>
      <c r="O56" s="15">
        <v>15</v>
      </c>
      <c r="P56" s="15">
        <v>15</v>
      </c>
      <c r="Q56" s="15">
        <v>15</v>
      </c>
      <c r="R56" s="15">
        <v>15</v>
      </c>
      <c r="S56" s="15">
        <v>15</v>
      </c>
      <c r="T56" s="15">
        <v>15</v>
      </c>
      <c r="U56" s="15">
        <v>15</v>
      </c>
      <c r="V56" s="15">
        <v>15</v>
      </c>
      <c r="W56" s="15">
        <v>15</v>
      </c>
      <c r="X56" s="15">
        <v>15</v>
      </c>
      <c r="Y56" s="15">
        <v>15</v>
      </c>
      <c r="Z56" s="15">
        <v>15</v>
      </c>
      <c r="AA56" s="15">
        <v>15</v>
      </c>
      <c r="AB56" s="15">
        <v>15</v>
      </c>
    </row>
    <row r="57" spans="1:28" ht="24.95" customHeight="1" thickBot="1" x14ac:dyDescent="0.3">
      <c r="A57" s="89" t="s">
        <v>41</v>
      </c>
      <c r="B57" s="90"/>
      <c r="C57" s="14">
        <f t="shared" ref="C57:AB57" si="10">(C7+C4+C8)-C56</f>
        <v>330</v>
      </c>
      <c r="D57" s="14">
        <f t="shared" si="10"/>
        <v>438</v>
      </c>
      <c r="E57" s="14">
        <f t="shared" si="10"/>
        <v>420</v>
      </c>
      <c r="F57" s="14">
        <f t="shared" si="10"/>
        <v>198</v>
      </c>
      <c r="G57" s="14">
        <f t="shared" si="10"/>
        <v>88</v>
      </c>
      <c r="H57" s="14">
        <f t="shared" si="10"/>
        <v>278</v>
      </c>
      <c r="I57" s="14">
        <f t="shared" si="10"/>
        <v>183</v>
      </c>
      <c r="J57" s="14">
        <f t="shared" si="10"/>
        <v>173</v>
      </c>
      <c r="K57" s="14">
        <f t="shared" si="10"/>
        <v>145</v>
      </c>
      <c r="L57" s="14">
        <f t="shared" si="10"/>
        <v>75</v>
      </c>
      <c r="M57" s="14">
        <f t="shared" si="10"/>
        <v>100</v>
      </c>
      <c r="N57" s="14">
        <f t="shared" si="10"/>
        <v>48</v>
      </c>
      <c r="O57" s="14">
        <f t="shared" si="10"/>
        <v>99</v>
      </c>
      <c r="P57" s="14">
        <f t="shared" si="10"/>
        <v>90</v>
      </c>
      <c r="Q57" s="14">
        <f t="shared" si="10"/>
        <v>85</v>
      </c>
      <c r="R57" s="14">
        <f t="shared" si="10"/>
        <v>33</v>
      </c>
      <c r="S57" s="14">
        <f t="shared" si="10"/>
        <v>102</v>
      </c>
      <c r="T57" s="14">
        <f t="shared" si="10"/>
        <v>120</v>
      </c>
      <c r="U57" s="14">
        <f t="shared" si="10"/>
        <v>-15</v>
      </c>
      <c r="V57" s="14">
        <f t="shared" si="10"/>
        <v>-15</v>
      </c>
      <c r="W57" s="14">
        <f t="shared" si="10"/>
        <v>-15</v>
      </c>
      <c r="X57" s="14">
        <f t="shared" si="10"/>
        <v>-15</v>
      </c>
      <c r="Y57" s="14">
        <f t="shared" si="10"/>
        <v>-15</v>
      </c>
      <c r="Z57" s="14">
        <f t="shared" si="10"/>
        <v>-15</v>
      </c>
      <c r="AA57" s="14">
        <f t="shared" si="10"/>
        <v>-15</v>
      </c>
      <c r="AB57" s="14">
        <f t="shared" si="10"/>
        <v>-15</v>
      </c>
    </row>
    <row r="58" spans="1:28" ht="24.95" customHeight="1" x14ac:dyDescent="0.25">
      <c r="A58" s="94" t="s">
        <v>40</v>
      </c>
      <c r="B58" s="95"/>
      <c r="C58" s="12">
        <f t="shared" ref="C58:AB58" si="11">C48/C53</f>
        <v>161</v>
      </c>
      <c r="D58" s="12">
        <f t="shared" si="11"/>
        <v>133</v>
      </c>
      <c r="E58" s="12">
        <f t="shared" si="11"/>
        <v>119</v>
      </c>
      <c r="F58" s="12">
        <f t="shared" si="11"/>
        <v>26</v>
      </c>
      <c r="G58" s="12">
        <f t="shared" si="11"/>
        <v>41</v>
      </c>
      <c r="H58" s="12">
        <f t="shared" si="11"/>
        <v>77</v>
      </c>
      <c r="I58" s="12">
        <f t="shared" si="11"/>
        <v>42</v>
      </c>
      <c r="J58" s="12">
        <f t="shared" si="11"/>
        <v>30</v>
      </c>
      <c r="K58" s="12">
        <f t="shared" si="11"/>
        <v>28</v>
      </c>
      <c r="L58" s="12">
        <f t="shared" si="11"/>
        <v>9</v>
      </c>
      <c r="M58" s="12">
        <f t="shared" si="11"/>
        <v>10</v>
      </c>
      <c r="N58" s="12">
        <f t="shared" si="11"/>
        <v>7</v>
      </c>
      <c r="O58" s="12">
        <f t="shared" si="11"/>
        <v>13</v>
      </c>
      <c r="P58" s="12">
        <f t="shared" si="11"/>
        <v>22.000000000000004</v>
      </c>
      <c r="Q58" s="12">
        <f t="shared" si="11"/>
        <v>10</v>
      </c>
      <c r="R58" s="12">
        <f t="shared" si="11"/>
        <v>8</v>
      </c>
      <c r="S58" s="12">
        <f t="shared" si="11"/>
        <v>7</v>
      </c>
      <c r="T58" s="12">
        <f t="shared" si="11"/>
        <v>9</v>
      </c>
      <c r="U58" s="56" t="e">
        <f t="shared" si="11"/>
        <v>#N/A</v>
      </c>
      <c r="V58" s="56" t="e">
        <f t="shared" si="11"/>
        <v>#N/A</v>
      </c>
      <c r="W58" s="56" t="e">
        <f t="shared" si="11"/>
        <v>#N/A</v>
      </c>
      <c r="X58" s="56" t="e">
        <f t="shared" si="11"/>
        <v>#N/A</v>
      </c>
      <c r="Y58" s="56" t="e">
        <f t="shared" si="11"/>
        <v>#N/A</v>
      </c>
      <c r="Z58" s="56" t="e">
        <f t="shared" si="11"/>
        <v>#N/A</v>
      </c>
      <c r="AA58" s="56" t="e">
        <f t="shared" si="11"/>
        <v>#N/A</v>
      </c>
      <c r="AB58" s="56" t="e">
        <f t="shared" si="11"/>
        <v>#N/A</v>
      </c>
    </row>
    <row r="59" spans="1:28" ht="24.95" customHeight="1" thickBot="1" x14ac:dyDescent="0.3">
      <c r="A59" s="85" t="s">
        <v>39</v>
      </c>
      <c r="B59" s="86"/>
      <c r="C59" s="13">
        <f t="shared" ref="C59:AB59" si="12">(C58/C57)*100</f>
        <v>48.787878787878789</v>
      </c>
      <c r="D59" s="13">
        <f t="shared" si="12"/>
        <v>30.365296803652971</v>
      </c>
      <c r="E59" s="13">
        <f t="shared" si="12"/>
        <v>28.333333333333332</v>
      </c>
      <c r="F59" s="13">
        <f t="shared" si="12"/>
        <v>13.131313131313133</v>
      </c>
      <c r="G59" s="13">
        <f t="shared" si="12"/>
        <v>46.590909090909086</v>
      </c>
      <c r="H59" s="13">
        <f t="shared" si="12"/>
        <v>27.697841726618705</v>
      </c>
      <c r="I59" s="13">
        <f t="shared" si="12"/>
        <v>22.950819672131146</v>
      </c>
      <c r="J59" s="13">
        <f t="shared" si="12"/>
        <v>17.341040462427745</v>
      </c>
      <c r="K59" s="13">
        <f t="shared" si="12"/>
        <v>19.310344827586206</v>
      </c>
      <c r="L59" s="13">
        <f t="shared" si="12"/>
        <v>12</v>
      </c>
      <c r="M59" s="13">
        <f t="shared" si="12"/>
        <v>10</v>
      </c>
      <c r="N59" s="13">
        <f t="shared" si="12"/>
        <v>14.583333333333334</v>
      </c>
      <c r="O59" s="13">
        <f t="shared" si="12"/>
        <v>13.131313131313133</v>
      </c>
      <c r="P59" s="13">
        <f t="shared" si="12"/>
        <v>24.44444444444445</v>
      </c>
      <c r="Q59" s="13">
        <f t="shared" si="12"/>
        <v>11.76470588235294</v>
      </c>
      <c r="R59" s="13">
        <f t="shared" si="12"/>
        <v>24.242424242424242</v>
      </c>
      <c r="S59" s="13">
        <f t="shared" si="12"/>
        <v>6.8627450980392162</v>
      </c>
      <c r="T59" s="13">
        <f t="shared" si="12"/>
        <v>7.5</v>
      </c>
      <c r="U59" s="13" t="e">
        <f t="shared" si="12"/>
        <v>#N/A</v>
      </c>
      <c r="V59" s="13" t="e">
        <f t="shared" si="12"/>
        <v>#N/A</v>
      </c>
      <c r="W59" s="13" t="e">
        <f t="shared" si="12"/>
        <v>#N/A</v>
      </c>
      <c r="X59" s="13" t="e">
        <f t="shared" si="12"/>
        <v>#N/A</v>
      </c>
      <c r="Y59" s="13" t="e">
        <f t="shared" si="12"/>
        <v>#N/A</v>
      </c>
      <c r="Z59" s="13" t="e">
        <f t="shared" si="12"/>
        <v>#N/A</v>
      </c>
      <c r="AA59" s="13" t="e">
        <f t="shared" si="12"/>
        <v>#N/A</v>
      </c>
      <c r="AB59" s="13" t="e">
        <f t="shared" si="12"/>
        <v>#N/A</v>
      </c>
    </row>
    <row r="60" spans="1:28" ht="24.95" customHeight="1" x14ac:dyDescent="0.25">
      <c r="A60" s="85" t="s">
        <v>38</v>
      </c>
      <c r="B60" s="86"/>
      <c r="C60" s="13">
        <f>AVERAGE(A59:C59)</f>
        <v>48.787878787878789</v>
      </c>
      <c r="D60" s="13">
        <f>AVERAGE(C59:D59)</f>
        <v>39.576587795765882</v>
      </c>
      <c r="E60" s="13">
        <f>AVERAGE(C59:E59)</f>
        <v>35.828836308288366</v>
      </c>
      <c r="F60" s="13">
        <f>AVERAGE(C59:F59)</f>
        <v>30.154455514044557</v>
      </c>
      <c r="G60" s="13">
        <f>AVERAGE(C59:G59)</f>
        <v>33.441746229417461</v>
      </c>
      <c r="H60" s="13">
        <f>AVERAGE(C59:H59)</f>
        <v>32.484428812284335</v>
      </c>
      <c r="I60" s="13">
        <f>AVERAGE(C59:I59)</f>
        <v>31.122484649405312</v>
      </c>
      <c r="J60" s="13">
        <f>AVERAGE(C59:J59)</f>
        <v>29.399804126033114</v>
      </c>
      <c r="K60" s="13">
        <f>AVERAGE(C59:K59)</f>
        <v>28.278753092872346</v>
      </c>
      <c r="L60" s="13">
        <f>AVERAGE(C59:L59)</f>
        <v>26.650877783585109</v>
      </c>
      <c r="M60" s="13">
        <f>AVERAGE(C59:M59)</f>
        <v>25.13716162144101</v>
      </c>
      <c r="N60" s="13">
        <f>AVERAGE(C59:N59)</f>
        <v>24.25767593076537</v>
      </c>
      <c r="O60" s="13">
        <f>AVERAGE(C59:O59)</f>
        <v>23.40180186926904</v>
      </c>
      <c r="P60" s="13">
        <f>AVERAGE(C59:P59)</f>
        <v>23.476276338924428</v>
      </c>
      <c r="Q60" s="12">
        <f>AVERAGE(C59:Q59)</f>
        <v>22.695504975152993</v>
      </c>
      <c r="R60" s="12">
        <f>AVERAGE(C59:R59)</f>
        <v>22.792187429357448</v>
      </c>
      <c r="S60" s="12">
        <f>AVERAGE(C59:S59)</f>
        <v>21.855161409868142</v>
      </c>
      <c r="T60" s="12">
        <f>AVERAGE(C59:T59)</f>
        <v>21.057652442653243</v>
      </c>
      <c r="U60" s="12" t="e">
        <f>AVERAGE(C59:U59)</f>
        <v>#N/A</v>
      </c>
      <c r="V60" s="12" t="e">
        <f>AVERAGE(C59:V59)</f>
        <v>#N/A</v>
      </c>
      <c r="W60" s="12" t="e">
        <f>AVERAGE(C59:W59)</f>
        <v>#N/A</v>
      </c>
      <c r="X60" s="12" t="e">
        <f>AVERAGE(C59:X59)</f>
        <v>#N/A</v>
      </c>
      <c r="Y60" s="12" t="e">
        <f>AVERAGE(C59:Y59)</f>
        <v>#N/A</v>
      </c>
      <c r="Z60" s="12" t="e">
        <f>AVERAGE(C59:Z59)</f>
        <v>#N/A</v>
      </c>
      <c r="AA60" s="12" t="e">
        <f>AVERAGE(C59:AA59)</f>
        <v>#N/A</v>
      </c>
      <c r="AB60" s="12" t="e">
        <f>AVERAGE(C59:AB59)</f>
        <v>#N/A</v>
      </c>
    </row>
    <row r="61" spans="1:28" ht="24.95" customHeight="1" thickBot="1" x14ac:dyDescent="0.3">
      <c r="A61" s="96" t="s">
        <v>37</v>
      </c>
      <c r="B61" s="97"/>
      <c r="C61" s="10">
        <v>65</v>
      </c>
      <c r="D61" s="10">
        <v>65</v>
      </c>
      <c r="E61" s="10">
        <v>65</v>
      </c>
      <c r="F61" s="10">
        <v>65</v>
      </c>
      <c r="G61" s="10">
        <v>65</v>
      </c>
      <c r="H61" s="10">
        <v>65</v>
      </c>
      <c r="I61" s="10">
        <v>65</v>
      </c>
      <c r="J61" s="10">
        <v>65</v>
      </c>
      <c r="K61" s="10">
        <v>65</v>
      </c>
      <c r="L61" s="10">
        <v>65</v>
      </c>
      <c r="M61" s="11">
        <v>65</v>
      </c>
      <c r="N61" s="10">
        <v>65</v>
      </c>
      <c r="O61" s="10">
        <v>65</v>
      </c>
      <c r="P61" s="10">
        <v>65</v>
      </c>
      <c r="Q61" s="10">
        <v>65</v>
      </c>
      <c r="R61" s="10">
        <v>65</v>
      </c>
      <c r="S61" s="10">
        <v>65</v>
      </c>
      <c r="T61" s="10">
        <v>65</v>
      </c>
      <c r="U61" s="10">
        <v>65</v>
      </c>
      <c r="V61" s="10">
        <v>65</v>
      </c>
      <c r="W61" s="10">
        <v>65</v>
      </c>
      <c r="X61" s="10">
        <v>65</v>
      </c>
      <c r="Y61" s="10">
        <v>65</v>
      </c>
      <c r="Z61" s="10">
        <v>65</v>
      </c>
      <c r="AA61" s="10">
        <v>65</v>
      </c>
      <c r="AB61" s="10">
        <v>65</v>
      </c>
    </row>
    <row r="62" spans="1:28" x14ac:dyDescent="0.25">
      <c r="C62" s="88"/>
      <c r="D62" s="88"/>
      <c r="E62" s="88"/>
      <c r="F62" s="88"/>
      <c r="G62" s="88"/>
      <c r="H62" s="88"/>
      <c r="I62" s="88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25">
      <c r="B63" s="3" t="s">
        <v>36</v>
      </c>
      <c r="C63" s="3" t="s">
        <v>35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" customHeight="1" x14ac:dyDescent="0.25">
      <c r="A64" s="91" t="s">
        <v>34</v>
      </c>
      <c r="B64" s="9" t="s">
        <v>33</v>
      </c>
      <c r="C64" s="8">
        <f>SUM(C10:AB10)</f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" customHeight="1" x14ac:dyDescent="0.25">
      <c r="A65" s="91"/>
      <c r="B65" s="9" t="s">
        <v>32</v>
      </c>
      <c r="C65" s="8">
        <f>SUM(C11:AB11)</f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" customHeight="1" x14ac:dyDescent="0.25">
      <c r="A66" s="91"/>
      <c r="B66" s="9" t="s">
        <v>31</v>
      </c>
      <c r="C66" s="8">
        <f>SUM(C12:AB12)</f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" customHeight="1" x14ac:dyDescent="0.25">
      <c r="A67" s="91"/>
      <c r="B67" s="9" t="s">
        <v>30</v>
      </c>
      <c r="C67" s="8">
        <f>SUM(C13:AB13)</f>
        <v>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" customHeight="1" x14ac:dyDescent="0.25">
      <c r="A68" s="91"/>
      <c r="B68" s="9" t="s">
        <v>29</v>
      </c>
      <c r="C68" s="8">
        <f>SUM(C14:AB14)</f>
        <v>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" customHeight="1" x14ac:dyDescent="0.25">
      <c r="A69" s="92" t="s">
        <v>28</v>
      </c>
      <c r="B69" s="7" t="s">
        <v>27</v>
      </c>
      <c r="C69" s="6">
        <f t="shared" ref="C69:C78" si="13">SUM(C16:AB16)</f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" customHeight="1" x14ac:dyDescent="0.25">
      <c r="A70" s="92"/>
      <c r="B70" s="7" t="s">
        <v>26</v>
      </c>
      <c r="C70" s="6">
        <f t="shared" si="13"/>
        <v>40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" customHeight="1" x14ac:dyDescent="0.25">
      <c r="A71" s="92"/>
      <c r="B71" s="7" t="s">
        <v>25</v>
      </c>
      <c r="C71" s="6">
        <f t="shared" si="13"/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" customHeight="1" x14ac:dyDescent="0.25">
      <c r="A72" s="92"/>
      <c r="B72" s="7" t="s">
        <v>24</v>
      </c>
      <c r="C72" s="6">
        <f t="shared" si="13"/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" customHeight="1" x14ac:dyDescent="0.25">
      <c r="A73" s="92"/>
      <c r="B73" s="7" t="s">
        <v>23</v>
      </c>
      <c r="C73" s="6">
        <f t="shared" si="13"/>
        <v>313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" customHeight="1" x14ac:dyDescent="0.25">
      <c r="A74" s="92"/>
      <c r="B74" s="7" t="s">
        <v>22</v>
      </c>
      <c r="C74" s="6">
        <f t="shared" si="13"/>
        <v>125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" customHeight="1" x14ac:dyDescent="0.25">
      <c r="A75" s="92"/>
      <c r="B75" s="7" t="s">
        <v>21</v>
      </c>
      <c r="C75" s="6">
        <f t="shared" si="13"/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" customHeight="1" x14ac:dyDescent="0.25">
      <c r="A76" s="92"/>
      <c r="B76" s="7" t="s">
        <v>20</v>
      </c>
      <c r="C76" s="6">
        <f t="shared" si="13"/>
        <v>14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" customHeight="1" x14ac:dyDescent="0.25">
      <c r="A77" s="92"/>
      <c r="B77" s="7" t="s">
        <v>19</v>
      </c>
      <c r="C77" s="6">
        <f t="shared" si="13"/>
        <v>8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" customHeight="1" x14ac:dyDescent="0.25">
      <c r="A78" s="92"/>
      <c r="B78" s="7" t="s">
        <v>18</v>
      </c>
      <c r="C78" s="6">
        <f t="shared" si="13"/>
        <v>10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" customHeight="1" x14ac:dyDescent="0.25">
      <c r="A79" s="93" t="s">
        <v>17</v>
      </c>
      <c r="B79" s="5" t="s">
        <v>16</v>
      </c>
      <c r="C79" s="4">
        <f t="shared" ref="C79:C88" si="14">SUM(C27:AB27)</f>
        <v>93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" customHeight="1" x14ac:dyDescent="0.25">
      <c r="A80" s="93"/>
      <c r="B80" s="5" t="s">
        <v>15</v>
      </c>
      <c r="C80" s="4">
        <f t="shared" si="14"/>
        <v>249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" customHeight="1" x14ac:dyDescent="0.25">
      <c r="A81" s="93"/>
      <c r="B81" s="5" t="s">
        <v>14</v>
      </c>
      <c r="C81" s="4">
        <f t="shared" si="14"/>
        <v>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" customHeight="1" x14ac:dyDescent="0.25">
      <c r="A82" s="93"/>
      <c r="B82" s="5" t="s">
        <v>13</v>
      </c>
      <c r="C82" s="4">
        <v>422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" customHeight="1" x14ac:dyDescent="0.25">
      <c r="A83" s="93"/>
      <c r="B83" s="5" t="s">
        <v>12</v>
      </c>
      <c r="C83" s="4">
        <f t="shared" si="14"/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" customHeight="1" x14ac:dyDescent="0.25">
      <c r="A84" s="93"/>
      <c r="B84" s="5" t="s">
        <v>11</v>
      </c>
      <c r="C84" s="4">
        <f t="shared" si="14"/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" customHeight="1" x14ac:dyDescent="0.25">
      <c r="A85" s="93"/>
      <c r="B85" s="5" t="s">
        <v>10</v>
      </c>
      <c r="C85" s="4">
        <f t="shared" si="14"/>
        <v>10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" customHeight="1" x14ac:dyDescent="0.25">
      <c r="A86" s="93"/>
      <c r="B86" s="5" t="s">
        <v>9</v>
      </c>
      <c r="C86" s="4">
        <f t="shared" si="14"/>
        <v>27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" customHeight="1" x14ac:dyDescent="0.25">
      <c r="A87" s="93"/>
      <c r="B87" s="5" t="s">
        <v>8</v>
      </c>
      <c r="C87" s="4">
        <f t="shared" si="14"/>
        <v>17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" customHeight="1" x14ac:dyDescent="0.25">
      <c r="A88" s="93"/>
      <c r="B88" s="5" t="s">
        <v>7</v>
      </c>
      <c r="C88" s="4">
        <f t="shared" si="14"/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" customHeight="1" x14ac:dyDescent="0.25">
      <c r="A89" s="77" t="s">
        <v>6</v>
      </c>
      <c r="B89" s="2" t="s">
        <v>5</v>
      </c>
      <c r="C89" s="1">
        <f t="shared" ref="C89:C94" si="15">SUM(C38:AB38)</f>
        <v>64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" customHeight="1" x14ac:dyDescent="0.25">
      <c r="A90" s="77"/>
      <c r="B90" s="2" t="s">
        <v>4</v>
      </c>
      <c r="C90" s="1">
        <f t="shared" si="15"/>
        <v>28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" customHeight="1" x14ac:dyDescent="0.25">
      <c r="A91" s="77"/>
      <c r="B91" s="2" t="s">
        <v>3</v>
      </c>
      <c r="C91" s="1">
        <f t="shared" si="15"/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" customHeight="1" x14ac:dyDescent="0.25">
      <c r="A92" s="77"/>
      <c r="B92" s="2" t="s">
        <v>2</v>
      </c>
      <c r="C92" s="1">
        <f t="shared" si="15"/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" customHeight="1" x14ac:dyDescent="0.25">
      <c r="A93" s="77"/>
      <c r="B93" s="2" t="s">
        <v>1</v>
      </c>
      <c r="C93" s="1">
        <f t="shared" si="15"/>
        <v>0</v>
      </c>
    </row>
    <row r="94" spans="1:28" ht="15" customHeight="1" x14ac:dyDescent="0.25">
      <c r="A94" s="77"/>
      <c r="B94" s="2" t="s">
        <v>0</v>
      </c>
      <c r="C94" s="1">
        <f t="shared" si="15"/>
        <v>0</v>
      </c>
    </row>
  </sheetData>
  <mergeCells count="30">
    <mergeCell ref="A64:A68"/>
    <mergeCell ref="A69:A78"/>
    <mergeCell ref="A79:A88"/>
    <mergeCell ref="A89:A94"/>
    <mergeCell ref="A58:B58"/>
    <mergeCell ref="A59:B59"/>
    <mergeCell ref="A60:B60"/>
    <mergeCell ref="A61:B61"/>
    <mergeCell ref="C62:I62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9:A43"/>
    <mergeCell ref="A44:A47"/>
    <mergeCell ref="C44:I44"/>
    <mergeCell ref="C45:I45"/>
    <mergeCell ref="C46:I46"/>
    <mergeCell ref="C47:I47"/>
    <mergeCell ref="A4:B4"/>
    <mergeCell ref="A5:B5"/>
    <mergeCell ref="A6:B6"/>
    <mergeCell ref="A7:B7"/>
    <mergeCell ref="A8:B8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S19" sqref="S19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headerFooter>
    <oddFooter>&amp;LSuivi production SAVONICC&amp;CCrée par RAMAGE hervé&amp;Rle 03/02/2020</oddFooter>
  </headerFooter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sqref>N10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3" workbookViewId="0">
      <selection activeCell="S44" sqref="S44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B1" workbookViewId="0">
      <selection activeCell="T32" sqref="T32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U29" sqref="U29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U24" sqref="U24"/>
    </sheetView>
  </sheetViews>
  <sheetFormatPr baseColWidth="10" defaultRowHeight="15" x14ac:dyDescent="0.25"/>
  <sheetData/>
  <pageMargins left="0.25" right="0.25" top="0.75" bottom="0.75" header="0.3" footer="0.3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R17" sqref="R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Feuille de saisie OF (2)</vt:lpstr>
      <vt:lpstr>Données SAVONICC (2)</vt:lpstr>
      <vt:lpstr>Reglage SAVONICC</vt:lpstr>
      <vt:lpstr>Arrets par famille</vt:lpstr>
      <vt:lpstr>Cadence SAVONICC</vt:lpstr>
      <vt:lpstr>Rebuts</vt:lpstr>
      <vt:lpstr>TRS</vt:lpstr>
      <vt:lpstr>Cumul temps d'arrêt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dcterms:created xsi:type="dcterms:W3CDTF">2020-04-03T10:34:09Z</dcterms:created>
  <dcterms:modified xsi:type="dcterms:W3CDTF">2020-04-08T15:40:16Z</dcterms:modified>
</cp:coreProperties>
</file>