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8385" windowHeight="3450"/>
  </bookViews>
  <sheets>
    <sheet name="Donnée " sheetId="1" r:id="rId1"/>
  </sheets>
  <definedNames>
    <definedName name="_xlnm._FilterDatabase" localSheetId="0" hidden="1">'Donnée '!$E$5:$G$75</definedName>
  </definedNames>
  <calcPr calcId="145621"/>
</workbook>
</file>

<file path=xl/calcChain.xml><?xml version="1.0" encoding="utf-8"?>
<calcChain xmlns="http://schemas.openxmlformats.org/spreadsheetml/2006/main">
  <c r="L15" i="1" l="1"/>
  <c r="K15" i="1"/>
  <c r="J15" i="1"/>
  <c r="L16" i="1"/>
  <c r="L17" i="1"/>
  <c r="L18" i="1"/>
  <c r="K16" i="1"/>
  <c r="K17" i="1"/>
  <c r="K18" i="1"/>
  <c r="J16" i="1"/>
  <c r="J17" i="1"/>
  <c r="J18" i="1"/>
  <c r="C3" i="1"/>
  <c r="L6" i="1"/>
  <c r="L5" i="1"/>
  <c r="L4" i="1"/>
  <c r="L3" i="1"/>
  <c r="P23" i="1" l="1"/>
  <c r="P24" i="1"/>
  <c r="P22" i="1"/>
  <c r="P21" i="1"/>
  <c r="P2" i="1"/>
  <c r="C2" i="1"/>
</calcChain>
</file>

<file path=xl/sharedStrings.xml><?xml version="1.0" encoding="utf-8"?>
<sst xmlns="http://schemas.openxmlformats.org/spreadsheetml/2006/main" count="263" uniqueCount="68">
  <si>
    <t xml:space="preserve">machine </t>
  </si>
  <si>
    <t>date</t>
  </si>
  <si>
    <t>tps passé</t>
  </si>
  <si>
    <t>HSX</t>
  </si>
  <si>
    <t>S12</t>
  </si>
  <si>
    <t>TL</t>
  </si>
  <si>
    <t>PF</t>
  </si>
  <si>
    <t>GF</t>
  </si>
  <si>
    <t>GH</t>
  </si>
  <si>
    <t xml:space="preserve">total par type de machine annuel </t>
  </si>
  <si>
    <t xml:space="preserve">total machine annuel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</si>
  <si>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</si>
  <si>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</si>
  <si>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</si>
  <si>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</si>
  <si>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</si>
  <si>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</si>
  <si>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</si>
  <si>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</si>
  <si>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</si>
  <si>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</si>
  <si>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</si>
  <si>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</si>
  <si>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</si>
  <si>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</si>
  <si>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</si>
  <si>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 xml:space="preserve">Total annuel des heures machine </t>
  </si>
  <si>
    <t>S2</t>
  </si>
  <si>
    <t>S1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</si>
  <si>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</si>
  <si>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</si>
  <si>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</si>
  <si>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</si>
  <si>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</si>
  <si>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</si>
  <si>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</si>
  <si>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</si>
  <si>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</si>
  <si>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</si>
  <si>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</si>
  <si>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</si>
  <si>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</si>
  <si>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</si>
  <si>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</si>
  <si>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</si>
  <si>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</si>
  <si>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</si>
  <si>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</si>
  <si>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</si>
  <si>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</si>
  <si>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</si>
  <si>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</si>
  <si>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</si>
  <si>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</si>
  <si>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</si>
  <si>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</si>
  <si>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</si>
  <si>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</si>
  <si>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</si>
  <si>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</si>
  <si>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</si>
  <si>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</si>
  <si>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</si>
  <si>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 xml:space="preserve">S13 </t>
  </si>
  <si>
    <t xml:space="preserve">temps passé </t>
  </si>
  <si>
    <t xml:space="preserve">Nombres de machine </t>
  </si>
  <si>
    <t xml:space="preserve">Total heures annuel </t>
  </si>
  <si>
    <t>Temps passé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</si>
</sst>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1" fillId="3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  <xf numFmtId="14" fontId="1" fillId="0" borderId="1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5" fillId="0" borderId="20" xfId="0" applyFont="1" applyBorder="1"/>
    <xf numFmtId="0" fontId="0" fillId="5" borderId="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1" xfId="0" applyFill="1" applyBorder="1"/>
  </cellXfs>
  <cellStyles count="1">
    <cellStyle name="Normal" xfId="0" builtinId="0"/>
  </cellStyles>
  <dxfs count="14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21</xdr:row>
      <xdr:rowOff>123825</xdr:rowOff>
    </xdr:from>
    <xdr:to>
      <xdr:col>11</xdr:col>
      <xdr:colOff>476249</xdr:colOff>
      <xdr:row>23</xdr:row>
      <xdr:rowOff>133350</xdr:rowOff>
    </xdr:to>
    <xdr:sp macro="" textlink="">
      <xdr:nvSpPr>
        <xdr:cNvPr id="2" name="ZoneTexte 1"/>
        <xdr:cNvSpPr txBox="1"/>
      </xdr:nvSpPr>
      <xdr:spPr>
        <a:xfrm>
          <a:off x="7467600" y="4400550"/>
          <a:ext cx="3848099" cy="3905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=NB.SI.ENS(Tableau1[date];$J$11;Tableau1[[machine ]];$I15)</a:t>
          </a:r>
        </a:p>
      </xdr:txBody>
    </xdr:sp>
    <xdr:clientData/>
  </xdr:twoCellAnchor>
  <xdr:twoCellAnchor>
    <xdr:from>
      <xdr:col>7</xdr:col>
      <xdr:colOff>761999</xdr:colOff>
      <xdr:row>24</xdr:row>
      <xdr:rowOff>0</xdr:rowOff>
    </xdr:from>
    <xdr:to>
      <xdr:col>13</xdr:col>
      <xdr:colOff>342899</xdr:colOff>
      <xdr:row>26</xdr:row>
      <xdr:rowOff>9525</xdr:rowOff>
    </xdr:to>
    <xdr:sp macro="" textlink="">
      <xdr:nvSpPr>
        <xdr:cNvPr id="5" name="ZoneTexte 4"/>
        <xdr:cNvSpPr txBox="1"/>
      </xdr:nvSpPr>
      <xdr:spPr>
        <a:xfrm>
          <a:off x="7439024" y="4848225"/>
          <a:ext cx="5591175" cy="3905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=SOMME.SI.ENS(Tableau1[tps passé];Tableau1[date];$J$11;Tableau1[[machine ]];$I15)</a:t>
          </a:r>
        </a:p>
      </xdr:txBody>
    </xdr:sp>
    <xdr:clientData/>
  </xdr:twoCellAnchor>
  <xdr:twoCellAnchor>
    <xdr:from>
      <xdr:col>8</xdr:col>
      <xdr:colOff>19050</xdr:colOff>
      <xdr:row>26</xdr:row>
      <xdr:rowOff>133350</xdr:rowOff>
    </xdr:from>
    <xdr:to>
      <xdr:col>13</xdr:col>
      <xdr:colOff>314325</xdr:colOff>
      <xdr:row>28</xdr:row>
      <xdr:rowOff>142875</xdr:rowOff>
    </xdr:to>
    <xdr:sp macro="" textlink="">
      <xdr:nvSpPr>
        <xdr:cNvPr id="6" name="ZoneTexte 5"/>
        <xdr:cNvSpPr txBox="1"/>
      </xdr:nvSpPr>
      <xdr:spPr>
        <a:xfrm>
          <a:off x="7458075" y="5362575"/>
          <a:ext cx="5543550" cy="3905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=SOMMEPROD((Tableau1[date]=$J$11)*(Tableau1[[machine ]]=$I15)*(Tableau1[tps passé]))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E5:G76" totalsRowShown="0" headerRowDxfId="8" headerRowBorderDxfId="12" tableBorderDxfId="13">
  <autoFilter ref="E5:G76"/>
  <tableColumns count="3">
    <tableColumn id="1" name="date" dataDxfId="11"/>
    <tableColumn id="2" name="machine " dataDxfId="10"/>
    <tableColumn id="3" name="tps passé" dataDxfId="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4:L18" totalsRowShown="0" headerRowDxfId="3" headerRowBorderDxfId="5" tableBorderDxfId="6" totalsRowBorderDxfId="4">
  <autoFilter ref="I14:L18"/>
  <tableColumns count="4">
    <tableColumn id="1" name="machine " dataDxfId="7"/>
    <tableColumn id="2" name="Nombres de machine " dataDxfId="2">
      <calculatedColumnFormula>COUNTIFS(Tableau1[date],$J$11,Tableau1[[machine ]],$I15)</calculatedColumnFormula>
    </tableColumn>
    <tableColumn id="3" name="temps passé " dataDxfId="1">
      <calculatedColumnFormula>SUMIFS(Tableau1[tps passé],Tableau1[date],$J$11,Tableau1[[machine ]],$I15)</calculatedColumnFormula>
    </tableColumn>
    <tableColumn id="4" name="Temps passé 2" dataDxfId="0">
      <calculatedColumnFormula>SUMPRODUCT((Tableau1[date]=$J$11)*(Tableau1[[machine ]]=$I15)*(Tableau1[tps passé]))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76"/>
  <sheetViews>
    <sheetView tabSelected="1" topLeftCell="D1" workbookViewId="0">
      <selection activeCell="L15" sqref="L15"/>
    </sheetView>
  </sheetViews>
  <sheetFormatPr baseColWidth="10" defaultRowHeight="15" x14ac:dyDescent="0.25"/>
  <cols>
    <col min="2" max="2" width="16.28515625" customWidth="1"/>
    <col min="6" max="6" width="22.7109375" customWidth="1"/>
    <col min="7" max="7" width="15.42578125" customWidth="1"/>
    <col min="10" max="10" width="22.42578125" customWidth="1"/>
    <col min="11" max="11" width="17.140625" customWidth="1"/>
    <col min="12" max="12" width="16.28515625" customWidth="1"/>
  </cols>
  <sheetData>
    <row r="1" spans="2:34" ht="15.75" thickBot="1" x14ac:dyDescent="0.3"/>
    <row r="2" spans="2:34" ht="28.9" customHeight="1" thickBot="1" x14ac:dyDescent="0.3">
      <c r="B2" s="3" t="s">
        <v>10</v>
      </c>
      <c r="C2" s="9">
        <f>COUNTA(F6:F76)</f>
        <v>65</v>
      </c>
      <c r="J2" s="14" t="s">
        <v>9</v>
      </c>
      <c r="K2" s="15"/>
      <c r="L2" s="16"/>
      <c r="N2" s="10" t="s">
        <v>26</v>
      </c>
      <c r="O2" s="11"/>
      <c r="P2" s="12">
        <f>SUM(G6:G76)</f>
        <v>289.5</v>
      </c>
      <c r="Q2" s="13"/>
    </row>
    <row r="3" spans="2:34" ht="16.5" thickBot="1" x14ac:dyDescent="0.3">
      <c r="B3" s="19" t="s">
        <v>66</v>
      </c>
      <c r="C3" s="17">
        <f>SUM(G6:G76)</f>
        <v>289.5</v>
      </c>
      <c r="J3" s="2" t="s">
        <v>6</v>
      </c>
      <c r="K3" s="7"/>
      <c r="L3" s="4">
        <f>COUNTIF(F6:F76,J3)</f>
        <v>20</v>
      </c>
      <c r="V3" s="1"/>
    </row>
    <row r="4" spans="2:34" ht="16.5" thickBot="1" x14ac:dyDescent="0.3">
      <c r="B4" s="20"/>
      <c r="C4" s="18"/>
      <c r="J4" s="2" t="s">
        <v>8</v>
      </c>
      <c r="K4" s="7"/>
      <c r="L4" s="4">
        <f>COUNTIF(F7:F77,J4)</f>
        <v>2</v>
      </c>
      <c r="V4" s="1"/>
      <c r="AH4" s="1" t="s">
        <v>28</v>
      </c>
    </row>
    <row r="5" spans="2:34" ht="16.5" thickBot="1" x14ac:dyDescent="0.3">
      <c r="E5" s="23" t="s">
        <v>1</v>
      </c>
      <c r="F5" s="24" t="s">
        <v>0</v>
      </c>
      <c r="G5" s="25" t="s">
        <v>2</v>
      </c>
      <c r="J5" s="2" t="s">
        <v>3</v>
      </c>
      <c r="K5" s="7"/>
      <c r="L5" s="4">
        <f>COUNTIF(F8:F78,J5)</f>
        <v>23</v>
      </c>
      <c r="V5" s="1"/>
      <c r="AH5" s="1" t="s">
        <v>27</v>
      </c>
    </row>
    <row r="6" spans="2:34" ht="16.5" thickBot="1" x14ac:dyDescent="0.3">
      <c r="E6" s="21" t="s">
        <v>4</v>
      </c>
      <c r="F6" s="6" t="s">
        <v>6</v>
      </c>
      <c r="G6" s="22">
        <v>1</v>
      </c>
      <c r="J6" s="2" t="s">
        <v>5</v>
      </c>
      <c r="K6" s="7"/>
      <c r="L6" s="4">
        <f>COUNTIF(F9:F79,J6)</f>
        <v>11</v>
      </c>
      <c r="V6" s="1"/>
      <c r="AH6" s="1" t="s">
        <v>29</v>
      </c>
    </row>
    <row r="7" spans="2:34" x14ac:dyDescent="0.25">
      <c r="E7" s="21" t="s">
        <v>4</v>
      </c>
      <c r="F7" s="6" t="s">
        <v>6</v>
      </c>
      <c r="G7" s="22">
        <v>11</v>
      </c>
      <c r="V7" s="1"/>
      <c r="AH7" s="1" t="s">
        <v>30</v>
      </c>
    </row>
    <row r="8" spans="2:34" x14ac:dyDescent="0.25">
      <c r="E8" s="21" t="s">
        <v>4</v>
      </c>
      <c r="F8" s="6" t="s">
        <v>6</v>
      </c>
      <c r="G8" s="22">
        <v>1</v>
      </c>
      <c r="AH8" s="1" t="s">
        <v>31</v>
      </c>
    </row>
    <row r="9" spans="2:34" x14ac:dyDescent="0.25">
      <c r="E9" s="21" t="s">
        <v>4</v>
      </c>
      <c r="F9" s="6" t="s">
        <v>3</v>
      </c>
      <c r="G9" s="22">
        <v>1</v>
      </c>
      <c r="AH9" s="1" t="s">
        <v>32</v>
      </c>
    </row>
    <row r="10" spans="2:34" ht="15.75" thickBot="1" x14ac:dyDescent="0.3">
      <c r="E10" s="21" t="s">
        <v>4</v>
      </c>
      <c r="F10" s="6" t="s">
        <v>3</v>
      </c>
      <c r="G10" s="22">
        <v>1</v>
      </c>
      <c r="AH10" s="1" t="s">
        <v>33</v>
      </c>
    </row>
    <row r="11" spans="2:34" x14ac:dyDescent="0.25">
      <c r="E11" s="21" t="s">
        <v>4</v>
      </c>
      <c r="F11" s="6" t="s">
        <v>3</v>
      </c>
      <c r="G11" s="22">
        <v>2</v>
      </c>
      <c r="J11" s="17" t="s">
        <v>4</v>
      </c>
      <c r="AH11" s="1" t="s">
        <v>34</v>
      </c>
    </row>
    <row r="12" spans="2:34" ht="15.75" thickBot="1" x14ac:dyDescent="0.3">
      <c r="E12" s="21" t="s">
        <v>4</v>
      </c>
      <c r="F12" s="6" t="s">
        <v>3</v>
      </c>
      <c r="G12" s="22">
        <v>1</v>
      </c>
      <c r="J12" s="18"/>
      <c r="AH12" s="1" t="s">
        <v>35</v>
      </c>
    </row>
    <row r="13" spans="2:34" x14ac:dyDescent="0.25">
      <c r="E13" s="21" t="s">
        <v>4</v>
      </c>
      <c r="F13" s="6" t="s">
        <v>3</v>
      </c>
      <c r="G13" s="22">
        <v>2</v>
      </c>
      <c r="AH13" s="1" t="s">
        <v>36</v>
      </c>
    </row>
    <row r="14" spans="2:34" x14ac:dyDescent="0.25">
      <c r="E14" s="21" t="s">
        <v>4</v>
      </c>
      <c r="F14" s="6" t="s">
        <v>5</v>
      </c>
      <c r="G14" s="22">
        <v>1</v>
      </c>
      <c r="I14" s="32" t="s">
        <v>0</v>
      </c>
      <c r="J14" s="33" t="s">
        <v>65</v>
      </c>
      <c r="K14" s="34" t="s">
        <v>64</v>
      </c>
      <c r="L14" s="37" t="s">
        <v>67</v>
      </c>
      <c r="X14" t="s">
        <v>28</v>
      </c>
      <c r="AH14" s="1" t="s">
        <v>37</v>
      </c>
    </row>
    <row r="15" spans="2:34" x14ac:dyDescent="0.25">
      <c r="E15" s="21" t="s">
        <v>4</v>
      </c>
      <c r="F15" s="6" t="s">
        <v>6</v>
      </c>
      <c r="G15" s="22">
        <v>1</v>
      </c>
      <c r="I15" s="29" t="s">
        <v>6</v>
      </c>
      <c r="J15" s="38">
        <f>COUNTIFS(Tableau1[date],$J$11,Tableau1[[machine ]],$I15)</f>
        <v>18</v>
      </c>
      <c r="K15" s="39">
        <f>SUMIFS(Tableau1[tps passé],Tableau1[date],$J$11,Tableau1[[machine ]],$I15)</f>
        <v>28.5</v>
      </c>
      <c r="L15" s="40">
        <f>SUMPRODUCT((Tableau1[date]=$J$11)*(Tableau1[[machine ]]=$I15)*(Tableau1[tps passé]))</f>
        <v>28.5</v>
      </c>
      <c r="X15" t="s">
        <v>27</v>
      </c>
      <c r="AH15" s="1" t="s">
        <v>4</v>
      </c>
    </row>
    <row r="16" spans="2:34" x14ac:dyDescent="0.25">
      <c r="E16" s="21" t="s">
        <v>4</v>
      </c>
      <c r="F16" s="6" t="s">
        <v>7</v>
      </c>
      <c r="G16" s="22">
        <v>2</v>
      </c>
      <c r="I16" s="29" t="s">
        <v>8</v>
      </c>
      <c r="J16" s="5">
        <f>COUNTIFS(Tableau1[date],$J$11,Tableau1[[machine ]],$I16)</f>
        <v>1</v>
      </c>
      <c r="K16" s="35">
        <f>SUMIFS(Tableau1[tps passé],Tableau1[date],$J$11,Tableau1[[machine ]],$I16)</f>
        <v>1.5</v>
      </c>
      <c r="L16" s="1">
        <f>SUMPRODUCT((Tableau1[date]=$J$11)*(Tableau1[[machine ]]=$I16)*(Tableau1[tps passé]))</f>
        <v>1.5</v>
      </c>
      <c r="X16" t="s">
        <v>29</v>
      </c>
      <c r="AH16" s="1" t="s">
        <v>11</v>
      </c>
    </row>
    <row r="17" spans="5:34" x14ac:dyDescent="0.25">
      <c r="E17" s="21" t="s">
        <v>4</v>
      </c>
      <c r="F17" s="6" t="s">
        <v>5</v>
      </c>
      <c r="G17" s="22">
        <v>1</v>
      </c>
      <c r="I17" s="29" t="s">
        <v>5</v>
      </c>
      <c r="J17" s="5">
        <f>COUNTIFS(Tableau1[date],$J$11,Tableau1[[machine ]],$I17)</f>
        <v>10</v>
      </c>
      <c r="K17" s="35">
        <f>SUMIFS(Tableau1[tps passé],Tableau1[date],$J$11,Tableau1[[machine ]],$I17)</f>
        <v>10.5</v>
      </c>
      <c r="L17" s="1">
        <f>SUMPRODUCT((Tableau1[date]=$J$11)*(Tableau1[[machine ]]=$I17)*(Tableau1[tps passé]))</f>
        <v>10.5</v>
      </c>
      <c r="X17" t="s">
        <v>30</v>
      </c>
      <c r="AH17" s="1" t="s">
        <v>12</v>
      </c>
    </row>
    <row r="18" spans="5:34" x14ac:dyDescent="0.25">
      <c r="E18" s="21" t="s">
        <v>4</v>
      </c>
      <c r="F18" s="6" t="s">
        <v>5</v>
      </c>
      <c r="G18" s="22">
        <v>1.5</v>
      </c>
      <c r="I18" s="30" t="s">
        <v>3</v>
      </c>
      <c r="J18" s="31">
        <f>COUNTIFS(Tableau1[date],$J$11,Tableau1[[machine ]],$I18)</f>
        <v>22</v>
      </c>
      <c r="K18" s="36">
        <f>SUMIFS(Tableau1[tps passé],Tableau1[date],$J$11,Tableau1[[machine ]],$I18)</f>
        <v>38</v>
      </c>
      <c r="L18" s="1">
        <f>SUMPRODUCT((Tableau1[date]=$J$11)*(Tableau1[[machine ]]=$I18)*(Tableau1[tps passé]))</f>
        <v>38</v>
      </c>
      <c r="X18" t="s">
        <v>31</v>
      </c>
      <c r="AH18" s="1" t="s">
        <v>13</v>
      </c>
    </row>
    <row r="19" spans="5:34" x14ac:dyDescent="0.25">
      <c r="E19" s="21" t="s">
        <v>4</v>
      </c>
      <c r="F19" s="6" t="s">
        <v>3</v>
      </c>
      <c r="G19" s="22">
        <v>2</v>
      </c>
      <c r="X19" t="s">
        <v>32</v>
      </c>
      <c r="AH19" s="1" t="s">
        <v>14</v>
      </c>
    </row>
    <row r="20" spans="5:34" x14ac:dyDescent="0.25">
      <c r="E20" s="21" t="s">
        <v>4</v>
      </c>
      <c r="F20" s="6" t="s">
        <v>3</v>
      </c>
      <c r="G20" s="22">
        <v>2</v>
      </c>
      <c r="X20" t="s">
        <v>33</v>
      </c>
      <c r="AH20" s="1" t="s">
        <v>15</v>
      </c>
    </row>
    <row r="21" spans="5:34" x14ac:dyDescent="0.25">
      <c r="E21" s="21" t="s">
        <v>4</v>
      </c>
      <c r="F21" s="6" t="s">
        <v>6</v>
      </c>
      <c r="G21" s="22">
        <v>1</v>
      </c>
      <c r="O21" t="s">
        <v>6</v>
      </c>
      <c r="P21">
        <f>COUNTIF(M21:M76,M21)</f>
        <v>0</v>
      </c>
      <c r="X21" t="s">
        <v>34</v>
      </c>
      <c r="AH21" s="1" t="s">
        <v>16</v>
      </c>
    </row>
    <row r="22" spans="5:34" x14ac:dyDescent="0.25">
      <c r="E22" s="21" t="s">
        <v>4</v>
      </c>
      <c r="F22" s="6" t="s">
        <v>6</v>
      </c>
      <c r="G22" s="22">
        <v>1</v>
      </c>
      <c r="O22" t="s">
        <v>8</v>
      </c>
      <c r="P22">
        <f>COUNTIF(M22:M76,M22)</f>
        <v>0</v>
      </c>
      <c r="X22" t="s">
        <v>35</v>
      </c>
      <c r="AH22" s="1" t="s">
        <v>17</v>
      </c>
    </row>
    <row r="23" spans="5:34" x14ac:dyDescent="0.25">
      <c r="E23" s="21" t="s">
        <v>4</v>
      </c>
      <c r="F23" s="6" t="s">
        <v>7</v>
      </c>
      <c r="G23" s="22">
        <v>1</v>
      </c>
      <c r="O23" t="s">
        <v>5</v>
      </c>
      <c r="P23">
        <f>COUNTIF(M23:M76,M23)</f>
        <v>0</v>
      </c>
      <c r="X23" t="s">
        <v>36</v>
      </c>
      <c r="AH23" s="1" t="s">
        <v>18</v>
      </c>
    </row>
    <row r="24" spans="5:34" x14ac:dyDescent="0.25">
      <c r="E24" s="21" t="s">
        <v>4</v>
      </c>
      <c r="F24" s="6" t="s">
        <v>3</v>
      </c>
      <c r="G24" s="22">
        <v>2</v>
      </c>
      <c r="O24" t="s">
        <v>3</v>
      </c>
      <c r="P24">
        <f>COUNTIF(M24:M76,M24)</f>
        <v>0</v>
      </c>
      <c r="X24" t="s">
        <v>37</v>
      </c>
      <c r="AH24" s="1" t="s">
        <v>19</v>
      </c>
    </row>
    <row r="25" spans="5:34" x14ac:dyDescent="0.25">
      <c r="E25" s="21" t="s">
        <v>4</v>
      </c>
      <c r="F25" s="6" t="s">
        <v>3</v>
      </c>
      <c r="G25" s="22">
        <v>2</v>
      </c>
      <c r="X25" t="s">
        <v>4</v>
      </c>
      <c r="AH25" s="1" t="s">
        <v>20</v>
      </c>
    </row>
    <row r="26" spans="5:34" x14ac:dyDescent="0.25">
      <c r="E26" s="21" t="s">
        <v>4</v>
      </c>
      <c r="F26" s="6" t="s">
        <v>5</v>
      </c>
      <c r="G26" s="22">
        <v>1</v>
      </c>
      <c r="X26" t="s">
        <v>11</v>
      </c>
      <c r="AH26" s="1" t="s">
        <v>21</v>
      </c>
    </row>
    <row r="27" spans="5:34" x14ac:dyDescent="0.25">
      <c r="E27" s="21" t="s">
        <v>4</v>
      </c>
      <c r="F27" s="6" t="s">
        <v>5</v>
      </c>
      <c r="G27" s="22">
        <v>1</v>
      </c>
      <c r="X27" t="s">
        <v>12</v>
      </c>
      <c r="AH27" s="1" t="s">
        <v>22</v>
      </c>
    </row>
    <row r="28" spans="5:34" x14ac:dyDescent="0.25">
      <c r="E28" s="21" t="s">
        <v>4</v>
      </c>
      <c r="F28" s="6" t="s">
        <v>3</v>
      </c>
      <c r="G28" s="22">
        <v>1</v>
      </c>
      <c r="X28" t="s">
        <v>13</v>
      </c>
      <c r="AH28" s="1" t="s">
        <v>23</v>
      </c>
    </row>
    <row r="29" spans="5:34" x14ac:dyDescent="0.25">
      <c r="E29" s="21" t="s">
        <v>4</v>
      </c>
      <c r="F29" s="6" t="s">
        <v>3</v>
      </c>
      <c r="G29" s="22">
        <v>1</v>
      </c>
      <c r="X29" t="s">
        <v>14</v>
      </c>
      <c r="AH29" s="1" t="s">
        <v>24</v>
      </c>
    </row>
    <row r="30" spans="5:34" x14ac:dyDescent="0.25">
      <c r="E30" s="21" t="s">
        <v>4</v>
      </c>
      <c r="F30" s="6" t="s">
        <v>7</v>
      </c>
      <c r="G30" s="22">
        <v>1.5</v>
      </c>
      <c r="X30" t="s">
        <v>15</v>
      </c>
      <c r="AH30" s="1" t="s">
        <v>25</v>
      </c>
    </row>
    <row r="31" spans="5:34" x14ac:dyDescent="0.25">
      <c r="E31" s="21" t="s">
        <v>4</v>
      </c>
      <c r="F31" s="6" t="s">
        <v>6</v>
      </c>
      <c r="G31" s="22">
        <v>1</v>
      </c>
      <c r="X31" t="s">
        <v>16</v>
      </c>
      <c r="AH31" s="1" t="s">
        <v>38</v>
      </c>
    </row>
    <row r="32" spans="5:34" x14ac:dyDescent="0.25">
      <c r="E32" s="21" t="s">
        <v>4</v>
      </c>
      <c r="F32" s="6" t="s">
        <v>6</v>
      </c>
      <c r="G32" s="22">
        <v>1</v>
      </c>
      <c r="X32" t="s">
        <v>17</v>
      </c>
      <c r="AH32" s="1" t="s">
        <v>39</v>
      </c>
    </row>
    <row r="33" spans="5:34" x14ac:dyDescent="0.25">
      <c r="E33" s="21" t="s">
        <v>4</v>
      </c>
      <c r="F33" s="6" t="s">
        <v>6</v>
      </c>
      <c r="G33" s="22">
        <v>1.5</v>
      </c>
      <c r="X33" t="s">
        <v>18</v>
      </c>
      <c r="AH33" s="1" t="s">
        <v>40</v>
      </c>
    </row>
    <row r="34" spans="5:34" x14ac:dyDescent="0.25">
      <c r="E34" s="21" t="s">
        <v>4</v>
      </c>
      <c r="F34" s="6" t="s">
        <v>7</v>
      </c>
      <c r="G34" s="22">
        <v>1</v>
      </c>
      <c r="X34" t="s">
        <v>19</v>
      </c>
      <c r="AH34" s="1" t="s">
        <v>41</v>
      </c>
    </row>
    <row r="35" spans="5:34" x14ac:dyDescent="0.25">
      <c r="E35" s="21" t="s">
        <v>4</v>
      </c>
      <c r="F35" s="6" t="s">
        <v>3</v>
      </c>
      <c r="G35" s="22">
        <v>1</v>
      </c>
      <c r="X35" t="s">
        <v>20</v>
      </c>
      <c r="AH35" s="1" t="s">
        <v>42</v>
      </c>
    </row>
    <row r="36" spans="5:34" x14ac:dyDescent="0.25">
      <c r="E36" s="21" t="s">
        <v>4</v>
      </c>
      <c r="F36" s="6" t="s">
        <v>3</v>
      </c>
      <c r="G36" s="22">
        <v>1</v>
      </c>
      <c r="X36" t="s">
        <v>21</v>
      </c>
      <c r="AH36" s="1" t="s">
        <v>43</v>
      </c>
    </row>
    <row r="37" spans="5:34" x14ac:dyDescent="0.25">
      <c r="E37" s="21" t="s">
        <v>4</v>
      </c>
      <c r="F37" s="6" t="s">
        <v>6</v>
      </c>
      <c r="G37" s="22">
        <v>1</v>
      </c>
      <c r="X37" t="s">
        <v>22</v>
      </c>
      <c r="AH37" s="1" t="s">
        <v>44</v>
      </c>
    </row>
    <row r="38" spans="5:34" x14ac:dyDescent="0.25">
      <c r="E38" s="21" t="s">
        <v>4</v>
      </c>
      <c r="F38" s="6" t="s">
        <v>7</v>
      </c>
      <c r="G38" s="22">
        <v>1</v>
      </c>
      <c r="X38" t="s">
        <v>23</v>
      </c>
      <c r="AH38" s="1" t="s">
        <v>45</v>
      </c>
    </row>
    <row r="39" spans="5:34" x14ac:dyDescent="0.25">
      <c r="E39" s="21" t="s">
        <v>4</v>
      </c>
      <c r="F39" s="6" t="s">
        <v>6</v>
      </c>
      <c r="G39" s="22">
        <v>1</v>
      </c>
      <c r="X39" t="s">
        <v>24</v>
      </c>
      <c r="AH39" s="1" t="s">
        <v>46</v>
      </c>
    </row>
    <row r="40" spans="5:34" x14ac:dyDescent="0.25">
      <c r="E40" s="21" t="s">
        <v>4</v>
      </c>
      <c r="F40" s="6" t="s">
        <v>7</v>
      </c>
      <c r="G40" s="22">
        <v>1.5</v>
      </c>
      <c r="X40" t="s">
        <v>24</v>
      </c>
      <c r="AH40" s="1" t="s">
        <v>47</v>
      </c>
    </row>
    <row r="41" spans="5:34" x14ac:dyDescent="0.25">
      <c r="E41" s="21" t="s">
        <v>4</v>
      </c>
      <c r="F41" s="6" t="s">
        <v>5</v>
      </c>
      <c r="G41" s="22">
        <v>1</v>
      </c>
      <c r="X41" t="s">
        <v>38</v>
      </c>
      <c r="AH41" s="1" t="s">
        <v>48</v>
      </c>
    </row>
    <row r="42" spans="5:34" x14ac:dyDescent="0.25">
      <c r="E42" s="21" t="s">
        <v>4</v>
      </c>
      <c r="F42" s="6" t="s">
        <v>6</v>
      </c>
      <c r="G42" s="22">
        <v>0.5</v>
      </c>
      <c r="X42" t="s">
        <v>39</v>
      </c>
      <c r="AH42" s="1" t="s">
        <v>49</v>
      </c>
    </row>
    <row r="43" spans="5:34" x14ac:dyDescent="0.25">
      <c r="E43" s="21" t="s">
        <v>4</v>
      </c>
      <c r="F43" s="6" t="s">
        <v>3</v>
      </c>
      <c r="G43" s="22">
        <v>2.5</v>
      </c>
      <c r="X43" t="s">
        <v>40</v>
      </c>
      <c r="AH43" s="1" t="s">
        <v>50</v>
      </c>
    </row>
    <row r="44" spans="5:34" x14ac:dyDescent="0.25">
      <c r="E44" s="21" t="s">
        <v>4</v>
      </c>
      <c r="F44" s="6" t="s">
        <v>3</v>
      </c>
      <c r="G44" s="22">
        <v>2</v>
      </c>
      <c r="X44" t="s">
        <v>41</v>
      </c>
      <c r="AH44" s="1" t="s">
        <v>51</v>
      </c>
    </row>
    <row r="45" spans="5:34" x14ac:dyDescent="0.25">
      <c r="E45" s="21" t="s">
        <v>4</v>
      </c>
      <c r="F45" s="6" t="s">
        <v>6</v>
      </c>
      <c r="G45" s="22">
        <v>0.5</v>
      </c>
      <c r="X45" t="s">
        <v>42</v>
      </c>
      <c r="AH45" s="1" t="s">
        <v>52</v>
      </c>
    </row>
    <row r="46" spans="5:34" x14ac:dyDescent="0.25">
      <c r="E46" s="21" t="s">
        <v>4</v>
      </c>
      <c r="F46" s="6" t="s">
        <v>5</v>
      </c>
      <c r="G46" s="22">
        <v>1</v>
      </c>
      <c r="X46" t="s">
        <v>43</v>
      </c>
      <c r="AH46" s="1" t="s">
        <v>53</v>
      </c>
    </row>
    <row r="47" spans="5:34" x14ac:dyDescent="0.25">
      <c r="E47" s="21" t="s">
        <v>4</v>
      </c>
      <c r="F47" s="6" t="s">
        <v>5</v>
      </c>
      <c r="G47" s="22">
        <v>1</v>
      </c>
      <c r="X47" t="s">
        <v>44</v>
      </c>
      <c r="AH47" s="1" t="s">
        <v>54</v>
      </c>
    </row>
    <row r="48" spans="5:34" x14ac:dyDescent="0.25">
      <c r="E48" s="21" t="s">
        <v>4</v>
      </c>
      <c r="F48" s="6" t="s">
        <v>3</v>
      </c>
      <c r="G48" s="22">
        <v>2</v>
      </c>
      <c r="X48" t="s">
        <v>45</v>
      </c>
      <c r="AH48" s="1" t="s">
        <v>55</v>
      </c>
    </row>
    <row r="49" spans="5:34" x14ac:dyDescent="0.25">
      <c r="E49" s="21" t="s">
        <v>4</v>
      </c>
      <c r="F49" s="6" t="s">
        <v>3</v>
      </c>
      <c r="G49" s="22">
        <v>1.5</v>
      </c>
      <c r="X49" t="s">
        <v>46</v>
      </c>
      <c r="AH49" s="1" t="s">
        <v>56</v>
      </c>
    </row>
    <row r="50" spans="5:34" x14ac:dyDescent="0.25">
      <c r="E50" s="21" t="s">
        <v>4</v>
      </c>
      <c r="F50" s="6" t="s">
        <v>7</v>
      </c>
      <c r="G50" s="22">
        <v>1</v>
      </c>
      <c r="X50" t="s">
        <v>47</v>
      </c>
      <c r="AH50" s="1" t="s">
        <v>57</v>
      </c>
    </row>
    <row r="51" spans="5:34" x14ac:dyDescent="0.25">
      <c r="E51" s="21" t="s">
        <v>4</v>
      </c>
      <c r="F51" s="6" t="s">
        <v>7</v>
      </c>
      <c r="G51" s="22">
        <v>3</v>
      </c>
      <c r="X51" t="s">
        <v>48</v>
      </c>
      <c r="AH51" s="1" t="s">
        <v>58</v>
      </c>
    </row>
    <row r="52" spans="5:34" x14ac:dyDescent="0.25">
      <c r="E52" s="21" t="s">
        <v>4</v>
      </c>
      <c r="F52" s="6" t="s">
        <v>3</v>
      </c>
      <c r="G52" s="22">
        <v>2</v>
      </c>
      <c r="X52" t="s">
        <v>49</v>
      </c>
      <c r="AH52" s="1" t="s">
        <v>59</v>
      </c>
    </row>
    <row r="53" spans="5:34" x14ac:dyDescent="0.25">
      <c r="E53" s="21" t="s">
        <v>4</v>
      </c>
      <c r="F53" s="6" t="s">
        <v>3</v>
      </c>
      <c r="G53" s="22">
        <v>2.5</v>
      </c>
      <c r="X53" t="s">
        <v>50</v>
      </c>
      <c r="AH53" s="1" t="s">
        <v>60</v>
      </c>
    </row>
    <row r="54" spans="5:34" x14ac:dyDescent="0.25">
      <c r="E54" s="21" t="s">
        <v>4</v>
      </c>
      <c r="F54" s="6" t="s">
        <v>6</v>
      </c>
      <c r="G54" s="22">
        <v>1</v>
      </c>
      <c r="X54" t="s">
        <v>51</v>
      </c>
      <c r="AH54" s="1" t="s">
        <v>61</v>
      </c>
    </row>
    <row r="55" spans="5:34" x14ac:dyDescent="0.25">
      <c r="E55" s="21" t="s">
        <v>4</v>
      </c>
      <c r="F55" s="6" t="s">
        <v>6</v>
      </c>
      <c r="G55" s="22">
        <v>1</v>
      </c>
      <c r="X55" t="s">
        <v>52</v>
      </c>
      <c r="AH55" s="1" t="s">
        <v>62</v>
      </c>
    </row>
    <row r="56" spans="5:34" x14ac:dyDescent="0.25">
      <c r="E56" s="21" t="s">
        <v>4</v>
      </c>
      <c r="F56" s="6" t="s">
        <v>3</v>
      </c>
      <c r="G56" s="22">
        <v>1.5</v>
      </c>
      <c r="X56" t="s">
        <v>53</v>
      </c>
    </row>
    <row r="57" spans="5:34" x14ac:dyDescent="0.25">
      <c r="E57" s="21" t="s">
        <v>4</v>
      </c>
      <c r="F57" s="6" t="s">
        <v>5</v>
      </c>
      <c r="G57" s="22">
        <v>1</v>
      </c>
      <c r="X57" t="s">
        <v>54</v>
      </c>
    </row>
    <row r="58" spans="5:34" x14ac:dyDescent="0.25">
      <c r="E58" s="21" t="s">
        <v>4</v>
      </c>
      <c r="F58" s="8" t="s">
        <v>8</v>
      </c>
      <c r="G58" s="22">
        <v>1.5</v>
      </c>
      <c r="X58" t="s">
        <v>55</v>
      </c>
    </row>
    <row r="59" spans="5:34" x14ac:dyDescent="0.25">
      <c r="E59" s="21" t="s">
        <v>4</v>
      </c>
      <c r="F59" s="6" t="s">
        <v>5</v>
      </c>
      <c r="G59" s="22">
        <v>1</v>
      </c>
      <c r="X59" t="s">
        <v>56</v>
      </c>
    </row>
    <row r="60" spans="5:34" x14ac:dyDescent="0.25">
      <c r="E60" s="21" t="s">
        <v>4</v>
      </c>
      <c r="F60" s="6" t="s">
        <v>6</v>
      </c>
      <c r="G60" s="22">
        <v>1</v>
      </c>
      <c r="X60" t="s">
        <v>57</v>
      </c>
    </row>
    <row r="61" spans="5:34" x14ac:dyDescent="0.25">
      <c r="E61" s="21" t="s">
        <v>4</v>
      </c>
      <c r="F61" s="6" t="s">
        <v>7</v>
      </c>
      <c r="G61" s="22">
        <v>2</v>
      </c>
      <c r="X61" t="s">
        <v>58</v>
      </c>
    </row>
    <row r="62" spans="5:34" x14ac:dyDescent="0.25">
      <c r="E62" s="21" t="s">
        <v>4</v>
      </c>
      <c r="F62" s="6" t="s">
        <v>6</v>
      </c>
      <c r="G62" s="22">
        <v>1.5</v>
      </c>
      <c r="X62" t="s">
        <v>59</v>
      </c>
    </row>
    <row r="63" spans="5:34" x14ac:dyDescent="0.25">
      <c r="E63" s="21" t="s">
        <v>4</v>
      </c>
      <c r="F63" s="6" t="s">
        <v>3</v>
      </c>
      <c r="G63" s="22">
        <v>4</v>
      </c>
      <c r="X63" t="s">
        <v>60</v>
      </c>
    </row>
    <row r="64" spans="5:34" x14ac:dyDescent="0.25">
      <c r="E64" s="21" t="s">
        <v>4</v>
      </c>
      <c r="F64" s="6" t="s">
        <v>3</v>
      </c>
      <c r="G64" s="22">
        <v>1</v>
      </c>
      <c r="X64" t="s">
        <v>61</v>
      </c>
    </row>
    <row r="65" spans="5:24" x14ac:dyDescent="0.25">
      <c r="E65" s="21" t="s">
        <v>4</v>
      </c>
      <c r="F65" s="6" t="s">
        <v>6</v>
      </c>
      <c r="G65" s="22">
        <v>1.5</v>
      </c>
      <c r="X65" t="s">
        <v>62</v>
      </c>
    </row>
    <row r="66" spans="5:24" x14ac:dyDescent="0.25">
      <c r="E66" s="21" t="s">
        <v>63</v>
      </c>
      <c r="F66" s="6" t="s">
        <v>6</v>
      </c>
      <c r="G66" s="22">
        <v>50</v>
      </c>
    </row>
    <row r="67" spans="5:24" x14ac:dyDescent="0.25">
      <c r="E67" s="21" t="s">
        <v>63</v>
      </c>
      <c r="F67" s="6" t="s">
        <v>5</v>
      </c>
      <c r="G67" s="22">
        <v>34</v>
      </c>
    </row>
    <row r="68" spans="5:24" x14ac:dyDescent="0.25">
      <c r="E68" s="21" t="s">
        <v>12</v>
      </c>
      <c r="F68" s="6" t="s">
        <v>6</v>
      </c>
      <c r="G68" s="22">
        <v>23</v>
      </c>
    </row>
    <row r="69" spans="5:24" x14ac:dyDescent="0.25">
      <c r="E69" s="21" t="s">
        <v>13</v>
      </c>
      <c r="F69" s="6" t="s">
        <v>8</v>
      </c>
      <c r="G69" s="22">
        <v>22</v>
      </c>
    </row>
    <row r="70" spans="5:24" x14ac:dyDescent="0.25">
      <c r="E70" s="21" t="s">
        <v>14</v>
      </c>
      <c r="F70" s="6" t="s">
        <v>3</v>
      </c>
      <c r="G70" s="22">
        <v>34</v>
      </c>
    </row>
    <row r="71" spans="5:24" x14ac:dyDescent="0.25">
      <c r="E71" s="21" t="s">
        <v>15</v>
      </c>
      <c r="F71" s="6"/>
      <c r="G71" s="22">
        <v>34</v>
      </c>
    </row>
    <row r="72" spans="5:24" x14ac:dyDescent="0.25">
      <c r="E72" s="21" t="s">
        <v>16</v>
      </c>
      <c r="F72" s="6"/>
      <c r="G72" s="22"/>
    </row>
    <row r="73" spans="5:24" x14ac:dyDescent="0.25">
      <c r="E73" s="21" t="s">
        <v>17</v>
      </c>
      <c r="F73" s="6"/>
      <c r="G73" s="22"/>
    </row>
    <row r="74" spans="5:24" x14ac:dyDescent="0.25">
      <c r="E74" s="21" t="s">
        <v>18</v>
      </c>
      <c r="F74" s="6"/>
      <c r="G74" s="22"/>
    </row>
    <row r="75" spans="5:24" x14ac:dyDescent="0.25">
      <c r="E75" s="21" t="s">
        <v>19</v>
      </c>
      <c r="F75" s="6"/>
      <c r="G75" s="22"/>
    </row>
    <row r="76" spans="5:24" x14ac:dyDescent="0.25">
      <c r="E76" s="26"/>
      <c r="F76" s="27"/>
      <c r="G76" s="28"/>
    </row>
  </sheetData>
  <mergeCells count="6">
    <mergeCell ref="N2:O2"/>
    <mergeCell ref="P2:Q2"/>
    <mergeCell ref="J2:L2"/>
    <mergeCell ref="J11:J12"/>
    <mergeCell ref="B3:B4"/>
    <mergeCell ref="C3:C4"/>
  </mergeCells>
  <dataValidations count="3">
    <dataValidation type="list" allowBlank="1" showInputMessage="1" showErrorMessage="1" sqref="F6:F76">
      <formula1>$J$3:$J$6</formula1>
    </dataValidation>
    <dataValidation type="list" allowBlank="1" showInputMessage="1" showErrorMessage="1" sqref="J11:J12">
      <formula1>$X$14:$X$65</formula1>
    </dataValidation>
    <dataValidation type="list" allowBlank="1" showInputMessage="1" showErrorMessage="1" sqref="M15">
      <formula1>$E$6:$E$76</formula1>
    </dataValidation>
  </dataValidations>
  <pageMargins left="0.7" right="0.7" top="0.75" bottom="0.75" header="0.3" footer="0.3"/>
  <pageSetup paperSize="9" orientation="portrait" verticalDpi="3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 </vt:lpstr>
    </vt:vector>
  </TitlesOfParts>
  <Company>IT Haulotte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crousson</dc:creator>
  <cp:lastModifiedBy>maison</cp:lastModifiedBy>
  <dcterms:created xsi:type="dcterms:W3CDTF">2019-03-29T12:00:34Z</dcterms:created>
  <dcterms:modified xsi:type="dcterms:W3CDTF">2019-05-01T09:54:12Z</dcterms:modified>
</cp:coreProperties>
</file>