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45" windowWidth="19410" windowHeight="10380" activeTab="1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colonneclientsfacturé">TableauClientsFacturé[Client Facturé]</definedName>
    <definedName name="colonneclientsfacturéBI">TableauHistorique_BI[Nom Client Facturé]</definedName>
    <definedName name="colonneclientsintervention">TableauClientsIntervention[Client Intervention]</definedName>
    <definedName name="colonneclientsinterventionBi">TableauHistorique_BI[Nom Client Intervention]</definedName>
    <definedName name="colonnepointprelevement">Descriptions!$I$2:$I$21</definedName>
    <definedName name="colonneposteintervention">Descriptions!$G$2:$G$21</definedName>
    <definedName name="colonnetechnicien">Descriptions!$B$2:$B$20</definedName>
    <definedName name="colonnetravaux">Descriptions!$H$2:$H$21</definedName>
    <definedName name="colonnevaleurprelevement">Descriptions!$J$2:$J$21</definedName>
    <definedName name="TableauMaterielReference">TableauStockVehicule[[Description]:[Référence]]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4" i="1" l="1"/>
  <c r="C72" i="1"/>
  <c r="V53" i="1"/>
  <c r="A53" i="1" s="1"/>
  <c r="E53" i="1" s="1"/>
  <c r="B53" i="1"/>
  <c r="T51" i="1"/>
  <c r="S51" i="1"/>
  <c r="V50" i="1"/>
  <c r="I50" i="1" s="1"/>
  <c r="U50" i="1"/>
  <c r="V47" i="1"/>
  <c r="A47" i="1" s="1"/>
  <c r="E47" i="1" s="1"/>
  <c r="B47" i="1"/>
  <c r="V46" i="1"/>
  <c r="A46" i="1" s="1"/>
  <c r="E46" i="1" s="1"/>
  <c r="B46" i="1"/>
  <c r="V41" i="1"/>
  <c r="P41" i="1" s="1"/>
  <c r="K41" i="1"/>
  <c r="E41" i="1" s="1"/>
  <c r="B41" i="1"/>
  <c r="A41" i="1"/>
  <c r="V40" i="1"/>
  <c r="P40" i="1" s="1"/>
  <c r="K40" i="1"/>
  <c r="E40" i="1" s="1"/>
  <c r="B40" i="1"/>
  <c r="A40" i="1"/>
  <c r="V39" i="1"/>
  <c r="P39" i="1" s="1"/>
  <c r="K39" i="1"/>
  <c r="E39" i="1" s="1"/>
  <c r="B39" i="1"/>
  <c r="A39" i="1"/>
  <c r="V38" i="1"/>
  <c r="P38" i="1" s="1"/>
  <c r="K38" i="1"/>
  <c r="E38" i="1" s="1"/>
  <c r="B38" i="1"/>
  <c r="A38" i="1"/>
  <c r="V37" i="1"/>
  <c r="P37" i="1" s="1"/>
  <c r="K37" i="1"/>
  <c r="E37" i="1" s="1"/>
  <c r="B37" i="1"/>
  <c r="A37" i="1"/>
  <c r="L14" i="1"/>
  <c r="K14" i="1" s="1"/>
  <c r="L13" i="1"/>
  <c r="K13" i="1" s="1"/>
  <c r="C70" i="1"/>
  <c r="T12" i="1"/>
  <c r="P12" i="1"/>
  <c r="L12" i="1"/>
  <c r="K12" i="1" s="1"/>
  <c r="P11" i="1"/>
  <c r="L11" i="1"/>
  <c r="K11" i="1" s="1"/>
  <c r="P10" i="1"/>
  <c r="L10" i="1"/>
  <c r="K10" i="1" s="1"/>
  <c r="L8" i="1"/>
  <c r="K8" i="1" s="1"/>
  <c r="F6" i="1"/>
  <c r="F8" i="1" l="1"/>
  <c r="F12" i="1"/>
  <c r="F10" i="1"/>
  <c r="F11" i="1"/>
</calcChain>
</file>

<file path=xl/sharedStrings.xml><?xml version="1.0" encoding="utf-8"?>
<sst xmlns="http://schemas.openxmlformats.org/spreadsheetml/2006/main" count="808" uniqueCount="605">
  <si>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</si>
  <si>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</si>
  <si>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</si>
  <si>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</si>
  <si>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</si>
  <si>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</si>
  <si>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</si>
  <si>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</si>
  <si>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</si>
  <si>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</si>
  <si>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</si>
  <si>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</si>
  <si>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</si>
  <si>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</si>
  <si>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</si>
  <si>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</si>
  <si>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</si>
  <si>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</si>
  <si>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</si>
  <si>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</si>
  <si>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</si>
  <si>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</si>
  <si>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</si>
  <si>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Autre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</si>
  <si>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</si>
  <si>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</si>
  <si>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</si>
  <si>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</si>
  <si>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</si>
  <si>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</si>
  <si>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</si>
  <si>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</si>
  <si>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</si>
  <si>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</si>
  <si>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Point de Prélèvement 6</t>
  </si>
  <si>
    <t>Valeur Prélèvement 5</t>
  </si>
  <si>
    <t>Valeur Prélèvement 6</t>
  </si>
  <si>
    <t>Chaufferie</t>
  </si>
  <si>
    <t>S/Station</t>
  </si>
  <si>
    <t>Local</t>
  </si>
  <si>
    <t>Cuisine</t>
  </si>
  <si>
    <t>Autres</t>
  </si>
  <si>
    <t>Travaux</t>
  </si>
  <si>
    <t>Nettoyage</t>
  </si>
  <si>
    <t>Détartrage</t>
  </si>
  <si>
    <t>Désembouage</t>
  </si>
  <si>
    <t>Mise en service</t>
  </si>
  <si>
    <t>Dépannage</t>
  </si>
  <si>
    <t>Entretien</t>
  </si>
  <si>
    <t>Déplacement</t>
  </si>
  <si>
    <t>Point de Prélèvement</t>
  </si>
  <si>
    <t>TH out adoucisseur</t>
  </si>
  <si>
    <t>TH eau mitigé</t>
  </si>
  <si>
    <t>TA alcalimétrie</t>
  </si>
  <si>
    <t>TAC alcalimétrie complet</t>
  </si>
  <si>
    <t>PH out injection</t>
  </si>
  <si>
    <t>FER out filtre</t>
  </si>
  <si>
    <t>Conductivité out Osmose</t>
  </si>
  <si>
    <t>Conductivité out Lit Mélangé</t>
  </si>
  <si>
    <t>Compteur OUT install. 1</t>
  </si>
  <si>
    <t>Compteur OUT install. 2</t>
  </si>
  <si>
    <t>Compteur OUT install. 3</t>
  </si>
  <si>
    <t>Cpt. IN install.</t>
  </si>
  <si>
    <t>Relevé Compteur</t>
  </si>
  <si>
    <t>l/m3</t>
  </si>
  <si>
    <t>g/l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</si>
  <si>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</si>
  <si>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</si>
  <si>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</si>
  <si>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</si>
  <si>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</si>
  <si>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</si>
  <si>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</si>
  <si>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</si>
  <si>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</si>
  <si>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</si>
  <si>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</si>
  <si>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</si>
  <si>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</si>
  <si>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</si>
  <si>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</si>
  <si>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</si>
  <si>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</si>
  <si>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</si>
  <si>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</si>
  <si>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</si>
  <si>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</si>
  <si>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</si>
  <si>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</si>
  <si>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</si>
  <si>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</si>
  <si>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</si>
  <si>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</si>
  <si>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</si>
  <si>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</si>
  <si>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>Désinfection</t>
  </si>
  <si>
    <t xml:space="preserve">Date du   </t>
  </si>
  <si>
    <t xml:space="preserve">        au</t>
  </si>
  <si>
    <t>TH OUT Bouteille 1</t>
  </si>
  <si>
    <t>TH OUT Bouteille 2</t>
  </si>
  <si>
    <t>TH OUT Bouteille 3</t>
  </si>
  <si>
    <t>TH OUT Bouteille 4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</si>
  <si>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</si>
  <si>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</si>
  <si>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</si>
  <si>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</si>
  <si>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</si>
  <si>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</si>
  <si>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</si>
  <si>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</si>
  <si>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</si>
  <si>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TH mitigé B1</t>
  </si>
  <si>
    <t>TH mitigé B2</t>
  </si>
  <si>
    <t>Email Responsable :</t>
  </si>
  <si>
    <t>Code 
Postal</t>
  </si>
  <si>
    <t>Responsable 
Chantier</t>
  </si>
  <si>
    <t>Code 
Technicien</t>
  </si>
  <si>
    <t>Code 
Véhicule</t>
  </si>
  <si>
    <t>Technicien
Nom Prénom</t>
  </si>
  <si>
    <t>Poste D'intervention</t>
  </si>
  <si>
    <t>Valeur 
Prélèvement</t>
  </si>
  <si>
    <t>PRODUITS</t>
  </si>
  <si>
    <t>Email Responsable
Technique</t>
  </si>
  <si>
    <t>Autres 1</t>
  </si>
  <si>
    <t>Autres 2</t>
  </si>
  <si>
    <t>Désoxydation</t>
  </si>
  <si>
    <t>Cetamine E590-E595</t>
  </si>
  <si>
    <t>Cetamine E650</t>
  </si>
  <si>
    <t>Cetamine F300-F310</t>
  </si>
  <si>
    <t>Cetamine F360-364-365</t>
  </si>
  <si>
    <t>Ferrocid 4601</t>
  </si>
  <si>
    <t>Ferrocid 8581 + NaOCl</t>
  </si>
  <si>
    <t>Ferrocid 8580</t>
  </si>
  <si>
    <t>Ferrocid 8583</t>
  </si>
  <si>
    <t>Kurita F5000-F5106</t>
  </si>
  <si>
    <t>Ferrocid 8585</t>
  </si>
  <si>
    <t>Dilurit 946V</t>
  </si>
  <si>
    <t>Ferrocid 8590</t>
  </si>
  <si>
    <t>Ferrocid 8591</t>
  </si>
  <si>
    <t>Ferrocid 8592</t>
  </si>
  <si>
    <t>Ferrocid 8597</t>
  </si>
  <si>
    <t>Ferrofos 5260</t>
  </si>
  <si>
    <t>Ferrofos 8413-3</t>
  </si>
  <si>
    <t>Ferrofos 8440</t>
  </si>
  <si>
    <t>Ferrofos 8441</t>
  </si>
  <si>
    <t>Ferrofos 8446</t>
  </si>
  <si>
    <t>Ferrofos 8447</t>
  </si>
  <si>
    <t>Ferrofos 8450</t>
  </si>
  <si>
    <t>Ferrofos 8461</t>
  </si>
  <si>
    <t>Ferrofos 8467</t>
  </si>
  <si>
    <t>Ferrofos 8500</t>
  </si>
  <si>
    <t>Ferrofos 8502</t>
  </si>
  <si>
    <t>Ferrofos 8507</t>
  </si>
  <si>
    <t>Ferrofos 8509</t>
  </si>
  <si>
    <t>Ferrofos 8549</t>
  </si>
  <si>
    <t>Ferrofos 8553</t>
  </si>
  <si>
    <t>Ferrofos 8555</t>
  </si>
  <si>
    <t>Aktiphos 950</t>
  </si>
  <si>
    <t>Korrodex 8573</t>
  </si>
  <si>
    <t>Korrodex 8575</t>
  </si>
  <si>
    <t>Ferrolin 8088</t>
  </si>
  <si>
    <t>Korrodex 332</t>
  </si>
  <si>
    <t>Korrodex 8836</t>
  </si>
  <si>
    <t>Turbanion M 106</t>
  </si>
  <si>
    <t>Turbodispin D 80</t>
  </si>
  <si>
    <t>Turbodispin D 83</t>
  </si>
  <si>
    <t>Turbodispin D 100</t>
  </si>
  <si>
    <t>Turbodispin D 120</t>
  </si>
  <si>
    <t>Turbodispin 4360</t>
  </si>
  <si>
    <t>Turbodispin 4351</t>
  </si>
  <si>
    <t>Dilurite CAT</t>
  </si>
  <si>
    <t>Dilurite BCS</t>
  </si>
  <si>
    <t>FERROLIX 8357</t>
  </si>
  <si>
    <t>Cpt. Ext. 
K= en litre</t>
  </si>
  <si>
    <t>COVID19</t>
  </si>
  <si>
    <t>Analyses d'eau entrée</t>
  </si>
  <si>
    <t>Matériels à Facturer
(Stock Véhicule)</t>
  </si>
  <si>
    <t>Matériels Facturé ou à Facturer / Devis</t>
  </si>
  <si>
    <t>CL libre</t>
  </si>
  <si>
    <t>06 06 06 06 06</t>
  </si>
  <si>
    <t>prominent 1</t>
  </si>
  <si>
    <t>0,45 mg/m3</t>
  </si>
  <si>
    <t>a voir</t>
  </si>
  <si>
    <t>grundfos</t>
  </si>
  <si>
    <t>0,69 mg/m3</t>
  </si>
  <si>
    <t>cintropur NW 25/25µ</t>
  </si>
  <si>
    <t>DOUBLE OSMOSE 1M3/H</t>
  </si>
  <si>
    <t>0,8</t>
  </si>
  <si>
    <t>0,2</t>
  </si>
  <si>
    <t>super</t>
  </si>
  <si>
    <t>Contact Intervention</t>
  </si>
  <si>
    <t>Email Contact</t>
  </si>
  <si>
    <t>EHPAD</t>
  </si>
  <si>
    <t>PERIGUEUX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</si>
  <si>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</si>
  <si>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</si>
  <si>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</si>
  <si>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</si>
  <si>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</si>
  <si>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</si>
  <si>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 xml:space="preserve">Date du </t>
  </si>
  <si>
    <t>Date au</t>
  </si>
  <si>
    <t>Description</t>
  </si>
  <si>
    <t>Référence</t>
  </si>
  <si>
    <t>Quantité</t>
  </si>
  <si>
    <t>CONTROL-TH RECHARGE BLEUE 125 ml</t>
  </si>
  <si>
    <t>244040100132</t>
  </si>
  <si>
    <t>CONTROL-TH RECHARGE JAUNE 125 ml</t>
  </si>
  <si>
    <t>244040100134</t>
  </si>
  <si>
    <t>TROUSSE TH</t>
  </si>
  <si>
    <t>244040200103</t>
  </si>
  <si>
    <t>ROBINET FLOTTEUR 1700</t>
  </si>
  <si>
    <t>246020100128</t>
  </si>
  <si>
    <t>ROBINET FLOTTEUR 1600</t>
  </si>
  <si>
    <t>246020100186</t>
  </si>
  <si>
    <t>MICROSWITCH POUR VANNE FLECK</t>
  </si>
  <si>
    <t>246060100253</t>
  </si>
  <si>
    <t>246060100414</t>
  </si>
  <si>
    <t>PISTON SUPERIEUR/9500</t>
  </si>
  <si>
    <t>246060100467</t>
  </si>
  <si>
    <t>PISTON INFERIEUR/9500</t>
  </si>
  <si>
    <t>246060100468</t>
  </si>
  <si>
    <t>BRINE VALVE 1600 ASSY / 9500</t>
  </si>
  <si>
    <t>246060100469</t>
  </si>
  <si>
    <t>BRINE VALVE 1700 ASSY / 9500</t>
  </si>
  <si>
    <t>246060100470</t>
  </si>
  <si>
    <t>KIT PISTON 4600/5600 FR</t>
  </si>
  <si>
    <t>246060100472</t>
  </si>
  <si>
    <t>CREPINE HAUTE 1" + PINS VANNE 5600</t>
  </si>
  <si>
    <t>246060100474</t>
  </si>
  <si>
    <t>CREPINE HAUTE 1" EAU CHAUDE + PINS</t>
  </si>
  <si>
    <t>246060100480</t>
  </si>
  <si>
    <t>CREPINE HAUTE 1" A VISSER</t>
  </si>
  <si>
    <t>246060100481</t>
  </si>
  <si>
    <t>CREPINE HAUTE 1" EAU CHAUDE</t>
  </si>
  <si>
    <t>246060100482</t>
  </si>
  <si>
    <t>CREPINE BASSE 2" POUR VANNE 2900/2910/2850</t>
  </si>
  <si>
    <t>246060100491</t>
  </si>
  <si>
    <t>YOKE 1"</t>
  </si>
  <si>
    <t>246060100494</t>
  </si>
  <si>
    <t>YOKE PLASTIQUE 3/4" BSP MALE</t>
  </si>
  <si>
    <t>246060100495</t>
  </si>
  <si>
    <t>AIR CHECK 900</t>
  </si>
  <si>
    <t>246060100501</t>
  </si>
  <si>
    <t>CREPINE BASSE EAU CHAUDE</t>
  </si>
  <si>
    <t>246060100549</t>
  </si>
  <si>
    <t>AIRCHECK 500 EAU CHAUDE</t>
  </si>
  <si>
    <t>246060100566</t>
  </si>
  <si>
    <t>PISTON COMPLET WBP 2750/ET SUP 2900</t>
  </si>
  <si>
    <t>246060100569</t>
  </si>
  <si>
    <t>KIT BAGUE + JOINTS/5600/9000</t>
  </si>
  <si>
    <t>246060100572</t>
  </si>
  <si>
    <t>PISTON STANDART/5600</t>
  </si>
  <si>
    <t>246060100573</t>
  </si>
  <si>
    <t>PISTON LWU/5600</t>
  </si>
  <si>
    <t>246060100574</t>
  </si>
  <si>
    <t>INJECTEUR DLFC/BLFC/5600</t>
  </si>
  <si>
    <t>246060100575</t>
  </si>
  <si>
    <t>INJECTEUR 1700/1710 2750/2900/2910</t>
  </si>
  <si>
    <t>246060100579</t>
  </si>
  <si>
    <t>PISTON DE SAUMURAGE/1700/2750/2850/2910</t>
  </si>
  <si>
    <t>246060100580</t>
  </si>
  <si>
    <t>BAGUES ET JOINTS INFERIEUR V2900/2910</t>
  </si>
  <si>
    <t>246060100583</t>
  </si>
  <si>
    <t>PISTON SUPERIEUR 9000 ET 9100</t>
  </si>
  <si>
    <t>246060100591</t>
  </si>
  <si>
    <t>PISTON INFERIEUR 9000 ET 9100</t>
  </si>
  <si>
    <t>246060100592</t>
  </si>
  <si>
    <t>LAMPE ROUGE/5600</t>
  </si>
  <si>
    <t>246060100596</t>
  </si>
  <si>
    <t>LAMPE VERTE/5600 230 VOLTS</t>
  </si>
  <si>
    <t>246060100597</t>
  </si>
  <si>
    <t>PISTON ASSY 5650/5665 UF</t>
  </si>
  <si>
    <t>246060100599</t>
  </si>
  <si>
    <t>24509-02 MITIGEUR VANNE 4600 EAU CHAUDE</t>
  </si>
  <si>
    <t>246060100601</t>
  </si>
  <si>
    <t>BY PASS BRONZE AVEC MIXING</t>
  </si>
  <si>
    <t>246060100606</t>
  </si>
  <si>
    <t>YOKE BRONZE AVEC MITIGEUR</t>
  </si>
  <si>
    <t>246060100607</t>
  </si>
  <si>
    <t>BAGUES &amp; JOINTS VANNE 4600 HW</t>
  </si>
  <si>
    <t>246060100609</t>
  </si>
  <si>
    <t>PISTON COMPLET VANNE 2850</t>
  </si>
  <si>
    <t>246060100620</t>
  </si>
  <si>
    <t>JOINTS + ENTRETOISES (N)/9000/9100</t>
  </si>
  <si>
    <t>246060100628</t>
  </si>
  <si>
    <t>CREPINE BASSE+TUBE 1" VANNE 2750</t>
  </si>
  <si>
    <t>246060100629</t>
  </si>
  <si>
    <t>BY-PASS PLASTIQUE 1</t>
  </si>
  <si>
    <t>246060100636</t>
  </si>
  <si>
    <t>PISTON NBP 2850</t>
  </si>
  <si>
    <t>246060100640</t>
  </si>
  <si>
    <t>MOTEUR KIT 230 VOLTS</t>
  </si>
  <si>
    <t>246060100646</t>
  </si>
  <si>
    <t>MOTEUR KIT V9000 24V/50HZ</t>
  </si>
  <si>
    <t>246060100647</t>
  </si>
  <si>
    <t>PISTON DE SAUMURAGE  VANNE 7700</t>
  </si>
  <si>
    <t>246060100648</t>
  </si>
  <si>
    <t>MOTEUR 230V 2750/5600/9000</t>
  </si>
  <si>
    <t>246060100655</t>
  </si>
  <si>
    <t>MOTEUR 230V/1/15/REGE.RAPIDE/5</t>
  </si>
  <si>
    <t>246060100656</t>
  </si>
  <si>
    <t>MOTEUR 24V 1/30 2750/9000</t>
  </si>
  <si>
    <t>246060100657</t>
  </si>
  <si>
    <t>MOTEUR 24V 1/15/9000</t>
  </si>
  <si>
    <t>246060100658</t>
  </si>
  <si>
    <t>PISTON STANDART/5600 SXT/4600SE</t>
  </si>
  <si>
    <t>246060100662</t>
  </si>
  <si>
    <t>CREPINE BASSE 1" VANNE 5600</t>
  </si>
  <si>
    <t>246060100671</t>
  </si>
  <si>
    <t>BY-PASS PLASTIQUE 1"1/4 POUR VANNE 7700</t>
  </si>
  <si>
    <t>246060100685</t>
  </si>
  <si>
    <t>MOTEUR 24V/50 HZ VANNE 7700</t>
  </si>
  <si>
    <t>246060100687</t>
  </si>
  <si>
    <t>BRINE CAM ET PIN</t>
  </si>
  <si>
    <t>246060100690</t>
  </si>
  <si>
    <t>PISTON INFERIEURE WBP VANNE 2910/2900</t>
  </si>
  <si>
    <t>246060100693</t>
  </si>
  <si>
    <t>PISTON INFERIEURE NBP VANNE 2910/2900</t>
  </si>
  <si>
    <t>246060100694</t>
  </si>
  <si>
    <t>BAGUES &amp; JOINTS VANNE 2750 HW</t>
  </si>
  <si>
    <t>246060100695</t>
  </si>
  <si>
    <t>KIT BAGUES ET JOINTS 2750/2910 SUPERIEUR</t>
  </si>
  <si>
    <t>246060100696</t>
  </si>
  <si>
    <t>PISTON SUPERIEUR CO COURANT VANNE 2910</t>
  </si>
  <si>
    <t>246060100697</t>
  </si>
  <si>
    <t>PISTON SUPERIEUR CONTRE COURANT  2910</t>
  </si>
  <si>
    <t>246060100698</t>
  </si>
  <si>
    <t>ZZJOINTS + ENTRETOISES INF/9500</t>
  </si>
  <si>
    <t>246060100705</t>
  </si>
  <si>
    <t>JOINTS + ENTRETOISES VANNE 2850</t>
  </si>
  <si>
    <t>246060100706</t>
  </si>
  <si>
    <t>JOINTS + ENTRETOISES SUP/9500 EAU FROIDE</t>
  </si>
  <si>
    <t>246060100707</t>
  </si>
  <si>
    <t>CREPINE HAUTE VANNE 7700 HIGHT FLOW</t>
  </si>
  <si>
    <t>246060100713</t>
  </si>
  <si>
    <t>CLIP 7700</t>
  </si>
  <si>
    <t>246060100775</t>
  </si>
  <si>
    <t>BAGUES ET JOINTS VANNE 7700</t>
  </si>
  <si>
    <t>246060100858</t>
  </si>
  <si>
    <t>PISTON HAUT DEBIT VANNE 7700</t>
  </si>
  <si>
    <t>246060100859</t>
  </si>
  <si>
    <t>PISTON NORMAL VANNE 7700</t>
  </si>
  <si>
    <t>246060100861</t>
  </si>
  <si>
    <t>INJECTEUR N°5 VANNE 7700</t>
  </si>
  <si>
    <t>246060100864</t>
  </si>
  <si>
    <t>CREPINE D'ASPIRATION 4X6 NPB</t>
  </si>
  <si>
    <t>246060101243</t>
  </si>
  <si>
    <t>ARMATURE+MANCHON LAVABLE NYLON 60µ</t>
  </si>
  <si>
    <t>246060101302</t>
  </si>
  <si>
    <t>CABLE DE COMMANDE EXTERNE 2m</t>
  </si>
  <si>
    <t>246060101318</t>
  </si>
  <si>
    <t>DETECTEUR DE NIVEAU BI-ETAGE</t>
  </si>
  <si>
    <t>246060101391</t>
  </si>
  <si>
    <t>246060101392</t>
  </si>
  <si>
    <t>COUVERCLE NW 18/25/32</t>
  </si>
  <si>
    <t>246060101493</t>
  </si>
  <si>
    <t>COUVERCLE PVC NW50/62/75</t>
  </si>
  <si>
    <t>246060101494</t>
  </si>
  <si>
    <t>HELICE NW 18/25/32</t>
  </si>
  <si>
    <t>246060101498</t>
  </si>
  <si>
    <t>HELICE NW50/62/75</t>
  </si>
  <si>
    <t>246060101499</t>
  </si>
  <si>
    <t>EMETTEUR D'IMPULTIONS 2 FILS</t>
  </si>
  <si>
    <t>246060101628</t>
  </si>
  <si>
    <t>EMETTEUR D'IMPULTIONS 3 FILS</t>
  </si>
  <si>
    <t>246060101629</t>
  </si>
  <si>
    <t>CANNE D'INJECTION 4X6 NPB</t>
  </si>
  <si>
    <t>246060101630</t>
  </si>
  <si>
    <t>CANNE D'INJECTION 4X6 PPE</t>
  </si>
  <si>
    <t>246060101631</t>
  </si>
  <si>
    <t>246060101638</t>
  </si>
  <si>
    <t>246060101639</t>
  </si>
  <si>
    <t>CREPINE HAUTE VANNE 2850,2910,9500</t>
  </si>
  <si>
    <t>246060101674</t>
  </si>
  <si>
    <t>TUBE PE RETICULE 12/18 le ml</t>
  </si>
  <si>
    <t>246060102004</t>
  </si>
  <si>
    <t>TUBE PE RETICULE 16/22 le ml</t>
  </si>
  <si>
    <t>246060102006</t>
  </si>
  <si>
    <t>TUBE PE POUR BAC A SEL 3/8 le ml</t>
  </si>
  <si>
    <t>246060102007</t>
  </si>
  <si>
    <t>MANCHON FEUTRE 25 µ POUR FILTRE FILNOR</t>
  </si>
  <si>
    <t>246060102253</t>
  </si>
  <si>
    <t>246060102256</t>
  </si>
  <si>
    <t>246060102257</t>
  </si>
  <si>
    <t>PISTON BY PASS</t>
  </si>
  <si>
    <t>246060102259</t>
  </si>
  <si>
    <t>ELECTROPILOTE DE DETASSAGE</t>
  </si>
  <si>
    <t>246060102260</t>
  </si>
  <si>
    <t>COUDES LIAISON</t>
  </si>
  <si>
    <t>246060102261</t>
  </si>
  <si>
    <t>PILOTE  REGLABLE 3 ET 4</t>
  </si>
  <si>
    <t>246060102262</t>
  </si>
  <si>
    <t>S/E TRAIN MOBILE + MEMBRANE DATA 7</t>
  </si>
  <si>
    <t>246060102263</t>
  </si>
  <si>
    <t>CARTOUCHE 10" 1µ</t>
  </si>
  <si>
    <t>247010300184</t>
  </si>
  <si>
    <t>CARTOUCHE BOBINEE CHARBON ACTIF 20"  10µ</t>
  </si>
  <si>
    <t>247010300226</t>
  </si>
  <si>
    <t>CARTOUCHE CHARBON ACTIF 9"3/4 10 µm</t>
  </si>
  <si>
    <t>247010300227</t>
  </si>
  <si>
    <t>CARTOUCHE BOBINEE 50µ POUR FILTRE FILNOR</t>
  </si>
  <si>
    <t>247010300229</t>
  </si>
  <si>
    <t>VOILE NW 18 100µ la pochette</t>
  </si>
  <si>
    <t>247010300341</t>
  </si>
  <si>
    <t>VOILE NW 25 10µ la pochette</t>
  </si>
  <si>
    <t>247010300348</t>
  </si>
  <si>
    <t>VOILE NW 25 25µ la pochette</t>
  </si>
  <si>
    <t>247010300350</t>
  </si>
  <si>
    <t>VOILE NW 25 50µ la pochette</t>
  </si>
  <si>
    <t>247010300351</t>
  </si>
  <si>
    <t>VOILE NW 32 100  la pochette</t>
  </si>
  <si>
    <t>247010300352</t>
  </si>
  <si>
    <t>VOILE NW 32 25µ  la pochette</t>
  </si>
  <si>
    <t>247010300356</t>
  </si>
  <si>
    <t>VOILE NW 50/62/75 100µ la pochette</t>
  </si>
  <si>
    <t>247010300360</t>
  </si>
  <si>
    <t>VOILE NW 50/62/75 25µ la pochette</t>
  </si>
  <si>
    <t>247010300364</t>
  </si>
  <si>
    <t>VOILE NW 50 50µ la pochette</t>
  </si>
  <si>
    <t>247010300366</t>
  </si>
  <si>
    <t>Oxygal Nep  Jrc 5.5  Kg</t>
  </si>
  <si>
    <t>4962280</t>
  </si>
  <si>
    <t>KIT ENTREE PULSATION 5M 5P</t>
  </si>
  <si>
    <t>96440448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</si>
  <si>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</si>
  <si>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</si>
  <si>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</si>
  <si>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</si>
  <si>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</si>
  <si>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</si>
  <si>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</si>
  <si>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</si>
  <si>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</si>
  <si>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</si>
  <si>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</si>
  <si>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</si>
  <si>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</si>
  <si>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</si>
  <si>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</si>
  <si>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Email Responsable
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</si>
  <si>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</si>
  <si>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</si>
  <si>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</si>
  <si>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</si>
  <si>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</si>
  <si>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</si>
  <si>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</si>
  <si>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</si>
  <si>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</si>
  <si>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</si>
  <si>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</si>
  <si>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</si>
  <si>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</si>
  <si>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</si>
  <si>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</si>
  <si>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</si>
  <si>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</si>
  <si>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</si>
  <si>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</si>
  <si>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</si>
  <si>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</si>
  <si>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</si>
  <si>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</si>
  <si>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</si>
  <si>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</si>
  <si>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</si>
  <si>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</si>
  <si>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</si>
  <si>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</si>
  <si>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</si>
  <si>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</si>
  <si>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</si>
  <si>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</si>
  <si>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</si>
  <si>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</si>
  <si>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</si>
  <si>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</si>
  <si>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</si>
  <si>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</si>
  <si>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</si>
  <si>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</si>
  <si>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</si>
  <si>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</si>
  <si>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</si>
  <si>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</si>
  <si>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</si>
  <si>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</si>
  <si>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</si>
  <si>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</si>
  <si>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</si>
  <si>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</si>
  <si>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</si>
  <si>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</si>
  <si>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</si>
  <si>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</si>
  <si>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</si>
  <si>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</si>
  <si>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</si>
  <si>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</si>
  <si>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PHARMAVIE</t>
  </si>
  <si>
    <t>RUE DE LA Chance</t>
  </si>
  <si>
    <t>LA ROCHELLE</t>
  </si>
  <si>
    <t>05 05 05 05 05</t>
  </si>
  <si>
    <t>DOLIPRANE</t>
  </si>
  <si>
    <t>doliprane@pharmavie.fr</t>
  </si>
  <si>
    <t>12 rue de la Liberté</t>
  </si>
  <si>
    <t>UPSA</t>
  </si>
  <si>
    <t>avenue des Cachets</t>
  </si>
  <si>
    <t>AGEN</t>
  </si>
  <si>
    <t>Ancienne référence</t>
  </si>
  <si>
    <t>NP100V 2 M3 VANNE 2800 volu</t>
  </si>
  <si>
    <t xml:space="preserve">Responsable chantier </t>
  </si>
  <si>
    <t>00 00 00 00 00</t>
  </si>
  <si>
    <t>COUCOU</t>
  </si>
  <si>
    <t>martindelabo@orange.fr</t>
  </si>
  <si>
    <t>jean</t>
  </si>
  <si>
    <t>11 11 11 11 11</t>
  </si>
  <si>
    <t>pierre</t>
  </si>
  <si>
    <t>pplabo@orange.fr</t>
  </si>
  <si>
    <t>MORGAN Jack</t>
  </si>
  <si>
    <t>jackmorgan@free.fr</t>
  </si>
  <si>
    <t>023</t>
  </si>
  <si>
    <t>v03</t>
  </si>
  <si>
    <t>99 99 99 99 99</t>
  </si>
  <si>
    <t>Pompe Iwaki</t>
  </si>
  <si>
    <t>1ml/m3</t>
  </si>
  <si>
    <t>Produit ancien</t>
  </si>
  <si>
    <t>Pompe Prominent Beta 5</t>
  </si>
  <si>
    <t>0,45 ml/m3</t>
  </si>
  <si>
    <t>Produit nouveau</t>
  </si>
  <si>
    <t>Cintropur NW50 / 50µ</t>
  </si>
  <si>
    <t>Duplex Vanne 9500</t>
  </si>
  <si>
    <t>Osmoseur simple étage 500 l/h</t>
  </si>
  <si>
    <t>ENGIE</t>
  </si>
  <si>
    <t>rue des Contrats</t>
  </si>
  <si>
    <t>POITIERS</t>
  </si>
  <si>
    <t>Marcel MARQUE</t>
  </si>
  <si>
    <t>marcelmarque@engie.fr</t>
  </si>
  <si>
    <t>0,4</t>
  </si>
  <si>
    <t>88 88 88 88 88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</si>
  <si>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</si>
  <si>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</si>
  <si>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</si>
  <si>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</si>
  <si>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</si>
  <si>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</si>
  <si>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</si>
  <si>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</si>
  <si>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</si>
  <si>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</si>
  <si>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</si>
  <si>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</si>
  <si>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MICHEL Franck</t>
  </si>
  <si>
    <t>franck.michel@juga.com</t>
  </si>
  <si>
    <t>V19</t>
  </si>
  <si>
    <t>T45</t>
  </si>
  <si>
    <t>PAUL</t>
  </si>
  <si>
    <t>test</t>
  </si>
  <si>
    <t>ESSAI</t>
  </si>
  <si>
    <t>MICROSWITCH POUR VANNE FLECK.</t>
  </si>
  <si>
    <t>CE3467548</t>
  </si>
  <si>
    <t>FROMARSAC</t>
  </si>
  <si>
    <t>23 rue des Fromages</t>
  </si>
  <si>
    <t>MARTIN Jean Paul</t>
  </si>
  <si>
    <t>jeanpaul.martin</t>
  </si>
  <si>
    <t>Pompe Grundfos DDA</t>
  </si>
  <si>
    <t>1,6 mg/l</t>
  </si>
  <si>
    <t>Remplacement Kits pompe en 2019</t>
  </si>
  <si>
    <t>Pompe Prominent Beta 4</t>
  </si>
  <si>
    <t>0,67 mg/l</t>
  </si>
  <si>
    <t>Remplacement canne injection en 2018</t>
  </si>
  <si>
    <t>Cintropur NW50/10µ</t>
  </si>
  <si>
    <t>NP100V 10m3 vanne 2750 en 1600</t>
  </si>
  <si>
    <t xml:space="preserve">Double Osmose 500 l/h </t>
  </si>
  <si>
    <t>CE 789034</t>
  </si>
  <si>
    <t>DALKIA</t>
  </si>
  <si>
    <t>ZA de la Chance</t>
  </si>
  <si>
    <t>FROMAND Michel</t>
  </si>
  <si>
    <t>michelfromand@dalkia.com</t>
  </si>
  <si>
    <t>05 57 80 90 10</t>
  </si>
  <si>
    <t>01 01 01 01 01</t>
  </si>
  <si>
    <t>0,32</t>
  </si>
  <si>
    <t>0,67</t>
  </si>
  <si>
    <t>xx</t>
  </si>
  <si>
    <t>TEST</t>
  </si>
  <si>
    <t>BLA</t>
  </si>
  <si>
    <t>POLO</t>
  </si>
  <si>
    <t>WXCVB</t>
  </si>
  <si>
    <t>IUY</t>
  </si>
  <si>
    <t>XXXXXX</t>
  </si>
  <si>
    <t>YYYYYY</t>
  </si>
  <si>
    <t>JEAN</t>
  </si>
  <si>
    <t>06 66 66 66 66</t>
  </si>
  <si>
    <t>Mâcon</t>
  </si>
  <si>
    <t>bruno deloin</t>
  </si>
  <si>
    <t>benoit Magimol</t>
  </si>
  <si>
    <t>Yves</t>
  </si>
  <si>
    <t>Jérôme</t>
  </si>
  <si>
    <t>azertyui</t>
  </si>
  <si>
    <t>Paris</t>
  </si>
  <si>
    <t>01 22 33 44 55</t>
  </si>
  <si>
    <t>Sylvie</t>
  </si>
  <si>
    <t>06 77 88 99 55</t>
  </si>
  <si>
    <t>N° de Rapport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</si>
</sst>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0#&quot; &quot;##&quot; &quot;##&quot; &quot;##&quot; &quot;##"/>
    <numFmt numFmtId="166" formatCode="00000"/>
  </numFmts>
  <fonts count="60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theme="1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70C0"/>
      <name val="Century Gothic"/>
      <family val="2"/>
    </font>
    <font>
      <i/>
      <sz val="9"/>
      <color rgb="FF0070C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41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78">
    <xf numFmtId="0" fontId="0" fillId="0" borderId="0" xfId="0"/>
    <xf numFmtId="0" fontId="7" fillId="0" borderId="0" xfId="0" applyFont="1" applyAlignment="1" applyProtection="1">
      <alignment horizontal="left" vertical="top" shrinkToFit="1"/>
    </xf>
    <xf numFmtId="1" fontId="9" fillId="0" borderId="0" xfId="0" applyNumberFormat="1" applyFont="1" applyAlignment="1" applyProtection="1">
      <alignment horizontal="left" vertical="top"/>
      <protection locked="0"/>
    </xf>
    <xf numFmtId="0" fontId="9" fillId="0" borderId="0" xfId="0" applyNumberFormat="1" applyFont="1" applyAlignment="1" applyProtection="1">
      <alignment horizontal="left" vertical="top"/>
    </xf>
    <xf numFmtId="1" fontId="10" fillId="0" borderId="0" xfId="0" applyNumberFormat="1" applyFont="1" applyAlignment="1" applyProtection="1">
      <alignment horizontal="center" vertical="top" shrinkToFit="1"/>
    </xf>
    <xf numFmtId="0" fontId="7" fillId="0" borderId="0" xfId="0" applyFont="1" applyAlignment="1" applyProtection="1">
      <alignment horizontal="left" vertical="top" wrapText="1" shrinkToFit="1"/>
    </xf>
    <xf numFmtId="0" fontId="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center" vertical="top" shrinkToFit="1"/>
    </xf>
    <xf numFmtId="0" fontId="7" fillId="0" borderId="10" xfId="0" applyFont="1" applyBorder="1" applyAlignment="1" applyProtection="1">
      <alignment horizontal="left" vertical="top" shrinkToFit="1"/>
    </xf>
    <xf numFmtId="0" fontId="7" fillId="0" borderId="11" xfId="0" applyFont="1" applyBorder="1" applyAlignment="1" applyProtection="1">
      <alignment horizontal="left" vertical="top" shrinkToFit="1"/>
    </xf>
    <xf numFmtId="0" fontId="7" fillId="0" borderId="5" xfId="0" applyFont="1" applyBorder="1" applyAlignment="1" applyProtection="1">
      <alignment horizontal="left" vertical="top" shrinkToFit="1"/>
    </xf>
    <xf numFmtId="0" fontId="17" fillId="0" borderId="0" xfId="0" applyFont="1" applyBorder="1" applyAlignment="1" applyProtection="1">
      <alignment horizontal="left" vertical="top" shrinkToFit="1"/>
    </xf>
    <xf numFmtId="0" fontId="7" fillId="0" borderId="3" xfId="0" applyFont="1" applyBorder="1" applyAlignment="1" applyProtection="1">
      <alignment horizontal="left" vertical="top" shrinkToFit="1"/>
    </xf>
    <xf numFmtId="0" fontId="7" fillId="0" borderId="4" xfId="0" applyFont="1" applyBorder="1" applyAlignment="1" applyProtection="1">
      <alignment horizontal="left" vertical="top" shrinkToFit="1"/>
    </xf>
    <xf numFmtId="0" fontId="7" fillId="0" borderId="6" xfId="0" applyFont="1" applyBorder="1" applyAlignment="1" applyProtection="1">
      <alignment horizontal="left" vertical="top" shrinkToFit="1"/>
    </xf>
    <xf numFmtId="0" fontId="19" fillId="0" borderId="0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shrinkToFit="1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22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7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7" fillId="0" borderId="9" xfId="0" applyFont="1" applyBorder="1" applyAlignment="1" applyProtection="1">
      <alignment horizontal="left" vertical="top" shrinkToFit="1"/>
    </xf>
    <xf numFmtId="0" fontId="7" fillId="0" borderId="2" xfId="0" applyFont="1" applyBorder="1" applyAlignment="1" applyProtection="1">
      <alignment horizontal="left" vertical="top" shrinkToFit="1"/>
    </xf>
    <xf numFmtId="0" fontId="2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30" fillId="0" borderId="6" xfId="0" applyFont="1" applyBorder="1" applyAlignment="1" applyProtection="1">
      <alignment horizontal="left" vertical="top" shrinkToFit="1"/>
    </xf>
    <xf numFmtId="0" fontId="31" fillId="0" borderId="0" xfId="0" applyFont="1" applyBorder="1" applyAlignment="1" applyProtection="1">
      <alignment horizontal="left" vertical="top" shrinkToFit="1"/>
    </xf>
    <xf numFmtId="0" fontId="31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9" fillId="0" borderId="0" xfId="0" applyFont="1" applyAlignment="1" applyProtection="1">
      <alignment horizontal="left" vertical="top" shrinkToFit="1"/>
    </xf>
    <xf numFmtId="0" fontId="19" fillId="0" borderId="3" xfId="0" applyFont="1" applyBorder="1" applyAlignment="1" applyProtection="1">
      <alignment horizontal="left" vertical="top" shrinkToFit="1"/>
    </xf>
    <xf numFmtId="0" fontId="7" fillId="0" borderId="0" xfId="0" applyNumberFormat="1" applyFont="1" applyAlignment="1" applyProtection="1">
      <alignment horizontal="left" vertical="top" wrapText="1" shrinkToFit="1"/>
    </xf>
    <xf numFmtId="0" fontId="19" fillId="0" borderId="8" xfId="0" applyFont="1" applyBorder="1" applyAlignment="1" applyProtection="1">
      <alignment horizontal="left" vertical="top" shrinkToFit="1"/>
    </xf>
    <xf numFmtId="0" fontId="32" fillId="0" borderId="8" xfId="0" applyFont="1" applyBorder="1" applyAlignment="1" applyProtection="1">
      <alignment horizontal="left" vertical="top" shrinkToFit="1"/>
    </xf>
    <xf numFmtId="0" fontId="32" fillId="0" borderId="0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0" fontId="9" fillId="0" borderId="8" xfId="0" applyFont="1" applyBorder="1" applyAlignment="1" applyProtection="1">
      <alignment horizontal="right" vertical="center" shrinkToFit="1"/>
    </xf>
    <xf numFmtId="1" fontId="9" fillId="0" borderId="0" xfId="0" applyNumberFormat="1" applyFont="1" applyBorder="1" applyAlignment="1" applyProtection="1">
      <alignment horizontal="left" vertical="center" shrinkToFit="1"/>
    </xf>
    <xf numFmtId="0" fontId="9" fillId="0" borderId="0" xfId="0" applyFont="1" applyBorder="1" applyAlignment="1" applyProtection="1">
      <alignment horizontal="left" vertical="center" shrinkToFit="1"/>
    </xf>
    <xf numFmtId="0" fontId="33" fillId="0" borderId="15" xfId="0" applyFont="1" applyBorder="1" applyAlignment="1" applyProtection="1">
      <alignment horizontal="right" vertical="center" shrinkToFit="1"/>
    </xf>
    <xf numFmtId="0" fontId="33" fillId="0" borderId="16" xfId="0" applyFont="1" applyBorder="1" applyAlignment="1" applyProtection="1">
      <alignment horizontal="right" vertical="center" shrinkToFit="1"/>
    </xf>
    <xf numFmtId="0" fontId="13" fillId="0" borderId="0" xfId="0" applyFont="1" applyBorder="1" applyAlignment="1" applyProtection="1">
      <alignment horizontal="center" vertical="center" shrinkToFit="1"/>
    </xf>
    <xf numFmtId="0" fontId="1" fillId="0" borderId="18" xfId="0" applyFont="1" applyBorder="1" applyAlignment="1" applyProtection="1">
      <alignment horizontal="center" vertical="center" shrinkToFit="1"/>
      <protection locked="0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23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4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28" fillId="0" borderId="10" xfId="0" applyFont="1" applyBorder="1" applyAlignment="1" applyProtection="1">
      <alignment horizontal="left" vertical="center"/>
    </xf>
    <xf numFmtId="0" fontId="1" fillId="0" borderId="14" xfId="0" applyFont="1" applyBorder="1" applyAlignment="1" applyProtection="1">
      <alignment horizontal="left" vertical="top"/>
    </xf>
    <xf numFmtId="0" fontId="1" fillId="0" borderId="14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37" fillId="0" borderId="11" xfId="0" applyFont="1" applyBorder="1" applyAlignment="1" applyProtection="1">
      <alignment horizontal="left" vertical="center"/>
    </xf>
    <xf numFmtId="0" fontId="37" fillId="0" borderId="6" xfId="0" applyFont="1" applyBorder="1" applyAlignment="1" applyProtection="1">
      <alignment horizontal="right" vertical="center"/>
    </xf>
    <xf numFmtId="0" fontId="37" fillId="0" borderId="0" xfId="0" applyFont="1" applyBorder="1" applyAlignment="1" applyProtection="1">
      <alignment horizontal="left"/>
    </xf>
    <xf numFmtId="14" fontId="41" fillId="0" borderId="0" xfId="0" applyNumberFormat="1" applyFont="1" applyBorder="1" applyAlignment="1" applyProtection="1">
      <alignment horizontal="left"/>
    </xf>
    <xf numFmtId="0" fontId="42" fillId="0" borderId="0" xfId="0" applyFont="1" applyBorder="1" applyAlignment="1" applyProtection="1">
      <alignment horizontal="left" vertical="center"/>
    </xf>
    <xf numFmtId="0" fontId="38" fillId="0" borderId="8" xfId="0" applyFont="1" applyBorder="1" applyAlignment="1" applyProtection="1">
      <alignment horizontal="left" vertical="top"/>
    </xf>
    <xf numFmtId="0" fontId="12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2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1" fillId="0" borderId="28" xfId="0" applyNumberFormat="1" applyFont="1" applyBorder="1" applyAlignment="1" applyProtection="1">
      <alignment horizontal="center" vertical="center" shrinkToFit="1"/>
    </xf>
    <xf numFmtId="0" fontId="1" fillId="0" borderId="1" xfId="0" applyNumberFormat="1" applyFont="1" applyBorder="1" applyAlignment="1" applyProtection="1">
      <alignment horizontal="center" vertical="center"/>
    </xf>
    <xf numFmtId="0" fontId="5" fillId="0" borderId="30" xfId="0" applyFont="1" applyFill="1" applyBorder="1" applyAlignment="1" applyProtection="1">
      <alignment horizontal="left" vertical="center"/>
      <protection locked="0"/>
    </xf>
    <xf numFmtId="0" fontId="6" fillId="0" borderId="30" xfId="0" applyFont="1" applyFill="1" applyBorder="1" applyAlignment="1" applyProtection="1">
      <alignment horizontal="left" vertical="center"/>
      <protection locked="0"/>
    </xf>
    <xf numFmtId="0" fontId="19" fillId="0" borderId="0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7" fillId="0" borderId="7" xfId="0" applyFont="1" applyBorder="1" applyAlignment="1" applyProtection="1">
      <alignment horizontal="left" vertical="top" shrinkToFit="1"/>
    </xf>
    <xf numFmtId="0" fontId="0" fillId="0" borderId="6" xfId="0" applyBorder="1" applyAlignment="1">
      <alignment horizontal="left" vertical="top"/>
    </xf>
    <xf numFmtId="0" fontId="18" fillId="0" borderId="3" xfId="0" applyFont="1" applyBorder="1" applyAlignment="1" applyProtection="1">
      <alignment horizontal="left" vertical="top" shrinkToFit="1"/>
    </xf>
    <xf numFmtId="0" fontId="22" fillId="0" borderId="0" xfId="0" applyFont="1" applyBorder="1" applyAlignment="1" applyProtection="1">
      <alignment horizontal="left" vertical="center" wrapText="1" shrinkToFit="1"/>
    </xf>
    <xf numFmtId="0" fontId="47" fillId="0" borderId="6" xfId="0" applyFont="1" applyBorder="1" applyAlignment="1">
      <alignment horizontal="left" vertical="top"/>
    </xf>
    <xf numFmtId="0" fontId="45" fillId="0" borderId="0" xfId="0" applyFont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shrinkToFit="1"/>
    </xf>
    <xf numFmtId="165" fontId="45" fillId="0" borderId="6" xfId="0" applyNumberFormat="1" applyFont="1" applyFill="1" applyBorder="1" applyAlignment="1" applyProtection="1">
      <alignment horizontal="left" vertical="top" shrinkToFit="1"/>
    </xf>
    <xf numFmtId="0" fontId="47" fillId="0" borderId="6" xfId="0" applyFont="1" applyBorder="1" applyAlignment="1" applyProtection="1">
      <alignment horizontal="left" vertical="top"/>
    </xf>
    <xf numFmtId="0" fontId="46" fillId="0" borderId="6" xfId="0" applyFont="1" applyBorder="1" applyAlignment="1" applyProtection="1">
      <alignment horizontal="left" vertical="center" wrapText="1"/>
    </xf>
    <xf numFmtId="0" fontId="47" fillId="0" borderId="6" xfId="0" applyFont="1" applyBorder="1" applyAlignment="1" applyProtection="1">
      <alignment horizontal="left"/>
    </xf>
    <xf numFmtId="0" fontId="46" fillId="0" borderId="0" xfId="0" applyFont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 shrinkToFit="1"/>
    </xf>
    <xf numFmtId="0" fontId="46" fillId="0" borderId="0" xfId="0" applyFont="1" applyAlignment="1" applyProtection="1">
      <alignment horizontal="left" vertical="top" shrinkToFit="1"/>
    </xf>
    <xf numFmtId="0" fontId="46" fillId="0" borderId="5" xfId="0" applyFont="1" applyBorder="1" applyAlignment="1" applyProtection="1">
      <alignment horizontal="left" vertical="top" shrinkToFit="1"/>
    </xf>
    <xf numFmtId="0" fontId="46" fillId="0" borderId="5" xfId="0" applyNumberFormat="1" applyFont="1" applyBorder="1" applyAlignment="1" applyProtection="1">
      <alignment horizontal="left" vertical="top" wrapText="1" shrinkToFit="1"/>
    </xf>
    <xf numFmtId="0" fontId="46" fillId="0" borderId="5" xfId="0" applyFont="1" applyBorder="1" applyAlignment="1" applyProtection="1">
      <alignment horizontal="left" vertical="top" wrapText="1" shrinkToFit="1"/>
    </xf>
    <xf numFmtId="0" fontId="46" fillId="0" borderId="6" xfId="0" applyNumberFormat="1" applyFont="1" applyFill="1" applyBorder="1" applyAlignment="1" applyProtection="1">
      <alignment horizontal="left" vertical="top" textRotation="180"/>
    </xf>
    <xf numFmtId="0" fontId="46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8" fillId="0" borderId="0" xfId="0" applyFont="1" applyBorder="1" applyAlignment="1" applyProtection="1">
      <alignment horizontal="left" vertical="top" shrinkToFit="1"/>
    </xf>
    <xf numFmtId="0" fontId="46" fillId="0" borderId="6" xfId="0" applyFont="1" applyFill="1" applyBorder="1" applyAlignment="1" applyProtection="1">
      <alignment horizontal="left" vertical="top" textRotation="180" shrinkToFit="1"/>
    </xf>
    <xf numFmtId="0" fontId="46" fillId="0" borderId="0" xfId="0" applyNumberFormat="1" applyFont="1" applyBorder="1" applyAlignment="1" applyProtection="1">
      <alignment horizontal="left" vertical="top" wrapText="1" shrinkToFit="1"/>
    </xf>
    <xf numFmtId="0" fontId="46" fillId="0" borderId="0" xfId="0" applyFont="1" applyBorder="1" applyAlignment="1" applyProtection="1">
      <alignment horizontal="left" vertical="top" wrapText="1" shrinkToFit="1"/>
    </xf>
    <xf numFmtId="0" fontId="7" fillId="0" borderId="8" xfId="0" applyFont="1" applyBorder="1" applyAlignment="1" applyProtection="1">
      <alignment horizontal="left" vertical="top" shrinkToFit="1"/>
    </xf>
    <xf numFmtId="0" fontId="43" fillId="0" borderId="38" xfId="0" applyFont="1" applyFill="1" applyBorder="1" applyAlignment="1" applyProtection="1">
      <alignment horizontal="left" vertical="center" shrinkToFit="1"/>
      <protection locked="0"/>
    </xf>
    <xf numFmtId="0" fontId="28" fillId="0" borderId="1" xfId="0" applyFont="1" applyBorder="1" applyAlignment="1" applyProtection="1">
      <alignment horizontal="left" vertical="center" shrinkToFit="1"/>
      <protection locked="0"/>
    </xf>
    <xf numFmtId="0" fontId="19" fillId="0" borderId="5" xfId="0" applyFont="1" applyBorder="1" applyAlignment="1" applyProtection="1">
      <alignment horizontal="left" vertical="center" shrinkToFit="1"/>
    </xf>
    <xf numFmtId="0" fontId="28" fillId="2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shrinkToFit="1"/>
      <protection locked="0"/>
    </xf>
    <xf numFmtId="0" fontId="29" fillId="0" borderId="0" xfId="0" applyFont="1" applyBorder="1" applyAlignment="1" applyProtection="1">
      <alignment horizontal="left" vertical="center" shrinkToFit="1"/>
      <protection locked="0"/>
    </xf>
    <xf numFmtId="165" fontId="28" fillId="0" borderId="1" xfId="0" applyNumberFormat="1" applyFont="1" applyBorder="1" applyAlignment="1" applyProtection="1">
      <alignment horizontal="left" vertical="center"/>
      <protection locked="0"/>
    </xf>
    <xf numFmtId="0" fontId="1" fillId="0" borderId="11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shrinkToFit="1"/>
    </xf>
    <xf numFmtId="0" fontId="1" fillId="0" borderId="0" xfId="0" applyFont="1" applyAlignment="1" applyProtection="1">
      <alignment horizontal="left" vertical="center" shrinkToFit="1"/>
    </xf>
    <xf numFmtId="0" fontId="13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165" fontId="28" fillId="0" borderId="28" xfId="0" applyNumberFormat="1" applyFont="1" applyFill="1" applyBorder="1" applyAlignment="1" applyProtection="1">
      <alignment horizontal="left" vertical="top"/>
      <protection locked="0"/>
    </xf>
    <xf numFmtId="0" fontId="43" fillId="0" borderId="13" xfId="0" applyFont="1" applyBorder="1" applyAlignment="1" applyProtection="1">
      <alignment horizontal="left" vertical="center" wrapText="1"/>
      <protection locked="0"/>
    </xf>
    <xf numFmtId="0" fontId="28" fillId="0" borderId="38" xfId="0" applyFont="1" applyFill="1" applyBorder="1" applyAlignment="1" applyProtection="1">
      <alignment horizontal="left" vertical="top" shrinkToFit="1"/>
      <protection locked="0"/>
    </xf>
    <xf numFmtId="0" fontId="7" fillId="0" borderId="8" xfId="0" applyFont="1" applyBorder="1" applyAlignment="1" applyProtection="1">
      <alignment horizontal="left" vertical="top" shrinkToFit="1"/>
    </xf>
    <xf numFmtId="0" fontId="7" fillId="0" borderId="7" xfId="0" applyFont="1" applyBorder="1" applyAlignment="1" applyProtection="1">
      <alignment horizontal="left" vertical="top" shrinkToFit="1"/>
    </xf>
    <xf numFmtId="0" fontId="19" fillId="0" borderId="6" xfId="0" applyFont="1" applyFill="1" applyBorder="1" applyAlignment="1" applyProtection="1">
      <alignment horizontal="left" vertical="top" shrinkToFit="1"/>
      <protection locked="0"/>
    </xf>
    <xf numFmtId="0" fontId="44" fillId="0" borderId="35" xfId="0" applyFont="1" applyBorder="1"/>
    <xf numFmtId="0" fontId="44" fillId="0" borderId="32" xfId="0" applyFont="1" applyBorder="1"/>
    <xf numFmtId="0" fontId="44" fillId="0" borderId="33" xfId="0" applyFont="1" applyBorder="1"/>
    <xf numFmtId="0" fontId="50" fillId="0" borderId="0" xfId="0" applyFont="1" applyBorder="1" applyAlignment="1" applyProtection="1">
      <alignment horizontal="center" vertical="center"/>
    </xf>
    <xf numFmtId="0" fontId="50" fillId="0" borderId="39" xfId="0" applyFont="1" applyBorder="1" applyAlignment="1" applyProtection="1">
      <alignment horizontal="center" vertical="center"/>
    </xf>
    <xf numFmtId="0" fontId="2" fillId="0" borderId="39" xfId="0" applyFont="1" applyBorder="1" applyAlignment="1" applyProtection="1">
      <alignment horizontal="left" vertical="center"/>
    </xf>
    <xf numFmtId="0" fontId="2" fillId="0" borderId="39" xfId="0" applyFont="1" applyFill="1" applyBorder="1" applyAlignment="1" applyProtection="1">
      <alignment horizontal="left" vertical="center"/>
      <protection locked="0"/>
    </xf>
    <xf numFmtId="0" fontId="2" fillId="0" borderId="39" xfId="0" applyFont="1" applyFill="1" applyBorder="1" applyAlignment="1" applyProtection="1">
      <alignment horizontal="left" vertical="center" shrinkToFit="1"/>
      <protection locked="0"/>
    </xf>
    <xf numFmtId="0" fontId="4" fillId="3" borderId="36" xfId="0" applyFont="1" applyFill="1" applyBorder="1" applyAlignment="1">
      <alignment horizontal="left" vertical="center" wrapText="1"/>
    </xf>
    <xf numFmtId="1" fontId="4" fillId="3" borderId="31" xfId="0" applyNumberFormat="1" applyFont="1" applyFill="1" applyBorder="1" applyAlignment="1">
      <alignment horizontal="left" vertical="center" wrapText="1"/>
    </xf>
    <xf numFmtId="166" fontId="4" fillId="3" borderId="31" xfId="0" applyNumberFormat="1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49" fontId="4" fillId="3" borderId="31" xfId="0" applyNumberFormat="1" applyFont="1" applyFill="1" applyBorder="1" applyAlignment="1">
      <alignment horizontal="left" vertical="center" wrapText="1"/>
    </xf>
    <xf numFmtId="0" fontId="4" fillId="5" borderId="31" xfId="0" applyFont="1" applyFill="1" applyBorder="1" applyAlignment="1">
      <alignment horizontal="left" vertical="center" wrapText="1"/>
    </xf>
    <xf numFmtId="1" fontId="44" fillId="0" borderId="32" xfId="0" applyNumberFormat="1" applyFont="1" applyBorder="1"/>
    <xf numFmtId="166" fontId="44" fillId="0" borderId="32" xfId="0" applyNumberFormat="1" applyFont="1" applyBorder="1"/>
    <xf numFmtId="165" fontId="44" fillId="0" borderId="32" xfId="0" applyNumberFormat="1" applyFont="1" applyBorder="1"/>
    <xf numFmtId="49" fontId="44" fillId="0" borderId="32" xfId="0" applyNumberFormat="1" applyFont="1" applyBorder="1"/>
    <xf numFmtId="165" fontId="0" fillId="0" borderId="0" xfId="0" applyNumberFormat="1"/>
    <xf numFmtId="166" fontId="0" fillId="0" borderId="0" xfId="0" applyNumberFormat="1"/>
    <xf numFmtId="166" fontId="4" fillId="4" borderId="31" xfId="0" applyNumberFormat="1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4" fillId="4" borderId="36" xfId="0" applyFont="1" applyFill="1" applyBorder="1" applyAlignment="1">
      <alignment horizontal="left" vertical="center" wrapText="1"/>
    </xf>
    <xf numFmtId="0" fontId="4" fillId="9" borderId="36" xfId="0" applyFont="1" applyFill="1" applyBorder="1" applyAlignment="1">
      <alignment horizontal="left" vertical="center" wrapText="1"/>
    </xf>
    <xf numFmtId="0" fontId="4" fillId="10" borderId="36" xfId="0" applyFont="1" applyFill="1" applyBorder="1" applyAlignment="1">
      <alignment horizontal="left" vertical="center" wrapText="1"/>
    </xf>
    <xf numFmtId="0" fontId="4" fillId="11" borderId="36" xfId="0" applyFont="1" applyFill="1" applyBorder="1" applyAlignment="1">
      <alignment horizontal="left" vertical="center" wrapText="1"/>
    </xf>
    <xf numFmtId="165" fontId="4" fillId="3" borderId="31" xfId="0" applyNumberFormat="1" applyFont="1" applyFill="1" applyBorder="1" applyAlignment="1">
      <alignment horizontal="left" vertical="center" wrapText="1"/>
    </xf>
    <xf numFmtId="165" fontId="4" fillId="4" borderId="31" xfId="0" applyNumberFormat="1" applyFont="1" applyFill="1" applyBorder="1" applyAlignment="1">
      <alignment horizontal="left" vertical="center" wrapText="1"/>
    </xf>
    <xf numFmtId="0" fontId="4" fillId="5" borderId="34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165" fontId="4" fillId="12" borderId="31" xfId="0" applyNumberFormat="1" applyFont="1" applyFill="1" applyBorder="1" applyAlignment="1">
      <alignment horizontal="left" vertical="center" wrapText="1"/>
    </xf>
    <xf numFmtId="165" fontId="53" fillId="13" borderId="31" xfId="0" applyNumberFormat="1" applyFont="1" applyFill="1" applyBorder="1" applyAlignment="1">
      <alignment horizontal="left" vertical="center" wrapText="1"/>
    </xf>
    <xf numFmtId="165" fontId="4" fillId="14" borderId="31" xfId="0" applyNumberFormat="1" applyFont="1" applyFill="1" applyBorder="1" applyAlignment="1">
      <alignment horizontal="left" vertical="center" wrapText="1"/>
    </xf>
    <xf numFmtId="165" fontId="53" fillId="7" borderId="31" xfId="0" applyNumberFormat="1" applyFont="1" applyFill="1" applyBorder="1" applyAlignment="1">
      <alignment horizontal="left" vertical="center" wrapText="1"/>
    </xf>
    <xf numFmtId="165" fontId="4" fillId="15" borderId="31" xfId="0" applyNumberFormat="1" applyFont="1" applyFill="1" applyBorder="1" applyAlignment="1">
      <alignment horizontal="left" vertical="center" wrapText="1"/>
    </xf>
    <xf numFmtId="0" fontId="4" fillId="16" borderId="31" xfId="0" applyFont="1" applyFill="1" applyBorder="1" applyAlignment="1">
      <alignment horizontal="left" vertical="center" wrapText="1"/>
    </xf>
    <xf numFmtId="0" fontId="4" fillId="12" borderId="34" xfId="0" applyFont="1" applyFill="1" applyBorder="1" applyAlignment="1">
      <alignment horizontal="left" vertical="center" wrapText="1"/>
    </xf>
    <xf numFmtId="0" fontId="4" fillId="9" borderId="34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 applyProtection="1">
      <alignment horizontal="left" vertical="center" wrapText="1"/>
      <protection locked="0"/>
    </xf>
    <xf numFmtId="165" fontId="2" fillId="0" borderId="30" xfId="0" applyNumberFormat="1" applyFont="1" applyFill="1" applyBorder="1" applyAlignment="1" applyProtection="1">
      <alignment horizontal="left" vertical="center"/>
      <protection locked="0"/>
    </xf>
    <xf numFmtId="0" fontId="3" fillId="0" borderId="30" xfId="1" applyFill="1" applyBorder="1" applyAlignment="1" applyProtection="1">
      <alignment horizontal="left" vertical="center"/>
      <protection locked="0"/>
    </xf>
    <xf numFmtId="49" fontId="2" fillId="0" borderId="30" xfId="0" applyNumberFormat="1" applyFont="1" applyFill="1" applyBorder="1" applyAlignment="1" applyProtection="1">
      <alignment horizontal="left" vertical="center"/>
      <protection locked="0"/>
    </xf>
    <xf numFmtId="0" fontId="2" fillId="0" borderId="30" xfId="0" applyFont="1" applyFill="1" applyBorder="1" applyAlignment="1" applyProtection="1">
      <alignment horizontal="left" vertical="center"/>
      <protection locked="0"/>
    </xf>
    <xf numFmtId="0" fontId="2" fillId="0" borderId="40" xfId="0" applyFont="1" applyFill="1" applyBorder="1" applyAlignment="1" applyProtection="1">
      <alignment horizontal="left" vertical="center"/>
      <protection locked="0"/>
    </xf>
    <xf numFmtId="0" fontId="53" fillId="0" borderId="32" xfId="0" applyFont="1" applyFill="1" applyBorder="1" applyAlignment="1" applyProtection="1">
      <alignment horizontal="left" vertical="center" wrapText="1"/>
    </xf>
    <xf numFmtId="0" fontId="53" fillId="0" borderId="32" xfId="0" applyFont="1" applyFill="1" applyBorder="1" applyAlignment="1" applyProtection="1">
      <alignment horizontal="left" vertical="center"/>
    </xf>
    <xf numFmtId="0" fontId="53" fillId="0" borderId="33" xfId="0" applyFont="1" applyFill="1" applyBorder="1" applyAlignment="1" applyProtection="1">
      <alignment horizontal="left" vertical="center" wrapText="1"/>
    </xf>
    <xf numFmtId="0" fontId="2" fillId="17" borderId="30" xfId="0" applyFont="1" applyFill="1" applyBorder="1" applyAlignment="1" applyProtection="1">
      <alignment horizontal="center" vertical="center"/>
    </xf>
    <xf numFmtId="0" fontId="48" fillId="18" borderId="39" xfId="0" applyFont="1" applyFill="1" applyBorder="1" applyAlignment="1" applyProtection="1">
      <alignment horizontal="center" vertical="center"/>
    </xf>
    <xf numFmtId="14" fontId="44" fillId="0" borderId="35" xfId="0" applyNumberFormat="1" applyFont="1" applyBorder="1"/>
    <xf numFmtId="1" fontId="44" fillId="0" borderId="33" xfId="0" applyNumberFormat="1" applyFont="1" applyBorder="1"/>
    <xf numFmtId="165" fontId="44" fillId="0" borderId="32" xfId="0" applyNumberFormat="1" applyFont="1" applyBorder="1" applyAlignment="1">
      <alignment horizontal="center" vertical="center"/>
    </xf>
    <xf numFmtId="0" fontId="44" fillId="0" borderId="32" xfId="0" applyFont="1" applyBorder="1" applyAlignment="1">
      <alignment horizontal="center" vertical="center"/>
    </xf>
    <xf numFmtId="0" fontId="44" fillId="0" borderId="35" xfId="0" applyFont="1" applyBorder="1" applyAlignment="1">
      <alignment horizontal="center" vertical="center"/>
    </xf>
    <xf numFmtId="1" fontId="44" fillId="0" borderId="32" xfId="0" applyNumberFormat="1" applyFont="1" applyBorder="1" applyAlignment="1">
      <alignment horizontal="center" vertical="center"/>
    </xf>
    <xf numFmtId="166" fontId="44" fillId="0" borderId="32" xfId="0" applyNumberFormat="1" applyFont="1" applyBorder="1" applyAlignment="1">
      <alignment horizontal="center" vertical="center"/>
    </xf>
    <xf numFmtId="0" fontId="44" fillId="0" borderId="3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2" xfId="1" applyNumberFormat="1" applyBorder="1" applyAlignment="1">
      <alignment horizontal="center" vertical="center"/>
    </xf>
    <xf numFmtId="9" fontId="44" fillId="0" borderId="32" xfId="0" applyNumberFormat="1" applyFont="1" applyBorder="1" applyAlignment="1">
      <alignment horizontal="center" vertical="center"/>
    </xf>
    <xf numFmtId="49" fontId="44" fillId="0" borderId="32" xfId="0" applyNumberFormat="1" applyFont="1" applyBorder="1" applyAlignment="1">
      <alignment horizontal="center" vertical="center"/>
    </xf>
    <xf numFmtId="49" fontId="54" fillId="0" borderId="32" xfId="1" quotePrefix="1" applyNumberFormat="1" applyFont="1" applyBorder="1" applyAlignment="1">
      <alignment horizontal="center" vertical="center"/>
    </xf>
    <xf numFmtId="49" fontId="44" fillId="0" borderId="32" xfId="1" quotePrefix="1" applyNumberFormat="1" applyFont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wrapText="1"/>
    </xf>
    <xf numFmtId="1" fontId="4" fillId="3" borderId="31" xfId="0" applyNumberFormat="1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/>
    </xf>
    <xf numFmtId="166" fontId="4" fillId="3" borderId="31" xfId="0" applyNumberFormat="1" applyFont="1" applyFill="1" applyBorder="1" applyAlignment="1">
      <alignment horizontal="center" vertical="center" wrapText="1"/>
    </xf>
    <xf numFmtId="165" fontId="4" fillId="3" borderId="31" xfId="0" applyNumberFormat="1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 wrapText="1"/>
    </xf>
    <xf numFmtId="49" fontId="4" fillId="3" borderId="31" xfId="0" applyNumberFormat="1" applyFont="1" applyFill="1" applyBorder="1" applyAlignment="1">
      <alignment horizontal="center" vertic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 wrapText="1"/>
    </xf>
    <xf numFmtId="0" fontId="4" fillId="5" borderId="3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4" fillId="4" borderId="36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/>
    </xf>
    <xf numFmtId="166" fontId="4" fillId="4" borderId="31" xfId="0" applyNumberFormat="1" applyFont="1" applyFill="1" applyBorder="1" applyAlignment="1">
      <alignment horizontal="center" vertical="center" wrapText="1"/>
    </xf>
    <xf numFmtId="165" fontId="4" fillId="4" borderId="31" xfId="0" applyNumberFormat="1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55" fillId="0" borderId="0" xfId="0" applyFont="1" applyAlignment="1">
      <alignment horizontal="center" vertical="center"/>
    </xf>
    <xf numFmtId="0" fontId="56" fillId="0" borderId="31" xfId="0" applyFont="1" applyBorder="1" applyAlignment="1">
      <alignment horizontal="center" vertical="center" wrapText="1"/>
    </xf>
    <xf numFmtId="0" fontId="57" fillId="0" borderId="0" xfId="0" applyFont="1"/>
    <xf numFmtId="0" fontId="57" fillId="0" borderId="0" xfId="0" applyFont="1" applyFill="1"/>
    <xf numFmtId="0" fontId="55" fillId="19" borderId="30" xfId="0" applyFont="1" applyFill="1" applyBorder="1" applyAlignment="1">
      <alignment horizontal="center" vertical="center"/>
    </xf>
    <xf numFmtId="49" fontId="57" fillId="0" borderId="30" xfId="0" applyNumberFormat="1" applyFont="1" applyBorder="1"/>
    <xf numFmtId="49" fontId="57" fillId="0" borderId="30" xfId="0" applyNumberFormat="1" applyFont="1" applyBorder="1" applyAlignment="1">
      <alignment horizontal="center" vertical="center"/>
    </xf>
    <xf numFmtId="0" fontId="57" fillId="0" borderId="30" xfId="0" applyFont="1" applyBorder="1" applyAlignment="1">
      <alignment horizontal="center" vertical="center"/>
    </xf>
    <xf numFmtId="0" fontId="57" fillId="0" borderId="30" xfId="0" applyFont="1" applyBorder="1"/>
    <xf numFmtId="0" fontId="44" fillId="0" borderId="33" xfId="0" applyFont="1" applyBorder="1" applyAlignment="1">
      <alignment wrapText="1"/>
    </xf>
    <xf numFmtId="1" fontId="4" fillId="9" borderId="34" xfId="0" applyNumberFormat="1" applyFont="1" applyFill="1" applyBorder="1" applyAlignment="1">
      <alignment horizontal="left" vertical="center" wrapText="1"/>
    </xf>
    <xf numFmtId="1" fontId="0" fillId="0" borderId="0" xfId="0" applyNumberFormat="1"/>
    <xf numFmtId="1" fontId="9" fillId="7" borderId="0" xfId="0" applyNumberFormat="1" applyFont="1" applyFill="1" applyAlignment="1" applyProtection="1">
      <alignment horizontal="right" vertical="top"/>
    </xf>
    <xf numFmtId="0" fontId="19" fillId="2" borderId="5" xfId="0" applyFont="1" applyFill="1" applyBorder="1" applyAlignment="1" applyProtection="1">
      <alignment horizontal="left" vertical="top" shrinkToFit="1"/>
      <protection locked="0"/>
    </xf>
    <xf numFmtId="0" fontId="0" fillId="0" borderId="0" xfId="0" applyBorder="1" applyAlignment="1">
      <alignment horizontal="left" vertical="top" shrinkToFit="1"/>
    </xf>
    <xf numFmtId="49" fontId="28" fillId="0" borderId="1" xfId="0" applyNumberFormat="1" applyFont="1" applyBorder="1" applyAlignment="1" applyProtection="1">
      <alignment horizontal="center" vertical="center" shrinkToFit="1"/>
      <protection locked="0"/>
    </xf>
    <xf numFmtId="49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9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29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0" fontId="19" fillId="0" borderId="6" xfId="0" applyFont="1" applyBorder="1" applyAlignment="1" applyProtection="1">
      <alignment horizontal="left" vertical="top" shrinkToFit="1"/>
    </xf>
    <xf numFmtId="0" fontId="19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43" fillId="0" borderId="12" xfId="0" applyFont="1" applyBorder="1" applyAlignment="1" applyProtection="1">
      <alignment horizontal="left" vertical="top" wrapText="1"/>
      <protection locked="0"/>
    </xf>
    <xf numFmtId="0" fontId="49" fillId="0" borderId="37" xfId="0" applyFont="1" applyBorder="1" applyAlignment="1" applyProtection="1">
      <alignment horizontal="left" vertical="top" wrapText="1"/>
      <protection locked="0"/>
    </xf>
    <xf numFmtId="0" fontId="25" fillId="0" borderId="14" xfId="0" applyFont="1" applyBorder="1" applyAlignment="1" applyProtection="1">
      <alignment horizontal="left" vertical="center" shrinkToFit="1"/>
    </xf>
    <xf numFmtId="0" fontId="26" fillId="0" borderId="11" xfId="0" applyFont="1" applyBorder="1" applyAlignment="1" applyProtection="1">
      <alignment horizontal="left" vertical="center" shrinkToFit="1"/>
    </xf>
    <xf numFmtId="0" fontId="1" fillId="2" borderId="2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shrinkToFit="1"/>
      <protection locked="0"/>
    </xf>
    <xf numFmtId="0" fontId="1" fillId="0" borderId="6" xfId="0" applyFont="1" applyBorder="1" applyAlignment="1" applyProtection="1">
      <alignment horizontal="left" vertical="center" shrinkToFit="1"/>
      <protection locked="0"/>
    </xf>
    <xf numFmtId="0" fontId="19" fillId="0" borderId="0" xfId="0" applyFont="1" applyBorder="1" applyAlignment="1" applyProtection="1">
      <alignment horizontal="left" vertical="center" shrinkToFit="1"/>
      <protection locked="0"/>
    </xf>
    <xf numFmtId="0" fontId="13" fillId="0" borderId="3" xfId="0" applyFont="1" applyBorder="1" applyAlignment="1" applyProtection="1">
      <alignment horizontal="left" vertical="center" shrinkToFit="1"/>
    </xf>
    <xf numFmtId="0" fontId="13" fillId="0" borderId="4" xfId="0" applyFont="1" applyBorder="1" applyAlignment="1" applyProtection="1">
      <alignment horizontal="left" vertical="center" shrinkToFit="1"/>
    </xf>
    <xf numFmtId="0" fontId="7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1" fillId="2" borderId="11" xfId="0" applyFont="1" applyFill="1" applyBorder="1" applyAlignment="1" applyProtection="1">
      <alignment horizontal="left" vertical="center" shrinkToFit="1"/>
      <protection locked="0"/>
    </xf>
    <xf numFmtId="0" fontId="1" fillId="2" borderId="1" xfId="0" applyFont="1" applyFill="1" applyBorder="1" applyAlignment="1" applyProtection="1">
      <alignment horizontal="left" vertical="center" shrinkToFit="1"/>
      <protection locked="0"/>
    </xf>
    <xf numFmtId="0" fontId="28" fillId="2" borderId="1" xfId="0" applyFont="1" applyFill="1" applyBorder="1" applyAlignment="1" applyProtection="1">
      <alignment horizontal="left" vertical="center" shrinkToFit="1"/>
      <protection locked="0"/>
    </xf>
    <xf numFmtId="0" fontId="19" fillId="0" borderId="8" xfId="0" applyFont="1" applyBorder="1" applyAlignment="1" applyProtection="1">
      <alignment horizontal="left" vertical="center"/>
    </xf>
    <xf numFmtId="0" fontId="0" fillId="0" borderId="8" xfId="0" applyBorder="1" applyAlignment="1">
      <alignment horizontal="left" vertical="center"/>
    </xf>
    <xf numFmtId="0" fontId="1" fillId="0" borderId="14" xfId="0" applyNumberFormat="1" applyFont="1" applyBorder="1" applyAlignment="1" applyProtection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3" fillId="0" borderId="25" xfId="0" applyFont="1" applyBorder="1" applyAlignment="1" applyProtection="1">
      <alignment horizontal="left" vertical="top" shrinkToFit="1"/>
    </xf>
    <xf numFmtId="0" fontId="2" fillId="0" borderId="26" xfId="0" applyFont="1" applyBorder="1" applyAlignment="1" applyProtection="1">
      <alignment horizontal="left" vertical="top" shrinkToFit="1"/>
    </xf>
    <xf numFmtId="0" fontId="2" fillId="0" borderId="27" xfId="0" applyFont="1" applyBorder="1" applyAlignment="1" applyProtection="1">
      <alignment horizontal="left" vertical="top" shrinkToFit="1"/>
    </xf>
    <xf numFmtId="0" fontId="13" fillId="0" borderId="10" xfId="0" applyFont="1" applyBorder="1" applyAlignment="1" applyProtection="1">
      <alignment horizontal="left" vertical="center" shrinkToFit="1"/>
    </xf>
    <xf numFmtId="0" fontId="2" fillId="0" borderId="14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34" fillId="0" borderId="16" xfId="0" applyFont="1" applyBorder="1" applyAlignment="1" applyProtection="1">
      <alignment horizontal="right" vertical="center" shrinkToFit="1"/>
    </xf>
    <xf numFmtId="0" fontId="35" fillId="0" borderId="16" xfId="0" applyFont="1" applyBorder="1" applyAlignment="1" applyProtection="1">
      <alignment horizontal="right" vertical="center" shrinkToFit="1"/>
    </xf>
    <xf numFmtId="0" fontId="13" fillId="0" borderId="14" xfId="0" applyFont="1" applyBorder="1" applyAlignment="1" applyProtection="1">
      <alignment horizontal="left" vertical="center" shrinkToFit="1"/>
    </xf>
    <xf numFmtId="0" fontId="13" fillId="0" borderId="11" xfId="0" applyFont="1" applyBorder="1" applyAlignment="1" applyProtection="1">
      <alignment horizontal="left" vertical="center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4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8" fillId="0" borderId="10" xfId="0" applyNumberFormat="1" applyFont="1" applyBorder="1" applyAlignment="1" applyProtection="1">
      <alignment horizontal="left" vertical="top" wrapText="1"/>
      <protection locked="0"/>
    </xf>
    <xf numFmtId="0" fontId="40" fillId="0" borderId="14" xfId="0" applyNumberFormat="1" applyFont="1" applyBorder="1" applyAlignment="1" applyProtection="1">
      <alignment horizontal="left" vertical="top" wrapText="1"/>
      <protection locked="0"/>
    </xf>
    <xf numFmtId="0" fontId="40" fillId="0" borderId="11" xfId="0" applyNumberFormat="1" applyFont="1" applyBorder="1" applyAlignment="1" applyProtection="1">
      <alignment horizontal="left" vertical="top" wrapText="1"/>
      <protection locked="0"/>
    </xf>
    <xf numFmtId="0" fontId="1" fillId="0" borderId="1" xfId="0" applyFont="1" applyBorder="1" applyAlignment="1" applyProtection="1">
      <alignment horizontal="left" vertical="center" shrinkToFit="1"/>
    </xf>
    <xf numFmtId="0" fontId="2" fillId="0" borderId="1" xfId="0" applyFont="1" applyBorder="1" applyAlignment="1" applyProtection="1">
      <alignment horizontal="left" vertical="center" shrinkToFit="1"/>
    </xf>
    <xf numFmtId="0" fontId="1" fillId="0" borderId="1" xfId="0" applyFont="1" applyFill="1" applyBorder="1" applyAlignment="1" applyProtection="1">
      <alignment horizontal="left" vertical="center" shrinkToFit="1"/>
    </xf>
    <xf numFmtId="0" fontId="2" fillId="0" borderId="1" xfId="0" applyFont="1" applyFill="1" applyBorder="1" applyAlignment="1" applyProtection="1">
      <alignment horizontal="left" vertical="center" shrinkToFit="1"/>
    </xf>
    <xf numFmtId="0" fontId="19" fillId="0" borderId="5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  <xf numFmtId="0" fontId="19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8" fillId="0" borderId="8" xfId="0" applyFont="1" applyBorder="1" applyAlignment="1" applyProtection="1">
      <alignment horizontal="right" vertical="top" shrinkToFit="1"/>
    </xf>
    <xf numFmtId="0" fontId="59" fillId="0" borderId="8" xfId="0" applyFont="1" applyBorder="1" applyAlignment="1">
      <alignment horizontal="right" vertical="top" shrinkToFit="1"/>
    </xf>
    <xf numFmtId="0" fontId="28" fillId="0" borderId="10" xfId="0" applyFont="1" applyBorder="1" applyAlignment="1" applyProtection="1">
      <alignment horizontal="left" vertical="center"/>
    </xf>
    <xf numFmtId="0" fontId="40" fillId="0" borderId="14" xfId="0" applyFont="1" applyBorder="1" applyAlignment="1" applyProtection="1">
      <alignment horizontal="left" vertical="center"/>
    </xf>
    <xf numFmtId="0" fontId="40" fillId="0" borderId="11" xfId="0" applyFont="1" applyBorder="1" applyAlignment="1" applyProtection="1">
      <alignment horizontal="left" vertical="center"/>
    </xf>
    <xf numFmtId="0" fontId="10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8" fillId="0" borderId="0" xfId="0" applyFont="1" applyAlignment="1" applyProtection="1">
      <alignment horizontal="right" vertical="top"/>
    </xf>
    <xf numFmtId="0" fontId="58" fillId="0" borderId="0" xfId="0" applyFont="1" applyAlignment="1" applyProtection="1">
      <alignment horizontal="right" vertical="top"/>
    </xf>
    <xf numFmtId="0" fontId="7" fillId="2" borderId="10" xfId="0" applyFont="1" applyFill="1" applyBorder="1" applyAlignment="1" applyProtection="1">
      <alignment horizontal="left" vertical="center" wrapText="1"/>
      <protection locked="0"/>
    </xf>
    <xf numFmtId="0" fontId="7" fillId="2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</xf>
    <xf numFmtId="0" fontId="1" fillId="0" borderId="11" xfId="0" applyNumberFormat="1" applyFont="1" applyBorder="1" applyAlignment="1" applyProtection="1">
      <alignment horizontal="left" vertical="center" wrapText="1"/>
    </xf>
    <xf numFmtId="0" fontId="7" fillId="0" borderId="2" xfId="0" applyFont="1" applyBorder="1" applyAlignment="1" applyProtection="1">
      <alignment horizontal="left" vertical="top" wrapText="1"/>
    </xf>
    <xf numFmtId="0" fontId="7" fillId="0" borderId="4" xfId="0" applyFont="1" applyBorder="1" applyAlignment="1" applyProtection="1">
      <alignment horizontal="left" vertical="top" wrapText="1"/>
    </xf>
    <xf numFmtId="0" fontId="7" fillId="0" borderId="7" xfId="0" applyFont="1" applyBorder="1" applyAlignment="1" applyProtection="1">
      <alignment horizontal="left" vertical="top" wrapText="1"/>
    </xf>
    <xf numFmtId="0" fontId="7" fillId="0" borderId="9" xfId="0" applyFont="1" applyBorder="1" applyAlignment="1" applyProtection="1">
      <alignment horizontal="left" vertical="top" wrapText="1"/>
    </xf>
    <xf numFmtId="0" fontId="1" fillId="0" borderId="5" xfId="0" applyFont="1" applyBorder="1" applyAlignment="1" applyProtection="1">
      <alignment horizontal="left" vertical="center" wrapText="1"/>
    </xf>
    <xf numFmtId="0" fontId="1" fillId="0" borderId="6" xfId="0" applyFont="1" applyBorder="1" applyAlignment="1" applyProtection="1">
      <alignment horizontal="left" vertical="center" wrapText="1"/>
    </xf>
    <xf numFmtId="0" fontId="7" fillId="0" borderId="10" xfId="0" applyFont="1" applyBorder="1" applyAlignment="1" applyProtection="1">
      <alignment horizontal="left" vertical="center" wrapText="1"/>
    </xf>
    <xf numFmtId="0" fontId="7" fillId="0" borderId="11" xfId="0" applyFont="1" applyBorder="1" applyAlignment="1" applyProtection="1">
      <alignment horizontal="left" vertical="center" wrapText="1"/>
    </xf>
    <xf numFmtId="165" fontId="1" fillId="0" borderId="5" xfId="0" applyNumberFormat="1" applyFont="1" applyBorder="1" applyAlignment="1" applyProtection="1">
      <alignment horizontal="left" vertical="center"/>
    </xf>
    <xf numFmtId="165" fontId="1" fillId="0" borderId="6" xfId="0" applyNumberFormat="1" applyFont="1" applyBorder="1" applyAlignment="1" applyProtection="1">
      <alignment horizontal="left" vertical="center"/>
    </xf>
    <xf numFmtId="165" fontId="1" fillId="0" borderId="7" xfId="0" applyNumberFormat="1" applyFont="1" applyBorder="1" applyAlignment="1" applyProtection="1">
      <alignment horizontal="left" vertical="center"/>
    </xf>
    <xf numFmtId="165" fontId="1" fillId="0" borderId="9" xfId="0" applyNumberFormat="1" applyFont="1" applyBorder="1" applyAlignment="1" applyProtection="1">
      <alignment horizontal="left" vertical="center"/>
    </xf>
    <xf numFmtId="0" fontId="23" fillId="0" borderId="0" xfId="0" applyFont="1" applyBorder="1" applyAlignment="1" applyProtection="1">
      <alignment horizontal="right" vertical="center" shrinkToFit="1"/>
    </xf>
    <xf numFmtId="0" fontId="24" fillId="0" borderId="0" xfId="0" applyFont="1" applyAlignment="1" applyProtection="1">
      <alignment horizontal="right" vertical="center" shrinkToFit="1"/>
    </xf>
    <xf numFmtId="0" fontId="24" fillId="0" borderId="29" xfId="0" applyFont="1" applyBorder="1" applyAlignment="1" applyProtection="1">
      <alignment horizontal="right" vertical="center" shrinkToFit="1"/>
    </xf>
    <xf numFmtId="0" fontId="13" fillId="0" borderId="14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19" fillId="0" borderId="14" xfId="0" applyFont="1" applyBorder="1" applyAlignment="1" applyProtection="1">
      <alignment horizontal="left" vertical="center" shrinkToFit="1"/>
    </xf>
    <xf numFmtId="0" fontId="37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9" fillId="0" borderId="0" xfId="0" applyFont="1" applyBorder="1" applyAlignment="1" applyProtection="1">
      <alignment horizontal="left" vertical="top" wrapText="1" shrinkToFit="1"/>
    </xf>
    <xf numFmtId="0" fontId="32" fillId="0" borderId="0" xfId="0" applyFont="1" applyBorder="1" applyAlignment="1" applyProtection="1">
      <alignment horizontal="left" vertical="top" shrinkToFit="1"/>
    </xf>
    <xf numFmtId="0" fontId="19" fillId="0" borderId="0" xfId="0" applyFont="1" applyBorder="1" applyAlignment="1" applyProtection="1">
      <alignment horizontal="left" vertical="top" wrapText="1"/>
    </xf>
    <xf numFmtId="0" fontId="32" fillId="0" borderId="0" xfId="0" applyFont="1" applyBorder="1" applyAlignment="1" applyProtection="1">
      <alignment horizontal="left" vertical="top" wrapText="1"/>
    </xf>
    <xf numFmtId="0" fontId="38" fillId="0" borderId="0" xfId="0" applyFont="1" applyBorder="1" applyAlignment="1" applyProtection="1">
      <alignment horizontal="left"/>
    </xf>
    <xf numFmtId="0" fontId="39" fillId="0" borderId="0" xfId="0" applyFont="1" applyBorder="1" applyAlignment="1" applyProtection="1">
      <alignment horizontal="left"/>
    </xf>
    <xf numFmtId="164" fontId="14" fillId="0" borderId="8" xfId="0" applyNumberFormat="1" applyFont="1" applyBorder="1" applyAlignment="1" applyProtection="1">
      <alignment horizontal="center" vertical="top" shrinkToFit="1"/>
    </xf>
    <xf numFmtId="164" fontId="12" fillId="0" borderId="8" xfId="0" applyNumberFormat="1" applyFont="1" applyBorder="1" applyAlignment="1" applyProtection="1">
      <alignment horizontal="center" vertical="top" shrinkToFit="1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6" fillId="0" borderId="0" xfId="0" applyFont="1" applyBorder="1" applyAlignment="1" applyProtection="1">
      <alignment horizontal="center" vertical="center" wrapText="1" shrinkToFit="1"/>
    </xf>
    <xf numFmtId="0" fontId="36" fillId="0" borderId="0" xfId="0" applyFont="1" applyBorder="1" applyAlignment="1" applyProtection="1">
      <alignment horizontal="center" vertical="center" shrinkToFit="1"/>
    </xf>
    <xf numFmtId="0" fontId="19" fillId="0" borderId="0" xfId="0" applyFont="1" applyBorder="1" applyAlignment="1" applyProtection="1">
      <alignment horizontal="left" vertical="top" shrinkToFit="1"/>
      <protection locked="0"/>
    </xf>
    <xf numFmtId="0" fontId="32" fillId="0" borderId="0" xfId="0" applyFont="1" applyBorder="1" applyAlignment="1" applyProtection="1">
      <alignment horizontal="left" vertical="top" shrinkToFit="1"/>
      <protection locked="0"/>
    </xf>
    <xf numFmtId="0" fontId="19" fillId="0" borderId="0" xfId="0" applyFont="1" applyBorder="1" applyAlignment="1" applyProtection="1">
      <alignment horizontal="left" vertical="top" wrapText="1" shrinkToFit="1"/>
      <protection locked="0"/>
    </xf>
    <xf numFmtId="0" fontId="2" fillId="0" borderId="0" xfId="0" applyFont="1" applyBorder="1" applyAlignment="1" applyProtection="1">
      <alignment horizontal="left" vertical="top" wrapText="1" shrinkToFit="1"/>
      <protection locked="0"/>
    </xf>
    <xf numFmtId="0" fontId="19" fillId="0" borderId="0" xfId="0" applyNumberFormat="1" applyFont="1" applyBorder="1" applyAlignment="1" applyProtection="1">
      <alignment horizontal="left" vertical="top" wrapText="1" shrinkToFit="1"/>
      <protection locked="0"/>
    </xf>
    <xf numFmtId="0" fontId="2" fillId="0" borderId="0" xfId="0" applyNumberFormat="1" applyFont="1" applyBorder="1" applyAlignment="1" applyProtection="1">
      <alignment horizontal="left" vertical="top" wrapText="1" shrinkToFit="1"/>
      <protection locked="0"/>
    </xf>
    <xf numFmtId="0" fontId="26" fillId="0" borderId="4" xfId="0" applyFont="1" applyBorder="1" applyAlignment="1" applyProtection="1">
      <alignment horizontal="left" vertical="center" shrinkToFit="1"/>
    </xf>
    <xf numFmtId="14" fontId="1" fillId="0" borderId="8" xfId="0" applyNumberFormat="1" applyFont="1" applyBorder="1" applyAlignment="1" applyProtection="1">
      <alignment horizontal="left" vertical="top"/>
    </xf>
    <xf numFmtId="14" fontId="2" fillId="0" borderId="8" xfId="0" applyNumberFormat="1" applyFont="1" applyBorder="1" applyAlignment="1" applyProtection="1">
      <alignment horizontal="left" vertical="top"/>
    </xf>
    <xf numFmtId="0" fontId="11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28" fillId="0" borderId="0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left" vertical="top" shrinkToFit="1"/>
    </xf>
    <xf numFmtId="0" fontId="13" fillId="0" borderId="2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15" fillId="0" borderId="0" xfId="0" applyFont="1" applyBorder="1" applyAlignment="1" applyProtection="1">
      <alignment horizontal="right" vertical="top" shrinkToFit="1"/>
    </xf>
    <xf numFmtId="0" fontId="16" fillId="0" borderId="6" xfId="0" applyFont="1" applyBorder="1" applyAlignment="1" applyProtection="1">
      <alignment horizontal="right" vertical="top" shrinkToFit="1"/>
    </xf>
    <xf numFmtId="0" fontId="20" fillId="0" borderId="0" xfId="0" applyFont="1" applyBorder="1" applyAlignment="1" applyProtection="1">
      <alignment horizontal="right" vertical="center" shrinkToFit="1"/>
    </xf>
    <xf numFmtId="0" fontId="21" fillId="0" borderId="6" xfId="0" applyFont="1" applyBorder="1" applyAlignment="1" applyProtection="1">
      <alignment horizontal="right" vertical="center" shrinkToFit="1"/>
    </xf>
    <xf numFmtId="0" fontId="43" fillId="8" borderId="12" xfId="0" applyFont="1" applyFill="1" applyBorder="1" applyAlignment="1" applyProtection="1">
      <alignment horizontal="left" vertical="top" wrapText="1"/>
      <protection locked="0"/>
    </xf>
    <xf numFmtId="0" fontId="49" fillId="8" borderId="37" xfId="0" applyFont="1" applyFill="1" applyBorder="1" applyAlignment="1" applyProtection="1">
      <alignment horizontal="left" vertical="top" wrapText="1"/>
      <protection locked="0"/>
    </xf>
    <xf numFmtId="0" fontId="16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3" fillId="0" borderId="0" xfId="0" applyFont="1" applyBorder="1" applyAlignment="1" applyProtection="1">
      <alignment horizontal="right" vertical="center" shrinkToFit="1"/>
    </xf>
    <xf numFmtId="0" fontId="13" fillId="0" borderId="0" xfId="0" applyFont="1" applyAlignment="1" applyProtection="1">
      <alignment horizontal="right" vertical="center" shrinkToFit="1"/>
    </xf>
    <xf numFmtId="0" fontId="15" fillId="0" borderId="0" xfId="0" applyFont="1" applyBorder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/>
    </xf>
    <xf numFmtId="0" fontId="1" fillId="0" borderId="8" xfId="0" applyFont="1" applyBorder="1" applyAlignment="1" applyProtection="1">
      <alignment horizontal="left" vertical="top"/>
    </xf>
    <xf numFmtId="0" fontId="1" fillId="0" borderId="9" xfId="0" applyFont="1" applyBorder="1" applyAlignment="1" applyProtection="1">
      <alignment horizontal="left" vertical="top"/>
    </xf>
    <xf numFmtId="165" fontId="2" fillId="0" borderId="0" xfId="0" applyNumberFormat="1" applyFont="1" applyBorder="1" applyAlignment="1" applyProtection="1">
      <alignment horizontal="left" vertical="center"/>
    </xf>
    <xf numFmtId="165" fontId="2" fillId="0" borderId="6" xfId="0" applyNumberFormat="1" applyFont="1" applyBorder="1" applyAlignment="1" applyProtection="1">
      <alignment horizontal="left" vertical="center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3" fillId="0" borderId="14" xfId="0" applyFont="1" applyBorder="1" applyAlignment="1" applyProtection="1">
      <alignment horizontal="left" vertical="top"/>
    </xf>
    <xf numFmtId="0" fontId="44" fillId="0" borderId="14" xfId="0" applyFont="1" applyBorder="1" applyAlignment="1">
      <alignment horizontal="left" vertical="top"/>
    </xf>
  </cellXfs>
  <cellStyles count="2">
    <cellStyle name="Lien hypertexte" xfId="1" builtinId="8"/>
    <cellStyle name="Normal" xfId="0" builtinId="0"/>
  </cellStyles>
  <dxfs count="200">
    <dxf>
      <font>
        <strike val="0"/>
        <outline val="0"/>
        <shadow val="0"/>
        <u val="none"/>
        <vertAlign val="baseline"/>
        <sz val="8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/>
        <bottom/>
        <vertical style="thin">
          <color theme="4" tint="-0.249977111117893"/>
        </vertical>
        <horizontal style="thin">
          <color theme="4" tint="-0.249977111117893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0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647699</xdr:colOff>
      <xdr:row>28</xdr:row>
      <xdr:rowOff>175260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409" r="86"/>
        <a:stretch/>
      </xdr:blipFill>
      <xdr:spPr>
        <a:xfrm>
          <a:off x="0" y="0"/>
          <a:ext cx="9352084" cy="52630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628650</xdr:colOff>
          <xdr:row>0</xdr:row>
          <xdr:rowOff>171450</xdr:rowOff>
        </xdr:from>
        <xdr:to>
          <xdr:col>4</xdr:col>
          <xdr:colOff>114300</xdr:colOff>
          <xdr:row>3</xdr:row>
          <xdr:rowOff>57150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Clients Facturé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257175</xdr:colOff>
          <xdr:row>0</xdr:row>
          <xdr:rowOff>142875</xdr:rowOff>
        </xdr:from>
        <xdr:to>
          <xdr:col>5</xdr:col>
          <xdr:colOff>552450</xdr:colOff>
          <xdr:row>3</xdr:row>
          <xdr:rowOff>38100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Clients Intervention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228600</xdr:colOff>
          <xdr:row>0</xdr:row>
          <xdr:rowOff>171450</xdr:rowOff>
        </xdr:from>
        <xdr:to>
          <xdr:col>2</xdr:col>
          <xdr:colOff>514350</xdr:colOff>
          <xdr:row>3</xdr:row>
          <xdr:rowOff>57150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Saisie Bon Intervention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704850</xdr:colOff>
          <xdr:row>0</xdr:row>
          <xdr:rowOff>133350</xdr:rowOff>
        </xdr:from>
        <xdr:to>
          <xdr:col>7</xdr:col>
          <xdr:colOff>200025</xdr:colOff>
          <xdr:row>3</xdr:row>
          <xdr:rowOff>19050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Descriptions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333375</xdr:colOff>
          <xdr:row>0</xdr:row>
          <xdr:rowOff>133350</xdr:rowOff>
        </xdr:from>
        <xdr:to>
          <xdr:col>8</xdr:col>
          <xdr:colOff>628650</xdr:colOff>
          <xdr:row>3</xdr:row>
          <xdr:rowOff>19050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Produits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781050</xdr:colOff>
          <xdr:row>0</xdr:row>
          <xdr:rowOff>133350</xdr:rowOff>
        </xdr:from>
        <xdr:to>
          <xdr:col>10</xdr:col>
          <xdr:colOff>276225</xdr:colOff>
          <xdr:row>3</xdr:row>
          <xdr:rowOff>19050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Stock Véhicule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5</xdr:row>
          <xdr:rowOff>19050</xdr:rowOff>
        </xdr:from>
        <xdr:to>
          <xdr:col>6</xdr:col>
          <xdr:colOff>371475</xdr:colOff>
          <xdr:row>7</xdr:row>
          <xdr:rowOff>95250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Editer un Bon Intervention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190780</xdr:colOff>
      <xdr:row>0</xdr:row>
      <xdr:rowOff>252132</xdr:rowOff>
    </xdr:from>
    <xdr:to>
      <xdr:col>16</xdr:col>
      <xdr:colOff>5145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4</xdr:col>
      <xdr:colOff>865</xdr:colOff>
      <xdr:row>4</xdr:row>
      <xdr:rowOff>951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10</xdr:col>
      <xdr:colOff>42862</xdr:colOff>
      <xdr:row>3</xdr:row>
      <xdr:rowOff>171451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oneCell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oneCell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oneCell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0</xdr:col>
      <xdr:colOff>480060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1</xdr:row>
      <xdr:rowOff>1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7200" cy="457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auHistorique_BI" displayName="TableauHistorique_BI" ref="A1:DL6" totalsRowShown="0" headerRowDxfId="199" dataDxfId="197" headerRowBorderDxfId="198" tableBorderDxfId="196" totalsRowBorderDxfId="195">
  <autoFilter ref="A1:DL6"/>
  <tableColumns count="116">
    <tableColumn id="1" name="N° de Rapport" dataDxfId="194"/>
    <tableColumn id="26" name="Date du " dataDxfId="193"/>
    <tableColumn id="34" name="Date au" dataDxfId="192"/>
    <tableColumn id="10" name="Main d'Œuvre Heures" dataDxfId="191"/>
    <tableColumn id="28" name="Déplacement Heures" dataDxfId="190"/>
    <tableColumn id="29" name="Supplémént d'heure hors contrat" dataDxfId="189"/>
    <tableColumn id="30" name="Technicien 1_x000a_Nom / Prénom" dataDxfId="188"/>
    <tableColumn id="31" name="Technicien 2_x000a_Nom / Prénom" dataDxfId="187"/>
    <tableColumn id="32" name="Mobile" dataDxfId="186"/>
    <tableColumn id="33" name="Email" dataDxfId="185"/>
    <tableColumn id="35" name="Code Technicien" dataDxfId="184"/>
    <tableColumn id="36" name="Code Véhicule" dataDxfId="183"/>
    <tableColumn id="24" name="Nom Client Facturé" dataDxfId="182"/>
    <tableColumn id="2" name="N° Client Facturé" dataDxfId="181"/>
    <tableColumn id="3" name="Adresse Facturé" dataDxfId="180"/>
    <tableColumn id="4" name="Code _x000a_Postal Facturé" dataDxfId="179"/>
    <tableColumn id="5" name="Ville Facturé" dataDxfId="178"/>
    <tableColumn id="6" name="Téléphone Facturé" dataDxfId="177"/>
    <tableColumn id="7" name="Nom Responsable Facturé" dataDxfId="176"/>
    <tableColumn id="8" name="Mobile Responsable Facturé" dataDxfId="175"/>
    <tableColumn id="9" name="Email Responsable_x000a_Facturé" dataDxfId="174"/>
    <tableColumn id="25" name="Nom Client Intervention" dataDxfId="173"/>
    <tableColumn id="11" name="Adresse Intervention" dataDxfId="172"/>
    <tableColumn id="12" name="Code _x000a_Postal Intervention" dataDxfId="171"/>
    <tableColumn id="13" name="Ville Intervention" dataDxfId="170"/>
    <tableColumn id="14" name="Téléphone Intervention" dataDxfId="169"/>
    <tableColumn id="15" name="Nom Contact Intervention" dataDxfId="168"/>
    <tableColumn id="16" name="Mobile Intervention" dataDxfId="167"/>
    <tableColumn id="17" name="Email Contact Intervention" dataDxfId="166"/>
    <tableColumn id="37" name="Cpt. In Install en M3" dataDxfId="165"/>
    <tableColumn id="38" name="Cpt. OUT install 1 en M3" dataDxfId="164"/>
    <tableColumn id="39" name="Cpt. OUT install 2 en M3" dataDxfId="163"/>
    <tableColumn id="40" name="Cpt. OUT install 3 en M3" dataDxfId="162"/>
    <tableColumn id="54" name="Poste Intervention" dataDxfId="161"/>
    <tableColumn id="41" name="Travaux 1" dataDxfId="160"/>
    <tableColumn id="42" name="Travaux 2" dataDxfId="159"/>
    <tableColumn id="43" name="Travaux 3" dataDxfId="158"/>
    <tableColumn id="44" name="Travaux 4" dataDxfId="157"/>
    <tableColumn id="46" name="TH en °F" dataDxfId="156"/>
    <tableColumn id="47" name="PH" dataDxfId="155"/>
    <tableColumn id="48" name="CHLORE en mg/l" dataDxfId="154"/>
    <tableColumn id="50" name="FER en mg/l" dataDxfId="153"/>
    <tableColumn id="51" name="CONDUCT. En µs/cm" dataDxfId="152"/>
    <tableColumn id="52" name="TEMPERATURE en °C" dataDxfId="151"/>
    <tableColumn id="53" name="T.A. en °F" dataDxfId="150"/>
    <tableColumn id="49" name="T.A.C. en °F" dataDxfId="149"/>
    <tableColumn id="55" name="Point Prélev. 1" dataDxfId="148"/>
    <tableColumn id="61" name="Valeur Prélev. 1" dataDxfId="147"/>
    <tableColumn id="62" name="Symbole Prélev. 1" dataDxfId="146"/>
    <tableColumn id="56" name="Point Prélev. 2" dataDxfId="145"/>
    <tableColumn id="63" name="Valeur Prélev. 2" dataDxfId="144"/>
    <tableColumn id="64" name="Symbole Prélev. 2" dataDxfId="143"/>
    <tableColumn id="57" name="Point Prélev. 3" dataDxfId="142"/>
    <tableColumn id="66" name="Valeur Prélev. 3" dataDxfId="141"/>
    <tableColumn id="65" name="Symbole Prélev. 3" dataDxfId="140"/>
    <tableColumn id="58" name="Point Prélev. 4" dataDxfId="139"/>
    <tableColumn id="67" name="Valeur Prélev. 4" dataDxfId="138"/>
    <tableColumn id="68" name="Symbole Prélev. 4" dataDxfId="137"/>
    <tableColumn id="60" name="Point Prélev. 5" dataDxfId="136"/>
    <tableColumn id="69" name="Valeur Prélev. 5" dataDxfId="135"/>
    <tableColumn id="70" name="Symbole Prélev. 5" dataDxfId="134"/>
    <tableColumn id="18" name="Ensemble Dosage 1" dataDxfId="133"/>
    <tableColumn id="71" name="Réactif Utilisé 1" dataDxfId="132"/>
    <tableColumn id="72" name="Fréquence Impuls 1" dataDxfId="131"/>
    <tableColumn id="77" name="Dose Injection 1" dataDxfId="130"/>
    <tableColumn id="78" name="Autres 1" dataDxfId="129"/>
    <tableColumn id="76" name="Ensemble Dosage 2" dataDxfId="128"/>
    <tableColumn id="75" name="Réactif Utilisé 2" dataDxfId="127"/>
    <tableColumn id="74" name="Fréquence Impuls 2" dataDxfId="126"/>
    <tableColumn id="73" name="Dose Injection 2" dataDxfId="125"/>
    <tableColumn id="19" name="Autres 2" dataDxfId="124"/>
    <tableColumn id="20" name="Filtration" dataDxfId="123"/>
    <tableColumn id="21" name="Adoucisseur" dataDxfId="122"/>
    <tableColumn id="22" name="Cpt. Ext. _x000a_K= en litre" dataDxfId="121"/>
    <tableColumn id="80" name="Osmoseur" dataDxfId="120"/>
    <tableColumn id="82" name="Détails Intervention" dataDxfId="119"/>
    <tableColumn id="86" name="Observations Intervention" dataDxfId="118"/>
    <tableColumn id="85" name="Matériels Facturé" dataDxfId="117"/>
    <tableColumn id="84" name="Devis" dataDxfId="116"/>
    <tableColumn id="83" name="Qté 1" dataDxfId="115"/>
    <tableColumn id="81" name="Désignation 1" dataDxfId="114"/>
    <tableColumn id="27" name="Réf 1" dataDxfId="113"/>
    <tableColumn id="79" name="Qté 2" dataDxfId="112"/>
    <tableColumn id="87" name="Désignation 2" dataDxfId="111"/>
    <tableColumn id="45" name="Réf 2" dataDxfId="110"/>
    <tableColumn id="89" name="Qté 3" dataDxfId="109"/>
    <tableColumn id="92" name="Désignation 3" dataDxfId="108"/>
    <tableColumn id="59" name="Réf 3" dataDxfId="107"/>
    <tableColumn id="91" name="Qté 4" dataDxfId="106"/>
    <tableColumn id="90" name="Désignation 4" dataDxfId="105"/>
    <tableColumn id="108" name="Réf 4" dataDxfId="104"/>
    <tableColumn id="88" name="Qté 5" dataDxfId="103"/>
    <tableColumn id="94" name="Désignation 5" dataDxfId="102"/>
    <tableColumn id="109" name="Réf 5" dataDxfId="101"/>
    <tableColumn id="97" name="Qté 6" dataDxfId="100"/>
    <tableColumn id="96" name="Désignation 6" dataDxfId="99"/>
    <tableColumn id="110" name="Réf 6" dataDxfId="98"/>
    <tableColumn id="95" name="Qté 7" dataDxfId="97"/>
    <tableColumn id="93" name="Désignation 7" dataDxfId="96"/>
    <tableColumn id="111" name="Réf 7" dataDxfId="95"/>
    <tableColumn id="106" name="Qté 8" dataDxfId="94"/>
    <tableColumn id="105" name="Désignation 8" dataDxfId="93"/>
    <tableColumn id="112" name="Réf 8" dataDxfId="92"/>
    <tableColumn id="104" name="Qté 9" dataDxfId="91"/>
    <tableColumn id="103" name="Désignation 9" dataDxfId="90"/>
    <tableColumn id="113" name="Réf 9" dataDxfId="89"/>
    <tableColumn id="102" name="Qté 10" dataDxfId="88"/>
    <tableColumn id="101" name="Désignation 10" dataDxfId="87"/>
    <tableColumn id="114" name="Réf 10" dataDxfId="86"/>
    <tableColumn id="100" name="Qté 11" dataDxfId="85"/>
    <tableColumn id="99" name="Désignation 11" dataDxfId="84"/>
    <tableColumn id="115" name="Réf 11" dataDxfId="83"/>
    <tableColumn id="98" name="Qté 12" dataDxfId="82"/>
    <tableColumn id="107" name="Désignation 12" dataDxfId="81"/>
    <tableColumn id="116" name="Réf 12" dataDxfId="80"/>
    <tableColumn id="23" name="Autres Matériels" dataDxfId="79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1" name="TableauClientsFacturé" displayName="TableauClientsFacturé" ref="A1:W6" totalsRowShown="0" headerRowDxfId="78" dataDxfId="76" headerRowBorderDxfId="77" tableBorderDxfId="75" totalsRowBorderDxfId="74">
  <autoFilter ref="A1:W6"/>
  <tableColumns count="23">
    <tableColumn id="1" name="N° Client" dataDxfId="73"/>
    <tableColumn id="2" name="Client Facturé" dataDxfId="72"/>
    <tableColumn id="3" name="Adresse" dataDxfId="71"/>
    <tableColumn id="4" name="Code _x000a_Postal" dataDxfId="70"/>
    <tableColumn id="5" name="Ville" dataDxfId="69"/>
    <tableColumn id="6" name="Téléphone" dataDxfId="68"/>
    <tableColumn id="7" name="Responsable _x000a_Chantier" dataDxfId="67"/>
    <tableColumn id="8" name="Mobile" dataDxfId="66"/>
    <tableColumn id="9" name="Email Responsable_x000a_Technique" dataDxfId="65"/>
    <tableColumn id="10" name="Ensemble Dosage 1" dataDxfId="64"/>
    <tableColumn id="11" name="Réactif Utilisé 1" dataDxfId="63"/>
    <tableColumn id="12" name="Fréquence Impulsion 1" dataDxfId="62"/>
    <tableColumn id="13" name="Dose Injection 1" dataDxfId="61"/>
    <tableColumn id="14" name="Autres 1" dataDxfId="60"/>
    <tableColumn id="15" name="Ensemble Dosage 2" dataDxfId="59"/>
    <tableColumn id="16" name="Réactif Utilisé 2" dataDxfId="58"/>
    <tableColumn id="17" name="Fréquence Impulsion 2" dataDxfId="57"/>
    <tableColumn id="18" name="Dose Injection 2" dataDxfId="56"/>
    <tableColumn id="19" name="Autres 2" dataDxfId="55"/>
    <tableColumn id="20" name="Filtration" dataDxfId="54"/>
    <tableColumn id="21" name="Adoucisseur" dataDxfId="53"/>
    <tableColumn id="22" name="Cpt. Ext. _x000a_K= en litre" dataDxfId="52"/>
    <tableColumn id="23" name="Osmoseur" dataDxfId="51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id="4" name="TableauClientsIntervention" displayName="TableauClientsIntervention" ref="A1:W4" totalsRowShown="0" headerRowDxfId="50" dataDxfId="48" headerRowBorderDxfId="49" tableBorderDxfId="47" totalsRowBorderDxfId="46">
  <autoFilter ref="A1:W4"/>
  <tableColumns count="23">
    <tableColumn id="1" name="Client Intervention" dataDxfId="45"/>
    <tableColumn id="2" name="Client Facturé" dataDxfId="44"/>
    <tableColumn id="3" name="Adresse" dataDxfId="43"/>
    <tableColumn id="4" name="Code _x000a_Postal" dataDxfId="42"/>
    <tableColumn id="5" name="Ville" dataDxfId="41"/>
    <tableColumn id="6" name="Téléphone" dataDxfId="40"/>
    <tableColumn id="7" name="Contact Intervention" dataDxfId="39"/>
    <tableColumn id="9" name="Mobile" dataDxfId="38"/>
    <tableColumn id="8" name="Email Contact" dataDxfId="37"/>
    <tableColumn id="10" name="Ensemble Dosage 1" dataDxfId="36"/>
    <tableColumn id="11" name="Réactif Utilisé 1" dataDxfId="35"/>
    <tableColumn id="12" name="Fréquence Impulsion 1" dataDxfId="34"/>
    <tableColumn id="13" name="Dose Injection 1" dataDxfId="33"/>
    <tableColumn id="14" name="Autres 1" dataDxfId="32"/>
    <tableColumn id="15" name="Ensemble Dosage 2" dataDxfId="31"/>
    <tableColumn id="16" name="Réactif Utilisé 2" dataDxfId="30"/>
    <tableColumn id="17" name="Fréquence Impulsion 2" dataDxfId="29"/>
    <tableColumn id="18" name="Dose Injection 2" dataDxfId="28"/>
    <tableColumn id="19" name="Autres 2" dataDxfId="27"/>
    <tableColumn id="20" name="Filtration" dataDxfId="26"/>
    <tableColumn id="21" name="Adoucisseur" dataDxfId="25"/>
    <tableColumn id="22" name="Cpt. Ext. _x000a_K= en litre" dataDxfId="24"/>
    <tableColumn id="23" name="Osmoseur" dataDxfId="23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id="6" name="TableauDescriptions" displayName="TableauDescriptions" ref="B1:J21" totalsRowShown="0" headerRowDxfId="22" dataDxfId="21" tableBorderDxfId="20">
  <autoFilter ref="B1:J21"/>
  <tableColumns count="9">
    <tableColumn id="2" name="Technicien_x000a_Nom Prénom" dataDxfId="19"/>
    <tableColumn id="3" name="Mobile" dataDxfId="18"/>
    <tableColumn id="4" name="Email" dataDxfId="17"/>
    <tableColumn id="5" name="Code _x000a_Technicien" dataDxfId="16"/>
    <tableColumn id="6" name="Code _x000a_Véhicule" dataDxfId="15"/>
    <tableColumn id="7" name="Poste D'intervention" dataDxfId="14"/>
    <tableColumn id="8" name="Travaux" dataDxfId="13"/>
    <tableColumn id="9" name="Point de Prélèvement" dataDxfId="12"/>
    <tableColumn id="10" name="Valeur _x000a_Prélèvement" dataDxfId="11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id="3" name="TableauProduits" displayName="TableauProduits" ref="B1:B101" totalsRowShown="0" headerRowDxfId="10" dataDxfId="9">
  <autoFilter ref="B1:B101"/>
  <tableColumns count="1">
    <tableColumn id="1" name="PRODUITS" dataDxfId="8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id="5" name="TableauStockVehicule" displayName="TableauStockVehicule" ref="B1:E250" totalsRowShown="0" headerRowDxfId="7" dataDxfId="5" headerRowBorderDxfId="6" tableBorderDxfId="4">
  <autoFilter ref="B1:E250"/>
  <tableColumns count="4">
    <tableColumn id="1" name="Description" dataDxfId="3"/>
    <tableColumn id="3" name="Référence" dataDxfId="2"/>
    <tableColumn id="2" name="Ancienne référence" dataDxfId="1"/>
    <tableColumn id="4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hyperlink" Target="mailto:pplabo@orange.fr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hyperlink" Target="mailto:franck.michel@juga.com" TargetMode="External"/><Relationship Id="rId1" Type="http://schemas.openxmlformats.org/officeDocument/2006/relationships/hyperlink" Target="mailto:jackmorgan@free.fr" TargetMode="External"/><Relationship Id="rId4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B0F0"/>
  </sheetPr>
  <dimension ref="A1"/>
  <sheetViews>
    <sheetView showGridLines="0" showRowColHeaders="0" zoomScale="130" zoomScaleNormal="130" zoomScalePageLayoutView="115" workbookViewId="0">
      <selection activeCell="N11" sqref="N11"/>
    </sheetView>
  </sheetViews>
  <sheetFormatPr baseColWidth="10" defaultRowHeight="15" x14ac:dyDescent="0.25"/>
  <sheetData/>
  <sheetProtection selectLockedCells="1"/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SaisieClientsFacturé">
                <anchor moveWithCells="1" sizeWithCells="1">
                  <from>
                    <xdr:col>2</xdr:col>
                    <xdr:colOff>628650</xdr:colOff>
                    <xdr:row>0</xdr:row>
                    <xdr:rowOff>171450</xdr:rowOff>
                  </from>
                  <to>
                    <xdr:col>4</xdr:col>
                    <xdr:colOff>114300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SaisieClientsIntervention">
                <anchor moveWithCells="1" sizeWithCells="1">
                  <from>
                    <xdr:col>4</xdr:col>
                    <xdr:colOff>257175</xdr:colOff>
                    <xdr:row>0</xdr:row>
                    <xdr:rowOff>142875</xdr:rowOff>
                  </from>
                  <to>
                    <xdr:col>5</xdr:col>
                    <xdr:colOff>552450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" name="Button 5">
              <controlPr defaultSize="0" print="0" autoFill="0" autoPict="0" macro="[0]!SaisieBonIntervention">
                <anchor moveWithCells="1" sizeWithCells="1">
                  <from>
                    <xdr:col>1</xdr:col>
                    <xdr:colOff>228600</xdr:colOff>
                    <xdr:row>0</xdr:row>
                    <xdr:rowOff>171450</xdr:rowOff>
                  </from>
                  <to>
                    <xdr:col>2</xdr:col>
                    <xdr:colOff>514350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7" name="Button 6">
              <controlPr defaultSize="0" print="0" autoFill="0" autoPict="0" macro="[0]!SelectDescriptions">
                <anchor moveWithCells="1" sizeWithCells="1">
                  <from>
                    <xdr:col>5</xdr:col>
                    <xdr:colOff>704850</xdr:colOff>
                    <xdr:row>0</xdr:row>
                    <xdr:rowOff>133350</xdr:rowOff>
                  </from>
                  <to>
                    <xdr:col>7</xdr:col>
                    <xdr:colOff>200025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8" name="Button 7">
              <controlPr defaultSize="0" print="0" autoFill="0" autoPict="0" macro="[0]!SelectProduits">
                <anchor moveWithCells="1" sizeWithCells="1">
                  <from>
                    <xdr:col>7</xdr:col>
                    <xdr:colOff>333375</xdr:colOff>
                    <xdr:row>0</xdr:row>
                    <xdr:rowOff>133350</xdr:rowOff>
                  </from>
                  <to>
                    <xdr:col>8</xdr:col>
                    <xdr:colOff>628650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9" name="Button 8">
              <controlPr defaultSize="0" print="0" autoFill="0" autoPict="0" macro="[0]!SelectStockVehicule">
                <anchor moveWithCells="1" sizeWithCells="1">
                  <from>
                    <xdr:col>8</xdr:col>
                    <xdr:colOff>781050</xdr:colOff>
                    <xdr:row>0</xdr:row>
                    <xdr:rowOff>133350</xdr:rowOff>
                  </from>
                  <to>
                    <xdr:col>10</xdr:col>
                    <xdr:colOff>276225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0" name="Button 10">
              <controlPr defaultSize="0" print="0" autoFill="0" autoPict="0" macro="[0]!EditBonIntervention">
                <anchor moveWithCells="1" sizeWithCells="1">
                  <from>
                    <xdr:col>5</xdr:col>
                    <xdr:colOff>85725</xdr:colOff>
                    <xdr:row>5</xdr:row>
                    <xdr:rowOff>19050</xdr:rowOff>
                  </from>
                  <to>
                    <xdr:col>6</xdr:col>
                    <xdr:colOff>371475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N74"/>
  <sheetViews>
    <sheetView showGridLines="0" showZeros="0" tabSelected="1" showRuler="0" showWhiteSpace="0" zoomScale="110" zoomScaleNormal="110" zoomScaleSheetLayoutView="115" zoomScalePageLayoutView="160" workbookViewId="0">
      <pane ySplit="2" topLeftCell="A3" activePane="bottomLeft" state="frozen"/>
      <selection pane="bottomLeft" activeCell="Y9" sqref="Y9"/>
    </sheetView>
  </sheetViews>
  <sheetFormatPr baseColWidth="10" defaultColWidth="11.5703125" defaultRowHeight="9" x14ac:dyDescent="0.25"/>
  <cols>
    <col min="1" max="2" width="1.28515625" style="1" customWidth="1"/>
    <col min="3" max="3" width="9.28515625" style="1" customWidth="1"/>
    <col min="4" max="5" width="7.28515625" style="1" customWidth="1"/>
    <col min="6" max="6" width="0.7109375" style="1" customWidth="1"/>
    <col min="7" max="7" width="0.85546875" style="1" customWidth="1"/>
    <col min="8" max="8" width="0.7109375" style="1" customWidth="1"/>
    <col min="9" max="9" width="11.85546875" style="1" customWidth="1"/>
    <col min="10" max="10" width="13.7109375" style="1" customWidth="1"/>
    <col min="11" max="11" width="0.7109375" style="1" customWidth="1"/>
    <col min="12" max="12" width="0.85546875" style="1" customWidth="1"/>
    <col min="13" max="13" width="0.7109375" style="1" customWidth="1"/>
    <col min="14" max="14" width="6.7109375" style="1" customWidth="1"/>
    <col min="15" max="15" width="6" style="1" customWidth="1"/>
    <col min="16" max="16" width="6.28515625" style="1" customWidth="1"/>
    <col min="17" max="17" width="3" style="1" customWidth="1"/>
    <col min="18" max="18" width="2.85546875" style="1" customWidth="1"/>
    <col min="19" max="20" width="6.28515625" style="1" customWidth="1"/>
    <col min="21" max="21" width="2.7109375" style="1" customWidth="1"/>
    <col min="22" max="22" width="2" style="1" customWidth="1"/>
    <col min="23" max="663" width="11.5703125" style="1"/>
    <col min="664" max="664" width="11.5703125" style="1" customWidth="1"/>
    <col min="665" max="16384" width="11.5703125" style="1"/>
  </cols>
  <sheetData>
    <row r="1" spans="2:664" ht="21.6" customHeight="1" x14ac:dyDescent="0.25">
      <c r="N1" s="295" t="s">
        <v>90</v>
      </c>
      <c r="O1" s="296"/>
      <c r="P1" s="296"/>
      <c r="Q1" s="296"/>
      <c r="R1" s="296"/>
      <c r="S1" s="228"/>
      <c r="T1" s="2"/>
      <c r="U1" s="3"/>
      <c r="V1" s="4"/>
      <c r="YN1" s="5"/>
    </row>
    <row r="2" spans="2:664" ht="18" customHeight="1" x14ac:dyDescent="0.3">
      <c r="F2" s="350" t="s">
        <v>107</v>
      </c>
      <c r="G2" s="351"/>
      <c r="H2" s="351"/>
      <c r="I2" s="351"/>
      <c r="J2" s="351"/>
      <c r="K2" s="351"/>
      <c r="L2" s="351"/>
      <c r="M2" s="351"/>
      <c r="N2" s="351"/>
      <c r="O2" s="351"/>
      <c r="P2" s="80"/>
      <c r="Q2" s="80"/>
      <c r="R2" s="81"/>
      <c r="S2" s="81"/>
      <c r="T2" s="82"/>
      <c r="U2" s="81"/>
      <c r="V2" s="6"/>
      <c r="W2" s="6"/>
    </row>
    <row r="3" spans="2:664" ht="10.7" customHeight="1" x14ac:dyDescent="0.3">
      <c r="B3" s="6"/>
      <c r="C3" s="6"/>
      <c r="D3" s="6"/>
      <c r="E3" s="6"/>
      <c r="F3" s="6"/>
      <c r="G3" s="6"/>
      <c r="M3" s="6"/>
      <c r="N3" s="7"/>
      <c r="O3" s="7"/>
      <c r="P3" s="328"/>
      <c r="Q3" s="329"/>
      <c r="R3" s="7"/>
      <c r="S3" s="7"/>
      <c r="T3" s="7"/>
      <c r="U3" s="7"/>
      <c r="V3" s="7"/>
    </row>
    <row r="4" spans="2:664" ht="13.9" customHeight="1" x14ac:dyDescent="0.25">
      <c r="B4" s="8"/>
      <c r="C4" s="316" t="s">
        <v>0</v>
      </c>
      <c r="D4" s="317"/>
      <c r="E4" s="6"/>
      <c r="F4" s="6"/>
      <c r="G4" s="6"/>
      <c r="H4" s="8"/>
      <c r="I4" s="316" t="s">
        <v>4</v>
      </c>
      <c r="J4" s="318"/>
      <c r="K4" s="9"/>
      <c r="M4" s="6"/>
      <c r="N4" s="358" t="s">
        <v>96</v>
      </c>
      <c r="O4" s="359"/>
      <c r="P4" s="375"/>
      <c r="Q4" s="375"/>
      <c r="R4" s="369" t="s">
        <v>97</v>
      </c>
      <c r="S4" s="369"/>
      <c r="T4" s="365"/>
      <c r="U4" s="366"/>
      <c r="V4" s="10"/>
    </row>
    <row r="5" spans="2:664" ht="5.45" customHeight="1" x14ac:dyDescent="0.3">
      <c r="B5" s="10"/>
      <c r="C5" s="11"/>
      <c r="D5" s="376"/>
      <c r="E5" s="377"/>
      <c r="F5" s="13"/>
      <c r="G5" s="6"/>
      <c r="H5" s="26"/>
      <c r="I5" s="92" t="b">
        <v>0</v>
      </c>
      <c r="J5" s="12"/>
      <c r="K5" s="13"/>
      <c r="M5" s="6"/>
      <c r="N5" s="11"/>
      <c r="O5" s="11"/>
      <c r="P5" s="6"/>
      <c r="Q5" s="6"/>
      <c r="R5" s="6"/>
      <c r="S5" s="6"/>
      <c r="T5" s="113"/>
    </row>
    <row r="6" spans="2:664" ht="19.899999999999999" customHeight="1" x14ac:dyDescent="0.25">
      <c r="B6" s="10"/>
      <c r="C6" s="15" t="s">
        <v>0</v>
      </c>
      <c r="D6" s="297"/>
      <c r="E6" s="298"/>
      <c r="F6" s="96">
        <f>D6</f>
        <v>0</v>
      </c>
      <c r="G6" s="6"/>
      <c r="H6" s="10"/>
      <c r="I6" s="88" t="s">
        <v>4</v>
      </c>
      <c r="J6" s="362">
        <v>0</v>
      </c>
      <c r="K6" s="91"/>
      <c r="M6" s="6"/>
      <c r="N6" s="360" t="s">
        <v>89</v>
      </c>
      <c r="O6" s="361"/>
      <c r="P6" s="17"/>
      <c r="Q6" s="122" t="s">
        <v>5</v>
      </c>
      <c r="R6" s="367" t="s">
        <v>88</v>
      </c>
      <c r="S6" s="368"/>
      <c r="T6" s="18"/>
      <c r="U6" s="123" t="s">
        <v>5</v>
      </c>
    </row>
    <row r="7" spans="2:664" ht="14.45" customHeight="1" x14ac:dyDescent="0.25">
      <c r="B7" s="10"/>
      <c r="C7" s="15" t="s">
        <v>109</v>
      </c>
      <c r="D7" s="299"/>
      <c r="E7" s="300"/>
      <c r="F7" s="96"/>
      <c r="G7" s="6"/>
      <c r="H7" s="10"/>
      <c r="I7" s="88"/>
      <c r="J7" s="363"/>
      <c r="K7" s="91"/>
      <c r="M7" s="6"/>
      <c r="N7" s="19"/>
      <c r="O7" s="19"/>
      <c r="P7" s="313" t="s">
        <v>108</v>
      </c>
      <c r="Q7" s="314"/>
      <c r="R7" s="314"/>
      <c r="S7" s="315"/>
      <c r="T7" s="84"/>
      <c r="U7" s="123" t="s">
        <v>5</v>
      </c>
    </row>
    <row r="8" spans="2:664" ht="10.9" customHeight="1" x14ac:dyDescent="0.25">
      <c r="B8" s="10"/>
      <c r="C8" s="237" t="s">
        <v>1</v>
      </c>
      <c r="D8" s="301"/>
      <c r="E8" s="302"/>
      <c r="F8" s="96">
        <f>D8</f>
        <v>0</v>
      </c>
      <c r="G8" s="6"/>
      <c r="H8" s="10"/>
      <c r="I8" s="238" t="s">
        <v>1</v>
      </c>
      <c r="J8" s="240">
        <v>0</v>
      </c>
      <c r="K8" s="94" t="str">
        <f>L8</f>
        <v/>
      </c>
      <c r="L8" s="95" t="str">
        <f>IFERROR(VLOOKUP($J$6,#REF!,3,0),"")</f>
        <v/>
      </c>
      <c r="M8" s="8"/>
      <c r="N8" s="242" t="s">
        <v>512</v>
      </c>
      <c r="O8" s="242"/>
      <c r="P8" s="243"/>
      <c r="Q8" s="252"/>
      <c r="R8" s="253"/>
      <c r="S8" s="253"/>
      <c r="T8" s="6"/>
      <c r="U8" s="6"/>
      <c r="V8" s="6"/>
    </row>
    <row r="9" spans="2:664" ht="10.15" customHeight="1" x14ac:dyDescent="0.25">
      <c r="B9" s="10"/>
      <c r="C9" s="237"/>
      <c r="D9" s="303"/>
      <c r="E9" s="304"/>
      <c r="F9" s="96"/>
      <c r="G9" s="6"/>
      <c r="H9" s="10"/>
      <c r="I9" s="239"/>
      <c r="J9" s="241"/>
      <c r="K9" s="98"/>
      <c r="L9" s="95"/>
      <c r="M9" s="10"/>
      <c r="N9" s="233" t="s">
        <v>10</v>
      </c>
      <c r="O9" s="233"/>
      <c r="P9" s="244"/>
      <c r="Q9" s="245"/>
      <c r="R9" s="245"/>
      <c r="S9" s="245"/>
      <c r="T9" s="245"/>
      <c r="U9" s="245"/>
      <c r="V9" s="246"/>
    </row>
    <row r="10" spans="2:664" ht="11.45" customHeight="1" x14ac:dyDescent="0.25">
      <c r="B10" s="10"/>
      <c r="C10" s="15" t="s">
        <v>2</v>
      </c>
      <c r="D10" s="305"/>
      <c r="E10" s="306"/>
      <c r="F10" s="96">
        <f>D10</f>
        <v>0</v>
      </c>
      <c r="G10" s="6"/>
      <c r="H10" s="10"/>
      <c r="I10" s="15" t="s">
        <v>2</v>
      </c>
      <c r="J10" s="128">
        <v>0</v>
      </c>
      <c r="K10" s="99" t="str">
        <f>L10</f>
        <v/>
      </c>
      <c r="L10" s="95" t="str">
        <f>IFERROR(VLOOKUP($J$6,#REF!,4,0),"")</f>
        <v/>
      </c>
      <c r="M10" s="10"/>
      <c r="N10" s="233" t="s">
        <v>7</v>
      </c>
      <c r="O10" s="233"/>
      <c r="P10" s="309" t="str">
        <f>IF(P9="","",VLOOKUP($P$9,Descriptions!B2:F21,2,0))</f>
        <v/>
      </c>
      <c r="Q10" s="373"/>
      <c r="R10" s="373"/>
      <c r="S10" s="373"/>
      <c r="T10" s="373"/>
      <c r="U10" s="373"/>
      <c r="V10" s="374"/>
    </row>
    <row r="11" spans="2:664" ht="22.15" customHeight="1" x14ac:dyDescent="0.25">
      <c r="B11" s="10"/>
      <c r="C11" s="15" t="s">
        <v>3</v>
      </c>
      <c r="D11" s="307"/>
      <c r="E11" s="308"/>
      <c r="F11" s="96">
        <f>D11</f>
        <v>0</v>
      </c>
      <c r="G11" s="6"/>
      <c r="H11" s="10"/>
      <c r="I11" s="15" t="s">
        <v>3</v>
      </c>
      <c r="J11" s="114">
        <v>0</v>
      </c>
      <c r="K11" s="96" t="str">
        <f>L11</f>
        <v/>
      </c>
      <c r="L11" s="95" t="str">
        <f>IFERROR(VLOOKUP($J$6,#REF!,5,0),"")</f>
        <v/>
      </c>
      <c r="M11" s="10"/>
      <c r="N11" s="238" t="s">
        <v>11</v>
      </c>
      <c r="O11" s="237"/>
      <c r="P11" s="370" t="str">
        <f>IF(P9="","",VLOOKUP($P$9,Descriptions!B2:F21,3,0))</f>
        <v/>
      </c>
      <c r="Q11" s="371"/>
      <c r="R11" s="371"/>
      <c r="S11" s="371"/>
      <c r="T11" s="371"/>
      <c r="U11" s="371"/>
      <c r="V11" s="372"/>
    </row>
    <row r="12" spans="2:664" ht="10.9" customHeight="1" x14ac:dyDescent="0.25">
      <c r="B12" s="10"/>
      <c r="C12" s="15" t="s">
        <v>8</v>
      </c>
      <c r="D12" s="309"/>
      <c r="E12" s="310"/>
      <c r="F12" s="97">
        <f>D12</f>
        <v>0</v>
      </c>
      <c r="G12" s="6"/>
      <c r="H12" s="10"/>
      <c r="I12" s="15" t="s">
        <v>8</v>
      </c>
      <c r="J12" s="126">
        <v>0</v>
      </c>
      <c r="K12" s="97" t="str">
        <f>L12</f>
        <v/>
      </c>
      <c r="L12" s="95" t="str">
        <f>IFERROR(VLOOKUP($J$6,#REF!,6,0),"")</f>
        <v/>
      </c>
      <c r="M12" s="8"/>
      <c r="N12" s="319" t="s">
        <v>105</v>
      </c>
      <c r="O12" s="319"/>
      <c r="P12" s="121" t="str">
        <f>IF(P9="","",VLOOKUP($P$9,Descriptions!B2:F21,4,0))</f>
        <v/>
      </c>
      <c r="Q12" s="257" t="s">
        <v>106</v>
      </c>
      <c r="R12" s="258"/>
      <c r="S12" s="258"/>
      <c r="T12" s="259" t="str">
        <f>IF(P9="","",VLOOKUP($P$9,Descriptions!B2:F21,5,0))</f>
        <v/>
      </c>
      <c r="U12" s="260"/>
      <c r="V12" s="261"/>
    </row>
    <row r="13" spans="2:664" ht="22.15" customHeight="1" x14ac:dyDescent="0.25">
      <c r="B13" s="10"/>
      <c r="C13" s="93" t="s">
        <v>6</v>
      </c>
      <c r="D13" s="307"/>
      <c r="E13" s="308"/>
      <c r="F13" s="14"/>
      <c r="G13" s="6"/>
      <c r="H13" s="10"/>
      <c r="I13" s="93" t="s">
        <v>9</v>
      </c>
      <c r="J13" s="127">
        <v>0</v>
      </c>
      <c r="K13" s="100" t="str">
        <f>L13</f>
        <v/>
      </c>
      <c r="L13" s="95" t="str">
        <f>IFERROR(VLOOKUP($J$6,#REF!,7,0),"")</f>
        <v/>
      </c>
      <c r="M13" s="6"/>
      <c r="N13" s="19"/>
      <c r="O13" s="19"/>
      <c r="P13" s="6"/>
      <c r="Q13" s="22"/>
      <c r="R13" s="23"/>
      <c r="S13" s="22"/>
      <c r="T13" s="23"/>
      <c r="U13" s="22"/>
      <c r="V13" s="24"/>
    </row>
    <row r="14" spans="2:664" ht="10.9" customHeight="1" x14ac:dyDescent="0.3">
      <c r="B14" s="10"/>
      <c r="C14" s="15" t="s">
        <v>7</v>
      </c>
      <c r="D14" s="311"/>
      <c r="E14" s="312"/>
      <c r="F14" s="14"/>
      <c r="G14" s="6"/>
      <c r="H14" s="10"/>
      <c r="I14" s="15" t="s">
        <v>7</v>
      </c>
      <c r="J14" s="120">
        <v>0</v>
      </c>
      <c r="K14" s="100" t="str">
        <f>L14</f>
        <v/>
      </c>
      <c r="L14" s="95" t="str">
        <f>IFERROR(VLOOKUP($J$6,#REF!,8,0),"")</f>
        <v/>
      </c>
      <c r="M14" s="8"/>
      <c r="N14" s="270" t="s">
        <v>12</v>
      </c>
      <c r="O14" s="364"/>
      <c r="P14" s="254">
        <v>0</v>
      </c>
      <c r="Q14" s="255"/>
      <c r="R14" s="255"/>
      <c r="S14" s="255"/>
      <c r="T14" s="255"/>
      <c r="U14" s="255"/>
      <c r="V14" s="255"/>
    </row>
    <row r="15" spans="2:664" ht="4.1500000000000004" customHeight="1" x14ac:dyDescent="0.3">
      <c r="B15" s="21"/>
      <c r="C15" s="24"/>
      <c r="D15" s="24"/>
      <c r="E15" s="24"/>
      <c r="F15" s="25"/>
      <c r="H15" s="90"/>
      <c r="I15" s="89"/>
      <c r="J15" s="89"/>
      <c r="K15" s="25"/>
    </row>
    <row r="16" spans="2:664" ht="4.1500000000000004" customHeight="1" x14ac:dyDescent="0.3"/>
    <row r="17" spans="2:22" ht="13.9" customHeight="1" x14ac:dyDescent="0.25">
      <c r="B17" s="26"/>
      <c r="C17" s="250" t="s">
        <v>63</v>
      </c>
      <c r="D17" s="251"/>
      <c r="E17" s="27"/>
      <c r="G17" s="28"/>
      <c r="H17" s="28"/>
      <c r="I17" s="124" t="s">
        <v>42</v>
      </c>
      <c r="J17" s="6"/>
      <c r="O17" s="356" t="s">
        <v>175</v>
      </c>
      <c r="P17" s="250"/>
      <c r="Q17" s="357"/>
    </row>
    <row r="18" spans="2:22" ht="2.4500000000000002" customHeight="1" x14ac:dyDescent="0.3">
      <c r="B18" s="26"/>
      <c r="C18" s="29"/>
      <c r="D18" s="29"/>
      <c r="E18" s="12"/>
      <c r="F18" s="12"/>
      <c r="G18" s="12"/>
      <c r="H18" s="12"/>
      <c r="I18" s="26"/>
      <c r="J18" s="12"/>
      <c r="K18" s="13"/>
      <c r="L18" s="6"/>
      <c r="M18" s="6"/>
      <c r="N18" s="6"/>
      <c r="O18" s="26"/>
      <c r="P18" s="12"/>
      <c r="Q18" s="12"/>
      <c r="R18" s="12"/>
      <c r="S18" s="12"/>
      <c r="T18" s="12"/>
      <c r="U18" s="12"/>
      <c r="V18" s="13"/>
    </row>
    <row r="19" spans="2:22" ht="10.9" customHeight="1" x14ac:dyDescent="0.25">
      <c r="B19" s="10"/>
      <c r="C19" s="233" t="s">
        <v>62</v>
      </c>
      <c r="D19" s="233"/>
      <c r="E19" s="115">
        <v>0</v>
      </c>
      <c r="F19" s="352" t="s">
        <v>13</v>
      </c>
      <c r="G19" s="352"/>
      <c r="H19" s="352"/>
      <c r="I19" s="116" t="s">
        <v>91</v>
      </c>
      <c r="J19" s="117">
        <v>0</v>
      </c>
      <c r="K19" s="14"/>
      <c r="L19" s="30"/>
      <c r="M19" s="30"/>
      <c r="N19" s="30"/>
      <c r="O19" s="116" t="s">
        <v>18</v>
      </c>
      <c r="P19" s="115">
        <v>0</v>
      </c>
      <c r="Q19" s="118" t="s">
        <v>14</v>
      </c>
      <c r="R19" s="6"/>
      <c r="S19" s="15" t="s">
        <v>21</v>
      </c>
      <c r="T19" s="115">
        <v>0</v>
      </c>
      <c r="U19" s="247" t="s">
        <v>16</v>
      </c>
      <c r="V19" s="248"/>
    </row>
    <row r="20" spans="2:22" ht="10.9" customHeight="1" x14ac:dyDescent="0.25">
      <c r="B20" s="10"/>
      <c r="C20" s="249" t="s">
        <v>59</v>
      </c>
      <c r="D20" s="249"/>
      <c r="E20" s="115">
        <v>0</v>
      </c>
      <c r="F20" s="352" t="s">
        <v>13</v>
      </c>
      <c r="G20" s="352"/>
      <c r="H20" s="352"/>
      <c r="I20" s="116" t="s">
        <v>92</v>
      </c>
      <c r="J20" s="117">
        <v>0</v>
      </c>
      <c r="K20" s="14"/>
      <c r="L20" s="30"/>
      <c r="M20" s="30"/>
      <c r="N20" s="30"/>
      <c r="O20" s="116" t="s">
        <v>19</v>
      </c>
      <c r="P20" s="115">
        <v>0</v>
      </c>
      <c r="Q20" s="118"/>
      <c r="R20" s="6"/>
      <c r="S20" s="15" t="s">
        <v>22</v>
      </c>
      <c r="T20" s="115">
        <v>0</v>
      </c>
      <c r="U20" s="247" t="s">
        <v>17</v>
      </c>
      <c r="V20" s="248"/>
    </row>
    <row r="21" spans="2:22" ht="10.9" customHeight="1" x14ac:dyDescent="0.3">
      <c r="B21" s="10"/>
      <c r="C21" s="249" t="s">
        <v>60</v>
      </c>
      <c r="D21" s="249"/>
      <c r="E21" s="115">
        <v>0</v>
      </c>
      <c r="F21" s="352" t="s">
        <v>13</v>
      </c>
      <c r="G21" s="352"/>
      <c r="H21" s="352"/>
      <c r="I21" s="116" t="s">
        <v>93</v>
      </c>
      <c r="J21" s="117">
        <v>0</v>
      </c>
      <c r="K21" s="14"/>
      <c r="L21" s="30"/>
      <c r="M21" s="30"/>
      <c r="N21" s="30"/>
      <c r="O21" s="116" t="s">
        <v>178</v>
      </c>
      <c r="P21" s="115">
        <v>0</v>
      </c>
      <c r="Q21" s="118" t="s">
        <v>15</v>
      </c>
      <c r="R21" s="6"/>
      <c r="S21" s="119" t="s">
        <v>23</v>
      </c>
      <c r="T21" s="115">
        <v>0</v>
      </c>
      <c r="U21" s="247"/>
      <c r="V21" s="248"/>
    </row>
    <row r="22" spans="2:22" ht="10.9" customHeight="1" x14ac:dyDescent="0.3">
      <c r="B22" s="10"/>
      <c r="C22" s="249" t="s">
        <v>61</v>
      </c>
      <c r="D22" s="249"/>
      <c r="E22" s="115">
        <v>0</v>
      </c>
      <c r="F22" s="352" t="s">
        <v>13</v>
      </c>
      <c r="G22" s="352"/>
      <c r="H22" s="352"/>
      <c r="I22" s="116" t="s">
        <v>94</v>
      </c>
      <c r="J22" s="117">
        <v>0</v>
      </c>
      <c r="K22" s="14"/>
      <c r="L22" s="30"/>
      <c r="M22" s="30"/>
      <c r="N22" s="30"/>
      <c r="O22" s="116" t="s">
        <v>20</v>
      </c>
      <c r="P22" s="115">
        <v>0</v>
      </c>
      <c r="Q22" s="118" t="s">
        <v>15</v>
      </c>
      <c r="R22" s="6"/>
      <c r="S22" s="119" t="s">
        <v>23</v>
      </c>
      <c r="T22" s="115">
        <v>0</v>
      </c>
      <c r="U22" s="247"/>
      <c r="V22" s="248"/>
    </row>
    <row r="23" spans="2:22" ht="3" customHeight="1" x14ac:dyDescent="0.3">
      <c r="B23" s="21"/>
      <c r="C23" s="354"/>
      <c r="D23" s="253"/>
      <c r="E23" s="22"/>
      <c r="F23" s="24"/>
      <c r="G23" s="24"/>
      <c r="H23" s="24"/>
      <c r="I23" s="21"/>
      <c r="J23" s="24"/>
      <c r="K23" s="25"/>
      <c r="L23" s="6"/>
      <c r="M23" s="6"/>
      <c r="N23" s="6"/>
      <c r="O23" s="21"/>
      <c r="P23" s="24"/>
      <c r="Q23" s="24"/>
      <c r="R23" s="24"/>
      <c r="S23" s="24"/>
      <c r="T23" s="24"/>
      <c r="U23" s="24"/>
      <c r="V23" s="25"/>
    </row>
    <row r="24" spans="2:22" ht="4.1500000000000004" customHeight="1" x14ac:dyDescent="0.3">
      <c r="C24" s="355"/>
      <c r="D24" s="283"/>
      <c r="E24" s="23"/>
    </row>
    <row r="25" spans="2:22" ht="13.9" customHeight="1" x14ac:dyDescent="0.3">
      <c r="B25" s="26"/>
      <c r="C25" s="250" t="s">
        <v>24</v>
      </c>
      <c r="D25" s="251"/>
      <c r="E25" s="30"/>
      <c r="F25" s="6"/>
      <c r="G25" s="6"/>
      <c r="H25" s="6"/>
      <c r="I25" s="6"/>
      <c r="J25" s="6"/>
      <c r="K25" s="6"/>
      <c r="L25" s="6"/>
      <c r="M25" s="26"/>
      <c r="N25" s="250" t="s">
        <v>66</v>
      </c>
      <c r="O25" s="250"/>
      <c r="P25" s="357"/>
      <c r="Q25" s="6"/>
      <c r="R25" s="6"/>
      <c r="S25" s="6"/>
      <c r="T25" s="6"/>
      <c r="U25" s="6"/>
    </row>
    <row r="26" spans="2:22" ht="2.4500000000000002" customHeight="1" x14ac:dyDescent="0.3">
      <c r="B26" s="26"/>
      <c r="C26" s="353"/>
      <c r="D26" s="353"/>
      <c r="E26" s="31"/>
      <c r="F26" s="12"/>
      <c r="G26" s="12"/>
      <c r="H26" s="12"/>
      <c r="I26" s="12"/>
      <c r="J26" s="12"/>
      <c r="K26" s="13"/>
      <c r="L26" s="6"/>
      <c r="M26" s="26"/>
      <c r="N26" s="12"/>
      <c r="O26" s="12"/>
      <c r="P26" s="12"/>
      <c r="Q26" s="12"/>
      <c r="R26" s="12"/>
      <c r="S26" s="12"/>
      <c r="T26" s="12"/>
      <c r="U26" s="12"/>
      <c r="V26" s="13"/>
    </row>
    <row r="27" spans="2:22" ht="10.9" customHeight="1" x14ac:dyDescent="0.25">
      <c r="B27" s="10"/>
      <c r="C27" s="233" t="s">
        <v>25</v>
      </c>
      <c r="D27" s="234"/>
      <c r="E27" s="256">
        <v>0</v>
      </c>
      <c r="F27" s="256"/>
      <c r="G27" s="256"/>
      <c r="H27" s="256"/>
      <c r="I27" s="256"/>
      <c r="J27" s="256"/>
      <c r="K27" s="32"/>
      <c r="L27" s="33"/>
      <c r="M27" s="34"/>
      <c r="N27" s="235" t="s">
        <v>29</v>
      </c>
      <c r="O27" s="236"/>
      <c r="P27" s="236"/>
      <c r="Q27" s="231">
        <v>0</v>
      </c>
      <c r="R27" s="231"/>
      <c r="S27" s="231"/>
      <c r="T27" s="229">
        <v>0</v>
      </c>
      <c r="U27" s="230"/>
      <c r="V27" s="131"/>
    </row>
    <row r="28" spans="2:22" ht="10.9" customHeight="1" x14ac:dyDescent="0.25">
      <c r="B28" s="10"/>
      <c r="C28" s="233" t="s">
        <v>26</v>
      </c>
      <c r="D28" s="234"/>
      <c r="E28" s="256">
        <v>0</v>
      </c>
      <c r="F28" s="256"/>
      <c r="G28" s="256"/>
      <c r="H28" s="256"/>
      <c r="I28" s="256"/>
      <c r="J28" s="256"/>
      <c r="K28" s="32"/>
      <c r="L28" s="33"/>
      <c r="M28" s="34"/>
      <c r="N28" s="235" t="s">
        <v>30</v>
      </c>
      <c r="O28" s="236"/>
      <c r="P28" s="236"/>
      <c r="Q28" s="231">
        <v>0</v>
      </c>
      <c r="R28" s="231"/>
      <c r="S28" s="231"/>
      <c r="T28" s="229">
        <v>0</v>
      </c>
      <c r="U28" s="230"/>
      <c r="V28" s="131"/>
    </row>
    <row r="29" spans="2:22" ht="10.9" customHeight="1" x14ac:dyDescent="0.25">
      <c r="B29" s="10"/>
      <c r="C29" s="233" t="s">
        <v>27</v>
      </c>
      <c r="D29" s="234"/>
      <c r="E29" s="256">
        <v>0</v>
      </c>
      <c r="F29" s="256"/>
      <c r="G29" s="256"/>
      <c r="H29" s="256"/>
      <c r="I29" s="256"/>
      <c r="J29" s="256"/>
      <c r="K29" s="32"/>
      <c r="L29" s="33"/>
      <c r="M29" s="34"/>
      <c r="N29" s="235" t="s">
        <v>31</v>
      </c>
      <c r="O29" s="236"/>
      <c r="P29" s="236"/>
      <c r="Q29" s="231">
        <v>0</v>
      </c>
      <c r="R29" s="231"/>
      <c r="S29" s="231"/>
      <c r="T29" s="229">
        <v>0</v>
      </c>
      <c r="U29" s="230"/>
      <c r="V29" s="131"/>
    </row>
    <row r="30" spans="2:22" ht="10.9" customHeight="1" x14ac:dyDescent="0.25">
      <c r="B30" s="10"/>
      <c r="C30" s="233" t="s">
        <v>28</v>
      </c>
      <c r="D30" s="234"/>
      <c r="E30" s="256">
        <v>0</v>
      </c>
      <c r="F30" s="256"/>
      <c r="G30" s="256"/>
      <c r="H30" s="256"/>
      <c r="I30" s="256"/>
      <c r="J30" s="256"/>
      <c r="K30" s="32"/>
      <c r="L30" s="33"/>
      <c r="M30" s="34"/>
      <c r="N30" s="235" t="s">
        <v>32</v>
      </c>
      <c r="O30" s="236"/>
      <c r="P30" s="236"/>
      <c r="Q30" s="231">
        <v>0</v>
      </c>
      <c r="R30" s="231"/>
      <c r="S30" s="231"/>
      <c r="T30" s="229">
        <v>0</v>
      </c>
      <c r="U30" s="230"/>
      <c r="V30" s="131"/>
    </row>
    <row r="31" spans="2:22" ht="10.9" customHeight="1" x14ac:dyDescent="0.25">
      <c r="B31" s="10"/>
      <c r="C31" s="233" t="s">
        <v>33</v>
      </c>
      <c r="D31" s="234"/>
      <c r="E31" s="256">
        <v>0</v>
      </c>
      <c r="F31" s="256"/>
      <c r="G31" s="256"/>
      <c r="H31" s="256"/>
      <c r="I31" s="256"/>
      <c r="J31" s="256"/>
      <c r="K31" s="14"/>
      <c r="L31" s="6"/>
      <c r="M31" s="10"/>
      <c r="N31" s="235" t="s">
        <v>35</v>
      </c>
      <c r="O31" s="236"/>
      <c r="P31" s="236"/>
      <c r="Q31" s="231">
        <v>0</v>
      </c>
      <c r="R31" s="231"/>
      <c r="S31" s="231"/>
      <c r="T31" s="229">
        <v>0</v>
      </c>
      <c r="U31" s="230"/>
      <c r="V31" s="131"/>
    </row>
    <row r="32" spans="2:22" ht="10.9" customHeight="1" x14ac:dyDescent="0.25">
      <c r="B32" s="10"/>
      <c r="C32" s="233" t="s">
        <v>34</v>
      </c>
      <c r="D32" s="234"/>
      <c r="E32" s="256">
        <v>0</v>
      </c>
      <c r="F32" s="256"/>
      <c r="G32" s="256"/>
      <c r="H32" s="256"/>
      <c r="I32" s="256"/>
      <c r="J32" s="256"/>
      <c r="K32" s="14"/>
      <c r="L32" s="6"/>
      <c r="M32" s="10"/>
      <c r="N32" s="235" t="s">
        <v>36</v>
      </c>
      <c r="O32" s="236"/>
      <c r="P32" s="236"/>
      <c r="Q32" s="232">
        <v>0</v>
      </c>
      <c r="R32" s="232"/>
      <c r="S32" s="232"/>
      <c r="T32" s="229">
        <v>0</v>
      </c>
      <c r="U32" s="230"/>
      <c r="V32" s="131"/>
    </row>
    <row r="33" spans="1:22" ht="3.6" customHeight="1" x14ac:dyDescent="0.25">
      <c r="B33" s="21"/>
      <c r="C33" s="24"/>
      <c r="D33" s="24"/>
      <c r="E33" s="24"/>
      <c r="F33" s="24"/>
      <c r="G33" s="24"/>
      <c r="H33" s="24"/>
      <c r="I33" s="24"/>
      <c r="J33" s="24"/>
      <c r="K33" s="25"/>
      <c r="L33" s="6"/>
      <c r="M33" s="130"/>
      <c r="N33" s="129"/>
      <c r="O33" s="129"/>
      <c r="P33" s="129"/>
      <c r="Q33" s="129"/>
      <c r="R33" s="129"/>
      <c r="S33" s="129"/>
      <c r="T33" s="129"/>
      <c r="U33" s="129"/>
      <c r="V33" s="25"/>
    </row>
    <row r="34" spans="1:22" ht="4.1500000000000004" customHeight="1" x14ac:dyDescent="0.25"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</row>
    <row r="35" spans="1:22" ht="13.9" customHeight="1" x14ac:dyDescent="0.25">
      <c r="B35" s="8"/>
      <c r="C35" s="270" t="s">
        <v>68</v>
      </c>
      <c r="D35" s="271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</row>
    <row r="36" spans="1:22" ht="3.6" customHeight="1" x14ac:dyDescent="0.25">
      <c r="A36" s="35"/>
      <c r="B36" s="36"/>
      <c r="C36" s="37"/>
      <c r="D36" s="37"/>
      <c r="E36" s="29"/>
      <c r="F36" s="29"/>
      <c r="G36" s="29"/>
      <c r="H36" s="29"/>
      <c r="I36" s="29"/>
      <c r="J36" s="29"/>
      <c r="K36" s="29"/>
      <c r="L36" s="38"/>
      <c r="M36" s="29"/>
      <c r="N36" s="29"/>
      <c r="O36" s="29"/>
      <c r="P36" s="29"/>
      <c r="Q36" s="29"/>
      <c r="R36" s="29"/>
      <c r="S36" s="29"/>
      <c r="T36" s="29"/>
      <c r="U36" s="29"/>
      <c r="V36" s="39"/>
    </row>
    <row r="37" spans="1:22" ht="10.9" customHeight="1" x14ac:dyDescent="0.25">
      <c r="A37" s="103" t="str">
        <f>IFERROR(VLOOKUP(J6,#REF!,9,0),"")</f>
        <v/>
      </c>
      <c r="B37" s="104" t="str">
        <f>IFERROR(VLOOKUP(J6,#REF!,14,0),"")</f>
        <v/>
      </c>
      <c r="C37" s="233" t="s">
        <v>69</v>
      </c>
      <c r="D37" s="233"/>
      <c r="E37" s="278" t="str">
        <f>IF(J6=D6,K37,A37)</f>
        <v/>
      </c>
      <c r="F37" s="279"/>
      <c r="G37" s="279"/>
      <c r="H37" s="279"/>
      <c r="I37" s="279"/>
      <c r="J37" s="279"/>
      <c r="K37" s="101" t="str">
        <f>IFERROR(VLOOKUP(D6,#REF!,10,0),"")</f>
        <v/>
      </c>
      <c r="L37" s="285" t="s">
        <v>74</v>
      </c>
      <c r="M37" s="286"/>
      <c r="N37" s="286"/>
      <c r="O37" s="287"/>
      <c r="P37" s="278" t="str">
        <f>IF(J6=D6,V37,B37)</f>
        <v/>
      </c>
      <c r="Q37" s="279"/>
      <c r="R37" s="279"/>
      <c r="S37" s="279"/>
      <c r="T37" s="279"/>
      <c r="U37" s="279"/>
      <c r="V37" s="102" t="str">
        <f>IFERROR(VLOOKUP(D6,#REF!,15,0),"")</f>
        <v/>
      </c>
    </row>
    <row r="38" spans="1:22" ht="10.9" customHeight="1" x14ac:dyDescent="0.25">
      <c r="A38" s="103" t="str">
        <f>IFERROR(VLOOKUP(J6,#REF!,10,0),"")</f>
        <v/>
      </c>
      <c r="B38" s="104" t="str">
        <f>IFERROR(VLOOKUP(J6,#REF!,15,0),"")</f>
        <v/>
      </c>
      <c r="C38" s="233" t="s">
        <v>70</v>
      </c>
      <c r="D38" s="233"/>
      <c r="E38" s="280" t="str">
        <f>IF(J6=D6,K38,A38)</f>
        <v/>
      </c>
      <c r="F38" s="281"/>
      <c r="G38" s="281"/>
      <c r="H38" s="281"/>
      <c r="I38" s="281"/>
      <c r="J38" s="281"/>
      <c r="K38" s="101" t="str">
        <f>IFERROR(VLOOKUP(D6,#REF!,11,0),"")</f>
        <v/>
      </c>
      <c r="L38" s="285" t="s">
        <v>75</v>
      </c>
      <c r="M38" s="286"/>
      <c r="N38" s="286"/>
      <c r="O38" s="287"/>
      <c r="P38" s="278" t="str">
        <f>IF(J6=D6,V38,B38)</f>
        <v/>
      </c>
      <c r="Q38" s="279"/>
      <c r="R38" s="279"/>
      <c r="S38" s="279"/>
      <c r="T38" s="279"/>
      <c r="U38" s="279"/>
      <c r="V38" s="102" t="str">
        <f>IFERROR(VLOOKUP(D6,#REF!,16,0),"")</f>
        <v/>
      </c>
    </row>
    <row r="39" spans="1:22" ht="10.9" customHeight="1" x14ac:dyDescent="0.25">
      <c r="A39" s="103" t="str">
        <f>IFERROR(VLOOKUP(J6,#REF!,11,0),"")</f>
        <v/>
      </c>
      <c r="B39" s="104" t="str">
        <f>IFERROR(VLOOKUP(J6,#REF!,16,0),"")</f>
        <v/>
      </c>
      <c r="C39" s="233" t="s">
        <v>71</v>
      </c>
      <c r="D39" s="233"/>
      <c r="E39" s="280" t="str">
        <f>IF(J6=D6,K39,A39)</f>
        <v/>
      </c>
      <c r="F39" s="281"/>
      <c r="G39" s="281"/>
      <c r="H39" s="281"/>
      <c r="I39" s="281"/>
      <c r="J39" s="281"/>
      <c r="K39" s="101" t="str">
        <f>IFERROR(VLOOKUP(D6,#REF!,12,0),"")</f>
        <v/>
      </c>
      <c r="L39" s="285" t="s">
        <v>76</v>
      </c>
      <c r="M39" s="286"/>
      <c r="N39" s="286"/>
      <c r="O39" s="287"/>
      <c r="P39" s="278" t="str">
        <f>IF(J6=D6,V39,B39)</f>
        <v/>
      </c>
      <c r="Q39" s="279"/>
      <c r="R39" s="279"/>
      <c r="S39" s="279"/>
      <c r="T39" s="279"/>
      <c r="U39" s="279"/>
      <c r="V39" s="102" t="str">
        <f>IFERROR(VLOOKUP(D6,#REF!,17,0),"")</f>
        <v/>
      </c>
    </row>
    <row r="40" spans="1:22" ht="10.9" customHeight="1" x14ac:dyDescent="0.25">
      <c r="A40" s="103" t="str">
        <f>IFERROR(VLOOKUP(J6,#REF!,12,0),"")</f>
        <v/>
      </c>
      <c r="B40" s="104" t="str">
        <f>IFERROR(VLOOKUP(J6,#REF!,17,0),"")</f>
        <v/>
      </c>
      <c r="C40" s="233" t="s">
        <v>72</v>
      </c>
      <c r="D40" s="233"/>
      <c r="E40" s="280" t="str">
        <f>IF(J6=D6,K40,A40)</f>
        <v/>
      </c>
      <c r="F40" s="281"/>
      <c r="G40" s="281"/>
      <c r="H40" s="281"/>
      <c r="I40" s="281"/>
      <c r="J40" s="281"/>
      <c r="K40" s="101" t="str">
        <f>IFERROR(VLOOKUP(D6,#REF!,13,0),"")</f>
        <v/>
      </c>
      <c r="L40" s="285" t="s">
        <v>77</v>
      </c>
      <c r="M40" s="286"/>
      <c r="N40" s="286"/>
      <c r="O40" s="287"/>
      <c r="P40" s="278" t="str">
        <f>IF(J6=D6,V40,B40)</f>
        <v/>
      </c>
      <c r="Q40" s="279"/>
      <c r="R40" s="279"/>
      <c r="S40" s="279"/>
      <c r="T40" s="279"/>
      <c r="U40" s="279"/>
      <c r="V40" s="102" t="str">
        <f>IFERROR(VLOOKUP(D6,#REF!,18,0),"")</f>
        <v/>
      </c>
    </row>
    <row r="41" spans="1:22" ht="22.15" customHeight="1" x14ac:dyDescent="0.25">
      <c r="A41" s="103" t="str">
        <f>IFERROR(VLOOKUP(J6,#REF!,13,0),"")</f>
        <v/>
      </c>
      <c r="B41" s="104" t="str">
        <f>IFERROR(VLOOKUP(J6,#REF!,18,0),"")</f>
        <v/>
      </c>
      <c r="C41" s="238" t="s">
        <v>73</v>
      </c>
      <c r="D41" s="238"/>
      <c r="E41" s="280" t="str">
        <f>IF(J6=D6,K41,A41)</f>
        <v/>
      </c>
      <c r="F41" s="281"/>
      <c r="G41" s="281"/>
      <c r="H41" s="281"/>
      <c r="I41" s="281"/>
      <c r="J41" s="281"/>
      <c r="K41" s="101" t="str">
        <f>IFERROR(VLOOKUP(D6,#REF!,14,0),"")</f>
        <v/>
      </c>
      <c r="L41" s="282" t="s">
        <v>78</v>
      </c>
      <c r="M41" s="283"/>
      <c r="N41" s="283"/>
      <c r="O41" s="284"/>
      <c r="P41" s="278" t="str">
        <f>IF(J6=D6,V41,B41)</f>
        <v/>
      </c>
      <c r="Q41" s="279"/>
      <c r="R41" s="279"/>
      <c r="S41" s="279"/>
      <c r="T41" s="279"/>
      <c r="U41" s="279"/>
      <c r="V41" s="102" t="str">
        <f>IFERROR(VLOOKUP(D6,#REF!,19,0),"")</f>
        <v/>
      </c>
    </row>
    <row r="42" spans="1:22" ht="3" customHeight="1" x14ac:dyDescent="0.25">
      <c r="A42" s="35"/>
      <c r="B42" s="41"/>
      <c r="C42" s="42"/>
      <c r="D42" s="42"/>
      <c r="E42" s="42"/>
      <c r="F42" s="42"/>
      <c r="G42" s="42"/>
      <c r="H42" s="42"/>
      <c r="I42" s="42"/>
      <c r="J42" s="42"/>
      <c r="K42" s="42"/>
      <c r="L42" s="41"/>
      <c r="M42" s="42"/>
      <c r="N42" s="42"/>
      <c r="O42" s="42"/>
      <c r="P42" s="42"/>
      <c r="Q42" s="42"/>
      <c r="R42" s="42"/>
      <c r="S42" s="42"/>
      <c r="T42" s="42"/>
      <c r="U42" s="42"/>
      <c r="V42" s="43"/>
    </row>
    <row r="43" spans="1:22" ht="4.1500000000000004" customHeight="1" x14ac:dyDescent="0.25">
      <c r="A43" s="35"/>
      <c r="B43" s="35"/>
      <c r="C43" s="35"/>
      <c r="D43" s="35"/>
      <c r="E43" s="35"/>
      <c r="F43" s="35"/>
      <c r="G43" s="35"/>
      <c r="H43" s="35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5"/>
      <c r="V43" s="35"/>
    </row>
    <row r="44" spans="1:22" ht="14.25" x14ac:dyDescent="0.25">
      <c r="A44" s="35"/>
      <c r="B44" s="38"/>
      <c r="C44" s="250" t="s">
        <v>67</v>
      </c>
      <c r="D44" s="347"/>
      <c r="E44" s="44"/>
      <c r="F44" s="44"/>
      <c r="G44" s="44"/>
      <c r="H44" s="44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5"/>
      <c r="V44" s="35"/>
    </row>
    <row r="45" spans="1:22" ht="4.1500000000000004" customHeight="1" x14ac:dyDescent="0.25">
      <c r="A45" s="35"/>
      <c r="B45" s="38"/>
      <c r="C45" s="45"/>
      <c r="D45" s="45"/>
      <c r="E45" s="45"/>
      <c r="F45" s="45"/>
      <c r="G45" s="45"/>
      <c r="H45" s="45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83"/>
      <c r="V45" s="39"/>
    </row>
    <row r="46" spans="1:22" s="46" customFormat="1" ht="42.6" customHeight="1" x14ac:dyDescent="0.25">
      <c r="A46" s="111" t="str">
        <f>IF(J6=D6,V46,B46)</f>
        <v/>
      </c>
      <c r="B46" s="105" t="str">
        <f>IFERROR(VLOOKUP(J6,#REF!,19,0),"")</f>
        <v/>
      </c>
      <c r="C46" s="345" t="s">
        <v>79</v>
      </c>
      <c r="D46" s="346"/>
      <c r="E46" s="275" t="str">
        <f>A46</f>
        <v/>
      </c>
      <c r="F46" s="276"/>
      <c r="G46" s="276"/>
      <c r="H46" s="276"/>
      <c r="I46" s="276"/>
      <c r="J46" s="276"/>
      <c r="K46" s="276"/>
      <c r="L46" s="276"/>
      <c r="M46" s="276"/>
      <c r="N46" s="276"/>
      <c r="O46" s="276"/>
      <c r="P46" s="276"/>
      <c r="Q46" s="276"/>
      <c r="R46" s="276"/>
      <c r="S46" s="276"/>
      <c r="T46" s="276"/>
      <c r="U46" s="277"/>
      <c r="V46" s="107" t="str">
        <f>IFERROR(VLOOKUP(D6,#REF!,20,0),"")</f>
        <v/>
      </c>
    </row>
    <row r="47" spans="1:22" s="5" customFormat="1" ht="60" customHeight="1" x14ac:dyDescent="0.25">
      <c r="A47" s="112" t="str">
        <f>IF(J6=D6,V47,B47)</f>
        <v/>
      </c>
      <c r="B47" s="106" t="str">
        <f>IFERROR(VLOOKUP(J6,#REF!,20,0),"")</f>
        <v/>
      </c>
      <c r="C47" s="343" t="s">
        <v>80</v>
      </c>
      <c r="D47" s="344"/>
      <c r="E47" s="275" t="str">
        <f>A47</f>
        <v/>
      </c>
      <c r="F47" s="276"/>
      <c r="G47" s="276"/>
      <c r="H47" s="276"/>
      <c r="I47" s="276"/>
      <c r="J47" s="276"/>
      <c r="K47" s="276"/>
      <c r="L47" s="276"/>
      <c r="M47" s="276"/>
      <c r="N47" s="276"/>
      <c r="O47" s="276"/>
      <c r="P47" s="276"/>
      <c r="Q47" s="276"/>
      <c r="R47" s="276"/>
      <c r="S47" s="276"/>
      <c r="T47" s="276"/>
      <c r="U47" s="277"/>
      <c r="V47" s="108" t="str">
        <f>IFERROR(VLOOKUP(D6,#REF!,21,0),"")</f>
        <v/>
      </c>
    </row>
    <row r="48" spans="1:22" ht="3.6" customHeight="1" x14ac:dyDescent="0.25">
      <c r="A48" s="37"/>
      <c r="B48" s="41"/>
      <c r="C48" s="47"/>
      <c r="D48" s="22"/>
      <c r="E48" s="48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43"/>
    </row>
    <row r="49" spans="1:22" ht="3.6" customHeight="1" x14ac:dyDescent="0.25">
      <c r="A49" s="37"/>
      <c r="B49" s="37"/>
      <c r="C49" s="16"/>
      <c r="D49" s="30"/>
      <c r="E49" s="49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7"/>
    </row>
    <row r="50" spans="1:22" ht="13.15" customHeight="1" x14ac:dyDescent="0.25">
      <c r="A50" s="37"/>
      <c r="B50" s="50"/>
      <c r="C50" s="319" t="s">
        <v>81</v>
      </c>
      <c r="D50" s="266"/>
      <c r="E50" s="266"/>
      <c r="F50" s="266"/>
      <c r="G50" s="266"/>
      <c r="H50" s="267"/>
      <c r="I50" s="85" t="str">
        <f>IF(J6=D6,V50,U50)</f>
        <v/>
      </c>
      <c r="J50" s="15" t="s">
        <v>87</v>
      </c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109" t="str">
        <f>IFERROR(VLOOKUP(J6,#REF!,21,0),"")</f>
        <v/>
      </c>
      <c r="V50" s="101" t="str">
        <f>IFERROR(VLOOKUP(D6,#REF!,22,0),"")</f>
        <v/>
      </c>
    </row>
    <row r="51" spans="1:22" ht="9.6" customHeight="1" x14ac:dyDescent="0.3">
      <c r="A51" s="37"/>
      <c r="B51" s="37"/>
      <c r="C51" s="16"/>
      <c r="D51" s="49"/>
      <c r="E51" s="49"/>
      <c r="F51" s="49"/>
      <c r="G51" s="49"/>
      <c r="H51" s="49"/>
      <c r="I51" s="37"/>
      <c r="J51" s="37"/>
      <c r="K51" s="37"/>
      <c r="L51" s="37"/>
      <c r="M51" s="37"/>
      <c r="N51" s="37"/>
      <c r="O51" s="293"/>
      <c r="P51" s="294"/>
      <c r="Q51" s="294"/>
      <c r="R51" s="294"/>
      <c r="S51" s="51">
        <f>SUM(S1)</f>
        <v>0</v>
      </c>
      <c r="T51" s="52">
        <f>SUM(T1)</f>
        <v>0</v>
      </c>
      <c r="U51" s="53"/>
      <c r="V51" s="37"/>
    </row>
    <row r="52" spans="1:22" ht="3.6" customHeight="1" x14ac:dyDescent="0.25">
      <c r="A52" s="37"/>
      <c r="B52" s="38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39"/>
    </row>
    <row r="53" spans="1:22" ht="177" customHeight="1" x14ac:dyDescent="0.25">
      <c r="A53" s="101" t="str">
        <f>IF(J6=D6,V53,B53)</f>
        <v/>
      </c>
      <c r="B53" s="104" t="str">
        <f>IFERROR(VLOOKUP(J6,#REF!,22,0),"")</f>
        <v/>
      </c>
      <c r="C53" s="341" t="s">
        <v>82</v>
      </c>
      <c r="D53" s="342"/>
      <c r="E53" s="275" t="str">
        <f>A53</f>
        <v/>
      </c>
      <c r="F53" s="276"/>
      <c r="G53" s="27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7"/>
      <c r="V53" s="110" t="str">
        <f>IFERROR(VLOOKUP(D6,#REF!,23,0),"")</f>
        <v/>
      </c>
    </row>
    <row r="54" spans="1:22" ht="3.6" customHeight="1" x14ac:dyDescent="0.25">
      <c r="A54" s="37"/>
      <c r="B54" s="41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3"/>
    </row>
    <row r="55" spans="1:22" ht="3.6" customHeight="1" x14ac:dyDescent="0.25">
      <c r="A55" s="35"/>
      <c r="B55" s="35"/>
      <c r="C55" s="35"/>
      <c r="D55" s="35"/>
      <c r="E55" s="35"/>
      <c r="F55" s="35"/>
      <c r="G55" s="35"/>
      <c r="H55" s="35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5"/>
      <c r="V55" s="35"/>
    </row>
    <row r="56" spans="1:22" ht="16.5" x14ac:dyDescent="0.25">
      <c r="A56" s="35"/>
      <c r="B56" s="265" t="s">
        <v>83</v>
      </c>
      <c r="C56" s="266"/>
      <c r="D56" s="266"/>
      <c r="E56" s="267"/>
      <c r="F56" s="35"/>
      <c r="G56" s="35"/>
      <c r="H56" s="35"/>
      <c r="I56" s="37"/>
      <c r="J56" s="37"/>
      <c r="K56" s="37"/>
      <c r="L56" s="37"/>
      <c r="M56" s="37"/>
      <c r="N56" s="288" t="s">
        <v>90</v>
      </c>
      <c r="O56" s="289"/>
      <c r="P56" s="289"/>
      <c r="Q56" s="289"/>
      <c r="R56" s="289"/>
      <c r="S56" s="37"/>
      <c r="T56" s="37"/>
      <c r="U56" s="35"/>
      <c r="V56" s="35"/>
    </row>
    <row r="57" spans="1:22" ht="3" customHeight="1" x14ac:dyDescent="0.25">
      <c r="A57" s="35"/>
      <c r="B57" s="38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39"/>
    </row>
    <row r="58" spans="1:22" ht="301.89999999999998" customHeight="1" x14ac:dyDescent="0.25">
      <c r="A58" s="35"/>
      <c r="B58" s="36"/>
      <c r="C58" s="238" t="s">
        <v>84</v>
      </c>
      <c r="D58" s="323"/>
      <c r="E58" s="272">
        <v>0</v>
      </c>
      <c r="F58" s="27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4"/>
      <c r="V58" s="40"/>
    </row>
    <row r="59" spans="1:22" ht="70.900000000000006" customHeight="1" x14ac:dyDescent="0.25">
      <c r="A59" s="35"/>
      <c r="B59" s="36"/>
      <c r="C59" s="324" t="s">
        <v>85</v>
      </c>
      <c r="D59" s="325"/>
      <c r="E59" s="272">
        <v>0</v>
      </c>
      <c r="F59" s="27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4"/>
      <c r="V59" s="40"/>
    </row>
    <row r="60" spans="1:22" ht="3.6" customHeight="1" x14ac:dyDescent="0.25">
      <c r="A60" s="35"/>
      <c r="B60" s="41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3"/>
    </row>
    <row r="61" spans="1:22" ht="3.6" customHeight="1" x14ac:dyDescent="0.25">
      <c r="A61" s="35"/>
      <c r="B61" s="35"/>
      <c r="C61" s="35"/>
      <c r="D61" s="35"/>
      <c r="E61" s="35"/>
      <c r="F61" s="35"/>
      <c r="G61" s="35"/>
      <c r="H61" s="35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5"/>
      <c r="V61" s="35"/>
    </row>
    <row r="62" spans="1:22" ht="16.5" x14ac:dyDescent="0.25">
      <c r="A62" s="35"/>
      <c r="B62" s="262" t="s">
        <v>177</v>
      </c>
      <c r="C62" s="263"/>
      <c r="D62" s="263"/>
      <c r="E62" s="263"/>
      <c r="F62" s="263"/>
      <c r="G62" s="263"/>
      <c r="H62" s="264"/>
      <c r="I62" s="54"/>
      <c r="J62" s="55"/>
      <c r="K62" s="55"/>
      <c r="L62" s="55"/>
      <c r="M62" s="55"/>
      <c r="N62" s="268" t="s">
        <v>108</v>
      </c>
      <c r="O62" s="269"/>
      <c r="P62" s="269"/>
      <c r="Q62" s="269"/>
      <c r="R62" s="269"/>
      <c r="S62" s="56" t="s">
        <v>89</v>
      </c>
      <c r="T62" s="57">
        <v>0</v>
      </c>
      <c r="U62" s="20" t="s">
        <v>5</v>
      </c>
      <c r="V62" s="35"/>
    </row>
    <row r="63" spans="1:22" ht="3" customHeight="1" x14ac:dyDescent="0.25">
      <c r="A63" s="35"/>
      <c r="B63" s="58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60"/>
    </row>
    <row r="64" spans="1:22" ht="70.900000000000006" customHeight="1" x14ac:dyDescent="0.25">
      <c r="A64" s="35"/>
      <c r="B64" s="61"/>
      <c r="C64" s="322" t="s">
        <v>102</v>
      </c>
      <c r="D64" s="323"/>
      <c r="E64" s="272">
        <v>0</v>
      </c>
      <c r="F64" s="273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4"/>
      <c r="V64" s="62"/>
    </row>
    <row r="65" spans="1:22" ht="70.900000000000006" customHeight="1" x14ac:dyDescent="0.25">
      <c r="A65" s="35"/>
      <c r="B65" s="61"/>
      <c r="C65" s="322" t="s">
        <v>176</v>
      </c>
      <c r="D65" s="323"/>
      <c r="E65" s="272">
        <v>0</v>
      </c>
      <c r="F65" s="273"/>
      <c r="G65" s="273"/>
      <c r="H65" s="273"/>
      <c r="I65" s="273"/>
      <c r="J65" s="273"/>
      <c r="K65" s="273"/>
      <c r="L65" s="273"/>
      <c r="M65" s="273"/>
      <c r="N65" s="273"/>
      <c r="O65" s="273"/>
      <c r="P65" s="273"/>
      <c r="Q65" s="273"/>
      <c r="R65" s="273"/>
      <c r="S65" s="273"/>
      <c r="T65" s="273"/>
      <c r="U65" s="274"/>
      <c r="V65" s="62"/>
    </row>
    <row r="66" spans="1:22" ht="130.9" customHeight="1" x14ac:dyDescent="0.25">
      <c r="A66" s="35"/>
      <c r="B66" s="61"/>
      <c r="C66" s="238" t="s">
        <v>86</v>
      </c>
      <c r="D66" s="323"/>
      <c r="E66" s="272">
        <v>0</v>
      </c>
      <c r="F66" s="273"/>
      <c r="G66" s="273"/>
      <c r="H66" s="273"/>
      <c r="I66" s="273"/>
      <c r="J66" s="273"/>
      <c r="K66" s="273"/>
      <c r="L66" s="273"/>
      <c r="M66" s="273"/>
      <c r="N66" s="273"/>
      <c r="O66" s="273"/>
      <c r="P66" s="273"/>
      <c r="Q66" s="273"/>
      <c r="R66" s="273"/>
      <c r="S66" s="273"/>
      <c r="T66" s="273"/>
      <c r="U66" s="274"/>
      <c r="V66" s="62"/>
    </row>
    <row r="67" spans="1:22" ht="3" customHeight="1" x14ac:dyDescent="0.25">
      <c r="A67" s="35"/>
      <c r="B67" s="63"/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5"/>
    </row>
    <row r="68" spans="1:22" ht="10.9" customHeight="1" x14ac:dyDescent="0.25">
      <c r="A68" s="35"/>
      <c r="B68" s="35"/>
      <c r="C68" s="339"/>
      <c r="D68" s="340"/>
      <c r="E68" s="340"/>
      <c r="F68" s="340"/>
      <c r="G68" s="340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0"/>
      <c r="S68" s="340"/>
      <c r="T68" s="340"/>
      <c r="U68" s="340"/>
      <c r="V68" s="35"/>
    </row>
    <row r="69" spans="1:22" s="5" customFormat="1" ht="15" x14ac:dyDescent="0.25">
      <c r="A69" s="66"/>
      <c r="B69" s="67"/>
      <c r="C69" s="320" t="s">
        <v>103</v>
      </c>
      <c r="D69" s="321"/>
      <c r="E69" s="68"/>
      <c r="F69" s="68"/>
      <c r="G69" s="68"/>
      <c r="H69" s="68"/>
      <c r="I69" s="68"/>
      <c r="J69" s="69"/>
      <c r="K69" s="330"/>
      <c r="L69" s="331"/>
      <c r="M69" s="331"/>
      <c r="N69" s="331"/>
      <c r="O69" s="331"/>
      <c r="P69" s="331"/>
      <c r="Q69" s="331"/>
      <c r="R69" s="331"/>
      <c r="S69" s="331"/>
      <c r="T69" s="331"/>
      <c r="U69" s="331"/>
      <c r="V69" s="332"/>
    </row>
    <row r="70" spans="1:22" ht="16.5" x14ac:dyDescent="0.25">
      <c r="A70" s="35"/>
      <c r="B70" s="36"/>
      <c r="C70" s="70">
        <f>D13</f>
        <v>0</v>
      </c>
      <c r="D70" s="71"/>
      <c r="E70" s="72"/>
      <c r="F70" s="73"/>
      <c r="G70" s="73"/>
      <c r="H70" s="73"/>
      <c r="I70" s="74"/>
      <c r="J70" s="75" t="s">
        <v>104</v>
      </c>
      <c r="K70" s="333"/>
      <c r="L70" s="334"/>
      <c r="M70" s="334"/>
      <c r="N70" s="334"/>
      <c r="O70" s="334"/>
      <c r="P70" s="334"/>
      <c r="Q70" s="334"/>
      <c r="R70" s="334"/>
      <c r="S70" s="334"/>
      <c r="T70" s="334"/>
      <c r="U70" s="334"/>
      <c r="V70" s="335"/>
    </row>
    <row r="71" spans="1:22" ht="16.149999999999999" customHeight="1" x14ac:dyDescent="0.25">
      <c r="A71" s="35"/>
      <c r="B71" s="36"/>
      <c r="C71" s="326" t="s">
        <v>113</v>
      </c>
      <c r="D71" s="327"/>
      <c r="E71" s="327"/>
      <c r="F71" s="327"/>
      <c r="G71" s="327"/>
      <c r="H71" s="327"/>
      <c r="I71" s="327"/>
      <c r="J71" s="40"/>
      <c r="K71" s="333"/>
      <c r="L71" s="334"/>
      <c r="M71" s="334"/>
      <c r="N71" s="334"/>
      <c r="O71" s="334"/>
      <c r="P71" s="334"/>
      <c r="Q71" s="334"/>
      <c r="R71" s="334"/>
      <c r="S71" s="334"/>
      <c r="T71" s="334"/>
      <c r="U71" s="334"/>
      <c r="V71" s="335"/>
    </row>
    <row r="72" spans="1:22" ht="14.45" customHeight="1" x14ac:dyDescent="0.25">
      <c r="A72" s="35"/>
      <c r="B72" s="36"/>
      <c r="C72" s="290" t="str">
        <f>IFERROR(VLOOKUP(D6,#REF!,9,0),"")</f>
        <v/>
      </c>
      <c r="D72" s="291"/>
      <c r="E72" s="291"/>
      <c r="F72" s="291"/>
      <c r="G72" s="291"/>
      <c r="H72" s="291"/>
      <c r="I72" s="292"/>
      <c r="J72" s="40"/>
      <c r="K72" s="333"/>
      <c r="L72" s="334"/>
      <c r="M72" s="334"/>
      <c r="N72" s="334"/>
      <c r="O72" s="334"/>
      <c r="P72" s="334"/>
      <c r="Q72" s="334"/>
      <c r="R72" s="334"/>
      <c r="S72" s="334"/>
      <c r="T72" s="334"/>
      <c r="U72" s="334"/>
      <c r="V72" s="335"/>
    </row>
    <row r="73" spans="1:22" ht="4.1500000000000004" customHeight="1" x14ac:dyDescent="0.25">
      <c r="A73" s="35"/>
      <c r="B73" s="36"/>
      <c r="C73" s="76"/>
      <c r="D73" s="77"/>
      <c r="E73" s="77"/>
      <c r="F73" s="77"/>
      <c r="G73" s="77"/>
      <c r="H73" s="77"/>
      <c r="I73" s="78"/>
      <c r="J73" s="40"/>
      <c r="K73" s="333"/>
      <c r="L73" s="334"/>
      <c r="M73" s="334"/>
      <c r="N73" s="334"/>
      <c r="O73" s="334"/>
      <c r="P73" s="334"/>
      <c r="Q73" s="334"/>
      <c r="R73" s="334"/>
      <c r="S73" s="334"/>
      <c r="T73" s="334"/>
      <c r="U73" s="334"/>
      <c r="V73" s="335"/>
    </row>
    <row r="74" spans="1:22" ht="12" customHeight="1" x14ac:dyDescent="0.25">
      <c r="A74" s="35"/>
      <c r="B74" s="41"/>
      <c r="C74" s="79" t="s">
        <v>110</v>
      </c>
      <c r="D74" s="348">
        <f>IF(T4,T4,P4)</f>
        <v>0</v>
      </c>
      <c r="E74" s="349"/>
      <c r="F74" s="42"/>
      <c r="G74" s="42"/>
      <c r="H74" s="42"/>
      <c r="I74" s="42"/>
      <c r="J74" s="43"/>
      <c r="K74" s="336"/>
      <c r="L74" s="337"/>
      <c r="M74" s="337"/>
      <c r="N74" s="337"/>
      <c r="O74" s="337"/>
      <c r="P74" s="337"/>
      <c r="Q74" s="337"/>
      <c r="R74" s="337"/>
      <c r="S74" s="337"/>
      <c r="T74" s="337"/>
      <c r="U74" s="337"/>
      <c r="V74" s="338"/>
    </row>
  </sheetData>
  <sheetProtection selectLockedCells="1"/>
  <mergeCells count="137">
    <mergeCell ref="N32:P32"/>
    <mergeCell ref="Q27:S27"/>
    <mergeCell ref="N25:P25"/>
    <mergeCell ref="F19:H19"/>
    <mergeCell ref="F20:H20"/>
    <mergeCell ref="F21:H21"/>
    <mergeCell ref="C21:D21"/>
    <mergeCell ref="C22:D22"/>
    <mergeCell ref="C30:D30"/>
    <mergeCell ref="N30:P30"/>
    <mergeCell ref="E28:J28"/>
    <mergeCell ref="E29:J29"/>
    <mergeCell ref="E30:J30"/>
    <mergeCell ref="Q28:S28"/>
    <mergeCell ref="E31:J31"/>
    <mergeCell ref="E32:J32"/>
    <mergeCell ref="N28:P28"/>
    <mergeCell ref="F2:O2"/>
    <mergeCell ref="U20:V20"/>
    <mergeCell ref="F22:H22"/>
    <mergeCell ref="C27:D27"/>
    <mergeCell ref="C25:D25"/>
    <mergeCell ref="C26:D26"/>
    <mergeCell ref="C23:D23"/>
    <mergeCell ref="C24:D24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R4:S4"/>
    <mergeCell ref="N11:O11"/>
    <mergeCell ref="P11:V11"/>
    <mergeCell ref="P10:V10"/>
    <mergeCell ref="T27:U27"/>
    <mergeCell ref="P4:Q4"/>
    <mergeCell ref="D5:E5"/>
    <mergeCell ref="K69:V74"/>
    <mergeCell ref="C68:U68"/>
    <mergeCell ref="C66:D66"/>
    <mergeCell ref="C38:D38"/>
    <mergeCell ref="C39:D39"/>
    <mergeCell ref="C40:D40"/>
    <mergeCell ref="C41:D41"/>
    <mergeCell ref="E38:J38"/>
    <mergeCell ref="C53:D53"/>
    <mergeCell ref="C47:D47"/>
    <mergeCell ref="C46:D46"/>
    <mergeCell ref="E66:U66"/>
    <mergeCell ref="E46:U46"/>
    <mergeCell ref="E58:U58"/>
    <mergeCell ref="L38:O38"/>
    <mergeCell ref="L39:O39"/>
    <mergeCell ref="L40:O40"/>
    <mergeCell ref="E39:J39"/>
    <mergeCell ref="E64:U64"/>
    <mergeCell ref="E65:U65"/>
    <mergeCell ref="C44:D44"/>
    <mergeCell ref="P38:U38"/>
    <mergeCell ref="C64:D64"/>
    <mergeCell ref="D74:E74"/>
    <mergeCell ref="C72:I72"/>
    <mergeCell ref="O51:R51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C50:H50"/>
    <mergeCell ref="Q30:S30"/>
    <mergeCell ref="N29:P29"/>
    <mergeCell ref="E40:J40"/>
    <mergeCell ref="C69:D69"/>
    <mergeCell ref="C65:D65"/>
    <mergeCell ref="C59:D59"/>
    <mergeCell ref="C58:D58"/>
    <mergeCell ref="C71:I71"/>
    <mergeCell ref="P3:Q3"/>
    <mergeCell ref="T28:U28"/>
    <mergeCell ref="B62:H62"/>
    <mergeCell ref="B56:E56"/>
    <mergeCell ref="N62:R62"/>
    <mergeCell ref="C35:D35"/>
    <mergeCell ref="C37:D37"/>
    <mergeCell ref="E59:U59"/>
    <mergeCell ref="E53:U53"/>
    <mergeCell ref="P40:U40"/>
    <mergeCell ref="E47:U47"/>
    <mergeCell ref="P41:U41"/>
    <mergeCell ref="E41:J41"/>
    <mergeCell ref="L41:O41"/>
    <mergeCell ref="P37:U37"/>
    <mergeCell ref="E37:J37"/>
    <mergeCell ref="L37:O37"/>
    <mergeCell ref="P39:U39"/>
    <mergeCell ref="N56:R56"/>
    <mergeCell ref="T30:U30"/>
    <mergeCell ref="T31:U31"/>
    <mergeCell ref="T32:U32"/>
    <mergeCell ref="C31:D31"/>
    <mergeCell ref="C32:D32"/>
    <mergeCell ref="N31:P31"/>
    <mergeCell ref="T29:U29"/>
    <mergeCell ref="Q31:S31"/>
    <mergeCell ref="Q32:S32"/>
    <mergeCell ref="Q29:S29"/>
    <mergeCell ref="C28:D28"/>
    <mergeCell ref="N27:P27"/>
    <mergeCell ref="C29:D29"/>
    <mergeCell ref="C8:C9"/>
    <mergeCell ref="I8:I9"/>
    <mergeCell ref="J8:J9"/>
    <mergeCell ref="N8:P8"/>
    <mergeCell ref="P9:V9"/>
    <mergeCell ref="U21:V21"/>
    <mergeCell ref="C19:D19"/>
    <mergeCell ref="C20:D20"/>
    <mergeCell ref="U22:V22"/>
    <mergeCell ref="N9:O9"/>
    <mergeCell ref="N10:O10"/>
    <mergeCell ref="C17:D17"/>
    <mergeCell ref="Q8:S8"/>
    <mergeCell ref="P14:V14"/>
    <mergeCell ref="E27:J27"/>
    <mergeCell ref="Q12:S12"/>
    <mergeCell ref="T12:V12"/>
  </mergeCells>
  <printOptions horizontalCentered="1" verticalCentered="1"/>
  <pageMargins left="0" right="0.19685039370078741" top="0.15748031496062992" bottom="0.39370078740157483" header="0" footer="0"/>
  <pageSetup paperSize="9" orientation="portrait" horizontalDpi="300" verticalDpi="300" r:id="rId1"/>
  <headerFooter differentFirst="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L9"/>
  <sheetViews>
    <sheetView zoomScaleNormal="100" workbookViewId="0">
      <selection activeCell="E18" sqref="E18"/>
    </sheetView>
  </sheetViews>
  <sheetFormatPr baseColWidth="10" defaultRowHeight="15" x14ac:dyDescent="0.25"/>
  <cols>
    <col min="1" max="12" width="14.7109375" customWidth="1"/>
    <col min="13" max="13" width="17.5703125" customWidth="1"/>
    <col min="14" max="14" width="12.28515625" bestFit="1" customWidth="1"/>
    <col min="15" max="15" width="23" bestFit="1" customWidth="1"/>
    <col min="16" max="16" width="11.5703125" style="151"/>
    <col min="18" max="18" width="14.28515625" style="150" bestFit="1" customWidth="1"/>
    <col min="19" max="19" width="15.140625" bestFit="1" customWidth="1"/>
    <col min="20" max="20" width="15.140625" style="150" bestFit="1" customWidth="1"/>
    <col min="21" max="21" width="25.7109375" customWidth="1"/>
    <col min="22" max="22" width="21.7109375" bestFit="1" customWidth="1"/>
    <col min="23" max="23" width="24.140625" bestFit="1" customWidth="1"/>
    <col min="24" max="24" width="15.42578125" bestFit="1" customWidth="1"/>
    <col min="25" max="25" width="20.28515625" bestFit="1" customWidth="1"/>
    <col min="26" max="26" width="26.7109375" bestFit="1" customWidth="1"/>
    <col min="27" max="27" width="15.42578125" bestFit="1" customWidth="1"/>
    <col min="28" max="28" width="14.28515625" bestFit="1" customWidth="1"/>
    <col min="29" max="29" width="29.85546875" bestFit="1" customWidth="1"/>
    <col min="30" max="30" width="22.85546875" bestFit="1" customWidth="1"/>
    <col min="31" max="33" width="26.7109375" bestFit="1" customWidth="1"/>
    <col min="34" max="34" width="21.28515625" bestFit="1" customWidth="1"/>
    <col min="35" max="38" width="13.140625" bestFit="1" customWidth="1"/>
    <col min="39" max="46" width="13.140625" customWidth="1"/>
    <col min="47" max="47" width="16.5703125" bestFit="1" customWidth="1"/>
    <col min="48" max="48" width="12.140625" bestFit="1" customWidth="1"/>
    <col min="49" max="49" width="16.7109375" bestFit="1" customWidth="1"/>
    <col min="50" max="61" width="13.140625" customWidth="1"/>
    <col min="62" max="62" width="14.140625" bestFit="1" customWidth="1"/>
    <col min="63" max="70" width="14.140625" customWidth="1"/>
    <col min="72" max="72" width="18.42578125" bestFit="1" customWidth="1"/>
    <col min="73" max="73" width="23" bestFit="1" customWidth="1"/>
    <col min="74" max="74" width="13.42578125" bestFit="1" customWidth="1"/>
    <col min="75" max="75" width="28.5703125" bestFit="1" customWidth="1"/>
    <col min="76" max="76" width="24.28515625" bestFit="1" customWidth="1"/>
    <col min="77" max="77" width="31.140625" bestFit="1" customWidth="1"/>
    <col min="78" max="80" width="13.42578125" customWidth="1"/>
    <col min="81" max="81" width="15.42578125" bestFit="1" customWidth="1"/>
    <col min="82" max="82" width="15.42578125" style="227" customWidth="1"/>
    <col min="83" max="83" width="13.42578125" customWidth="1"/>
    <col min="84" max="84" width="15.42578125" bestFit="1" customWidth="1"/>
    <col min="85" max="85" width="15.42578125" style="227" customWidth="1"/>
    <col min="86" max="86" width="13.42578125" customWidth="1"/>
    <col min="87" max="87" width="15.42578125" bestFit="1" customWidth="1"/>
    <col min="88" max="88" width="15.42578125" style="227" customWidth="1"/>
    <col min="89" max="89" width="13.42578125" customWidth="1"/>
    <col min="90" max="90" width="15.42578125" bestFit="1" customWidth="1"/>
    <col min="91" max="91" width="15.42578125" style="227" customWidth="1"/>
    <col min="92" max="92" width="13.42578125" customWidth="1"/>
    <col min="93" max="93" width="15.42578125" bestFit="1" customWidth="1"/>
    <col min="94" max="94" width="15.42578125" style="227" customWidth="1"/>
    <col min="95" max="95" width="13.42578125" customWidth="1"/>
    <col min="96" max="96" width="15.42578125" bestFit="1" customWidth="1"/>
    <col min="97" max="97" width="15.42578125" style="227" customWidth="1"/>
    <col min="98" max="98" width="9.140625" bestFit="1" customWidth="1"/>
    <col min="99" max="99" width="15.42578125" bestFit="1" customWidth="1"/>
    <col min="100" max="100" width="15.42578125" style="227" customWidth="1"/>
    <col min="101" max="101" width="9.140625" bestFit="1" customWidth="1"/>
    <col min="102" max="102" width="15.42578125" bestFit="1" customWidth="1"/>
    <col min="103" max="103" width="15.42578125" style="227" customWidth="1"/>
    <col min="104" max="104" width="9.140625" bestFit="1" customWidth="1"/>
    <col min="105" max="105" width="15.42578125" bestFit="1" customWidth="1"/>
    <col min="106" max="106" width="15.42578125" style="227" customWidth="1"/>
    <col min="107" max="107" width="10.28515625" bestFit="1" customWidth="1"/>
    <col min="108" max="108" width="15.42578125" bestFit="1" customWidth="1"/>
    <col min="109" max="109" width="15.42578125" style="227" customWidth="1"/>
    <col min="110" max="110" width="10.28515625" bestFit="1" customWidth="1"/>
    <col min="111" max="111" width="15.42578125" bestFit="1" customWidth="1"/>
    <col min="112" max="112" width="15.42578125" style="227" customWidth="1"/>
    <col min="113" max="114" width="13.42578125" customWidth="1"/>
    <col min="115" max="115" width="13.42578125" style="227" customWidth="1"/>
    <col min="116" max="116" width="21.7109375" bestFit="1" customWidth="1"/>
  </cols>
  <sheetData>
    <row r="1" spans="1:116" s="161" customFormat="1" ht="42.75" x14ac:dyDescent="0.25">
      <c r="A1" s="140" t="s">
        <v>604</v>
      </c>
      <c r="B1" s="155" t="s">
        <v>200</v>
      </c>
      <c r="C1" s="155" t="s">
        <v>201</v>
      </c>
      <c r="D1" s="156" t="s">
        <v>425</v>
      </c>
      <c r="E1" s="156" t="s">
        <v>426</v>
      </c>
      <c r="F1" s="156" t="s">
        <v>427</v>
      </c>
      <c r="G1" s="157" t="s">
        <v>428</v>
      </c>
      <c r="H1" s="157" t="s">
        <v>429</v>
      </c>
      <c r="I1" s="157" t="s">
        <v>7</v>
      </c>
      <c r="J1" s="157" t="s">
        <v>11</v>
      </c>
      <c r="K1" s="157" t="s">
        <v>430</v>
      </c>
      <c r="L1" s="157" t="s">
        <v>431</v>
      </c>
      <c r="M1" s="140" t="s">
        <v>433</v>
      </c>
      <c r="N1" s="141" t="s">
        <v>432</v>
      </c>
      <c r="O1" s="143" t="s">
        <v>434</v>
      </c>
      <c r="P1" s="142" t="s">
        <v>435</v>
      </c>
      <c r="Q1" s="143" t="s">
        <v>436</v>
      </c>
      <c r="R1" s="158" t="s">
        <v>437</v>
      </c>
      <c r="S1" s="143" t="s">
        <v>438</v>
      </c>
      <c r="T1" s="158" t="s">
        <v>439</v>
      </c>
      <c r="U1" s="144" t="s">
        <v>440</v>
      </c>
      <c r="V1" s="154" t="s">
        <v>441</v>
      </c>
      <c r="W1" s="153" t="s">
        <v>194</v>
      </c>
      <c r="X1" s="152" t="s">
        <v>195</v>
      </c>
      <c r="Y1" s="153" t="s">
        <v>196</v>
      </c>
      <c r="Z1" s="159" t="s">
        <v>197</v>
      </c>
      <c r="AA1" s="153" t="s">
        <v>442</v>
      </c>
      <c r="AB1" s="153" t="s">
        <v>198</v>
      </c>
      <c r="AC1" s="159" t="s">
        <v>199</v>
      </c>
      <c r="AD1" s="162" t="s">
        <v>443</v>
      </c>
      <c r="AE1" s="162" t="s">
        <v>444</v>
      </c>
      <c r="AF1" s="162" t="s">
        <v>445</v>
      </c>
      <c r="AG1" s="162" t="s">
        <v>446</v>
      </c>
      <c r="AH1" s="164" t="s">
        <v>12</v>
      </c>
      <c r="AI1" s="163" t="s">
        <v>447</v>
      </c>
      <c r="AJ1" s="163" t="s">
        <v>448</v>
      </c>
      <c r="AK1" s="163" t="s">
        <v>449</v>
      </c>
      <c r="AL1" s="163" t="s">
        <v>450</v>
      </c>
      <c r="AM1" s="165" t="s">
        <v>451</v>
      </c>
      <c r="AN1" s="165" t="s">
        <v>19</v>
      </c>
      <c r="AO1" s="165" t="s">
        <v>452</v>
      </c>
      <c r="AP1" s="165" t="s">
        <v>453</v>
      </c>
      <c r="AQ1" s="165" t="s">
        <v>454</v>
      </c>
      <c r="AR1" s="165" t="s">
        <v>455</v>
      </c>
      <c r="AS1" s="165" t="s">
        <v>456</v>
      </c>
      <c r="AT1" s="165" t="s">
        <v>457</v>
      </c>
      <c r="AU1" s="166" t="s">
        <v>458</v>
      </c>
      <c r="AV1" s="166" t="s">
        <v>463</v>
      </c>
      <c r="AW1" s="166" t="s">
        <v>465</v>
      </c>
      <c r="AX1" s="166" t="s">
        <v>459</v>
      </c>
      <c r="AY1" s="166" t="s">
        <v>464</v>
      </c>
      <c r="AZ1" s="166" t="s">
        <v>466</v>
      </c>
      <c r="BA1" s="166" t="s">
        <v>460</v>
      </c>
      <c r="BB1" s="166" t="s">
        <v>467</v>
      </c>
      <c r="BC1" s="166" t="s">
        <v>468</v>
      </c>
      <c r="BD1" s="166" t="s">
        <v>461</v>
      </c>
      <c r="BE1" s="166" t="s">
        <v>469</v>
      </c>
      <c r="BF1" s="166" t="s">
        <v>470</v>
      </c>
      <c r="BG1" s="166" t="s">
        <v>462</v>
      </c>
      <c r="BH1" s="166" t="s">
        <v>471</v>
      </c>
      <c r="BI1" s="166" t="s">
        <v>472</v>
      </c>
      <c r="BJ1" s="167" t="s">
        <v>69</v>
      </c>
      <c r="BK1" s="167" t="s">
        <v>70</v>
      </c>
      <c r="BL1" s="167" t="s">
        <v>473</v>
      </c>
      <c r="BM1" s="167" t="s">
        <v>72</v>
      </c>
      <c r="BN1" s="167" t="s">
        <v>123</v>
      </c>
      <c r="BO1" s="167" t="s">
        <v>74</v>
      </c>
      <c r="BP1" s="167" t="s">
        <v>75</v>
      </c>
      <c r="BQ1" s="167" t="s">
        <v>474</v>
      </c>
      <c r="BR1" s="167" t="s">
        <v>77</v>
      </c>
      <c r="BS1" s="167" t="s">
        <v>124</v>
      </c>
      <c r="BT1" s="145" t="s">
        <v>79</v>
      </c>
      <c r="BU1" s="145" t="s">
        <v>80</v>
      </c>
      <c r="BV1" s="145" t="s">
        <v>173</v>
      </c>
      <c r="BW1" s="160" t="s">
        <v>82</v>
      </c>
      <c r="BX1" s="168" t="s">
        <v>84</v>
      </c>
      <c r="BY1" s="168" t="s">
        <v>85</v>
      </c>
      <c r="BZ1" s="168" t="s">
        <v>102</v>
      </c>
      <c r="CA1" s="168" t="s">
        <v>86</v>
      </c>
      <c r="CB1" s="169" t="s">
        <v>478</v>
      </c>
      <c r="CC1" s="169" t="s">
        <v>475</v>
      </c>
      <c r="CD1" s="226" t="s">
        <v>541</v>
      </c>
      <c r="CE1" s="169" t="s">
        <v>477</v>
      </c>
      <c r="CF1" s="169" t="s">
        <v>476</v>
      </c>
      <c r="CG1" s="226" t="s">
        <v>542</v>
      </c>
      <c r="CH1" s="169" t="s">
        <v>479</v>
      </c>
      <c r="CI1" s="169" t="s">
        <v>480</v>
      </c>
      <c r="CJ1" s="226" t="s">
        <v>543</v>
      </c>
      <c r="CK1" s="169" t="s">
        <v>481</v>
      </c>
      <c r="CL1" s="169" t="s">
        <v>482</v>
      </c>
      <c r="CM1" s="226" t="s">
        <v>544</v>
      </c>
      <c r="CN1" s="169" t="s">
        <v>483</v>
      </c>
      <c r="CO1" s="169" t="s">
        <v>484</v>
      </c>
      <c r="CP1" s="226" t="s">
        <v>545</v>
      </c>
      <c r="CQ1" s="169" t="s">
        <v>485</v>
      </c>
      <c r="CR1" s="169" t="s">
        <v>486</v>
      </c>
      <c r="CS1" s="226" t="s">
        <v>546</v>
      </c>
      <c r="CT1" s="169" t="s">
        <v>487</v>
      </c>
      <c r="CU1" s="169" t="s">
        <v>488</v>
      </c>
      <c r="CV1" s="226" t="s">
        <v>547</v>
      </c>
      <c r="CW1" s="169" t="s">
        <v>489</v>
      </c>
      <c r="CX1" s="169" t="s">
        <v>490</v>
      </c>
      <c r="CY1" s="226" t="s">
        <v>548</v>
      </c>
      <c r="CZ1" s="169" t="s">
        <v>491</v>
      </c>
      <c r="DA1" s="169" t="s">
        <v>492</v>
      </c>
      <c r="DB1" s="226" t="s">
        <v>549</v>
      </c>
      <c r="DC1" s="169" t="s">
        <v>493</v>
      </c>
      <c r="DD1" s="169" t="s">
        <v>494</v>
      </c>
      <c r="DE1" s="226" t="s">
        <v>550</v>
      </c>
      <c r="DF1" s="169" t="s">
        <v>495</v>
      </c>
      <c r="DG1" s="169" t="s">
        <v>496</v>
      </c>
      <c r="DH1" s="226" t="s">
        <v>551</v>
      </c>
      <c r="DI1" s="169" t="s">
        <v>497</v>
      </c>
      <c r="DJ1" s="169" t="s">
        <v>498</v>
      </c>
      <c r="DK1" s="226" t="s">
        <v>552</v>
      </c>
      <c r="DL1" s="169" t="s">
        <v>499</v>
      </c>
    </row>
    <row r="2" spans="1:116" ht="14.45" x14ac:dyDescent="0.3">
      <c r="A2" s="132">
        <v>1</v>
      </c>
      <c r="B2" s="181">
        <v>43957</v>
      </c>
      <c r="C2" s="181"/>
      <c r="D2" s="132"/>
      <c r="E2" s="132"/>
      <c r="F2" s="132"/>
      <c r="G2" s="132" t="s">
        <v>520</v>
      </c>
      <c r="H2" s="132" t="s">
        <v>557</v>
      </c>
      <c r="I2" s="132"/>
      <c r="J2" s="132"/>
      <c r="K2" s="132"/>
      <c r="L2" s="132"/>
      <c r="M2" s="132" t="s">
        <v>558</v>
      </c>
      <c r="N2" s="146">
        <v>123</v>
      </c>
      <c r="O2" s="133"/>
      <c r="P2" s="147"/>
      <c r="Q2" s="133"/>
      <c r="R2" s="148" t="s">
        <v>517</v>
      </c>
      <c r="S2" s="133"/>
      <c r="T2" s="148"/>
      <c r="U2" s="149"/>
      <c r="V2" s="149" t="s">
        <v>559</v>
      </c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  <c r="AJ2" s="133"/>
      <c r="AK2" s="133"/>
      <c r="AL2" s="133"/>
      <c r="AM2" s="133"/>
      <c r="AN2" s="133"/>
      <c r="AO2" s="133"/>
      <c r="AP2" s="133"/>
      <c r="AQ2" s="133"/>
      <c r="AR2" s="133"/>
      <c r="AS2" s="133"/>
      <c r="AT2" s="133"/>
      <c r="AU2" s="133"/>
      <c r="AV2" s="133"/>
      <c r="AW2" s="133"/>
      <c r="AX2" s="133"/>
      <c r="AY2" s="133"/>
      <c r="AZ2" s="133"/>
      <c r="BA2" s="133"/>
      <c r="BB2" s="133"/>
      <c r="BC2" s="133"/>
      <c r="BD2" s="133"/>
      <c r="BE2" s="133"/>
      <c r="BF2" s="133"/>
      <c r="BG2" s="133"/>
      <c r="BH2" s="133"/>
      <c r="BI2" s="133"/>
      <c r="BJ2" s="133"/>
      <c r="BK2" s="133"/>
      <c r="BL2" s="133"/>
      <c r="BM2" s="133"/>
      <c r="BN2" s="133"/>
      <c r="BO2" s="133"/>
      <c r="BP2" s="133"/>
      <c r="BQ2" s="133"/>
      <c r="BR2" s="133"/>
      <c r="BS2" s="133"/>
      <c r="BT2" s="133"/>
      <c r="BU2" s="133"/>
      <c r="BV2" s="133"/>
      <c r="BW2" s="134"/>
      <c r="BX2" s="134"/>
      <c r="BY2" s="134"/>
      <c r="BZ2" s="134"/>
      <c r="CA2" s="134"/>
      <c r="CB2" s="134"/>
      <c r="CC2" s="134"/>
      <c r="CD2" s="182"/>
      <c r="CE2" s="134"/>
      <c r="CF2" s="134"/>
      <c r="CG2" s="182"/>
      <c r="CH2" s="134"/>
      <c r="CI2" s="134"/>
      <c r="CJ2" s="182"/>
      <c r="CK2" s="134"/>
      <c r="CL2" s="134"/>
      <c r="CM2" s="182"/>
      <c r="CN2" s="134"/>
      <c r="CO2" s="134"/>
      <c r="CP2" s="182"/>
      <c r="CQ2" s="134"/>
      <c r="CR2" s="134"/>
      <c r="CS2" s="182"/>
      <c r="CT2" s="134"/>
      <c r="CU2" s="134"/>
      <c r="CV2" s="182"/>
      <c r="CW2" s="134"/>
      <c r="CX2" s="134"/>
      <c r="CY2" s="182"/>
      <c r="CZ2" s="134"/>
      <c r="DA2" s="134"/>
      <c r="DB2" s="182"/>
      <c r="DC2" s="134"/>
      <c r="DD2" s="134"/>
      <c r="DE2" s="182"/>
      <c r="DF2" s="134"/>
      <c r="DG2" s="134"/>
      <c r="DH2" s="182"/>
      <c r="DI2" s="134"/>
      <c r="DJ2" s="134"/>
      <c r="DK2" s="182"/>
      <c r="DL2" s="134"/>
    </row>
    <row r="3" spans="1:116" x14ac:dyDescent="0.25">
      <c r="A3" s="132">
        <v>2</v>
      </c>
      <c r="B3" s="181">
        <v>43988</v>
      </c>
      <c r="C3" s="181">
        <v>43988</v>
      </c>
      <c r="D3" s="132"/>
      <c r="E3" s="132"/>
      <c r="F3" s="132"/>
      <c r="G3" s="132"/>
      <c r="H3" s="132"/>
      <c r="I3" s="132"/>
      <c r="J3" s="132"/>
      <c r="K3" s="132"/>
      <c r="L3" s="132"/>
      <c r="M3" s="132" t="s">
        <v>584</v>
      </c>
      <c r="N3" s="146"/>
      <c r="O3" s="133"/>
      <c r="P3" s="147"/>
      <c r="Q3" s="133"/>
      <c r="R3" s="148"/>
      <c r="S3" s="133"/>
      <c r="T3" s="148"/>
      <c r="U3" s="149"/>
      <c r="V3" s="149"/>
      <c r="W3" s="133"/>
      <c r="X3" s="133"/>
      <c r="Y3" s="133"/>
      <c r="Z3" s="133"/>
      <c r="AA3" s="133"/>
      <c r="AB3" s="133"/>
      <c r="AC3" s="133"/>
      <c r="AD3" s="133"/>
      <c r="AE3" s="133"/>
      <c r="AF3" s="133"/>
      <c r="AG3" s="133"/>
      <c r="AH3" s="133"/>
      <c r="AI3" s="133"/>
      <c r="AJ3" s="133"/>
      <c r="AK3" s="133"/>
      <c r="AL3" s="133"/>
      <c r="AM3" s="133"/>
      <c r="AN3" s="133"/>
      <c r="AO3" s="133"/>
      <c r="AP3" s="133"/>
      <c r="AQ3" s="133"/>
      <c r="AR3" s="133"/>
      <c r="AS3" s="133"/>
      <c r="AT3" s="133"/>
      <c r="AU3" s="133"/>
      <c r="AV3" s="133"/>
      <c r="AW3" s="133"/>
      <c r="AX3" s="133"/>
      <c r="AY3" s="133"/>
      <c r="AZ3" s="133"/>
      <c r="BA3" s="133"/>
      <c r="BB3" s="133"/>
      <c r="BC3" s="133"/>
      <c r="BD3" s="133"/>
      <c r="BE3" s="133"/>
      <c r="BF3" s="133"/>
      <c r="BG3" s="133"/>
      <c r="BH3" s="133"/>
      <c r="BI3" s="133"/>
      <c r="BJ3" s="133"/>
      <c r="BK3" s="133"/>
      <c r="BL3" s="133"/>
      <c r="BM3" s="133"/>
      <c r="BN3" s="133"/>
      <c r="BO3" s="133"/>
      <c r="BP3" s="133"/>
      <c r="BQ3" s="133"/>
      <c r="BR3" s="133"/>
      <c r="BS3" s="133"/>
      <c r="BT3" s="133"/>
      <c r="BU3" s="133"/>
      <c r="BV3" s="133"/>
      <c r="BW3" s="134"/>
      <c r="BX3" s="225"/>
      <c r="BY3" s="134"/>
      <c r="BZ3" s="134"/>
      <c r="CA3" s="134"/>
      <c r="CB3" s="134">
        <v>5</v>
      </c>
      <c r="CC3" s="134" t="s">
        <v>205</v>
      </c>
      <c r="CD3" s="182">
        <v>244040100132</v>
      </c>
      <c r="CE3" s="134">
        <v>5</v>
      </c>
      <c r="CF3" s="134" t="s">
        <v>207</v>
      </c>
      <c r="CG3" s="182">
        <v>244040100134</v>
      </c>
      <c r="CH3" s="134"/>
      <c r="CI3" s="134"/>
      <c r="CJ3" s="182"/>
      <c r="CK3" s="134"/>
      <c r="CL3" s="134"/>
      <c r="CM3" s="182"/>
      <c r="CN3" s="134"/>
      <c r="CO3" s="134"/>
      <c r="CP3" s="182"/>
      <c r="CQ3" s="134">
        <v>5</v>
      </c>
      <c r="CR3" s="134" t="s">
        <v>211</v>
      </c>
      <c r="CS3" s="182">
        <v>246020100128</v>
      </c>
      <c r="CT3" s="134"/>
      <c r="CU3" s="134"/>
      <c r="CV3" s="182"/>
      <c r="CW3" s="134"/>
      <c r="CX3" s="134"/>
      <c r="CY3" s="182"/>
      <c r="CZ3" s="134"/>
      <c r="DA3" s="134"/>
      <c r="DB3" s="182"/>
      <c r="DC3" s="134"/>
      <c r="DD3" s="134"/>
      <c r="DE3" s="182"/>
      <c r="DF3" s="134"/>
      <c r="DG3" s="134"/>
      <c r="DH3" s="182"/>
      <c r="DI3" s="134"/>
      <c r="DJ3" s="134"/>
      <c r="DK3" s="182"/>
      <c r="DL3" s="134"/>
    </row>
    <row r="4" spans="1:116" x14ac:dyDescent="0.25">
      <c r="A4" s="132">
        <v>3</v>
      </c>
      <c r="B4" s="181">
        <v>43989</v>
      </c>
      <c r="C4" s="181">
        <v>43989</v>
      </c>
      <c r="D4" s="132">
        <v>8</v>
      </c>
      <c r="E4" s="132">
        <v>1</v>
      </c>
      <c r="F4" s="132">
        <v>1</v>
      </c>
      <c r="G4" s="132" t="s">
        <v>585</v>
      </c>
      <c r="H4" s="132" t="s">
        <v>559</v>
      </c>
      <c r="I4" s="132" t="s">
        <v>586</v>
      </c>
      <c r="J4" s="132" t="s">
        <v>586</v>
      </c>
      <c r="K4" s="132" t="s">
        <v>586</v>
      </c>
      <c r="L4" s="132" t="s">
        <v>586</v>
      </c>
      <c r="M4" s="132" t="s">
        <v>587</v>
      </c>
      <c r="N4" s="146">
        <v>666</v>
      </c>
      <c r="O4" s="133" t="s">
        <v>588</v>
      </c>
      <c r="P4" s="147">
        <v>71000</v>
      </c>
      <c r="Q4" s="133" t="s">
        <v>594</v>
      </c>
      <c r="R4" s="148">
        <v>441234567</v>
      </c>
      <c r="S4" s="133" t="s">
        <v>592</v>
      </c>
      <c r="T4" s="133" t="s">
        <v>593</v>
      </c>
      <c r="U4" s="133" t="s">
        <v>589</v>
      </c>
      <c r="V4" s="133" t="s">
        <v>589</v>
      </c>
      <c r="W4" s="133" t="s">
        <v>589</v>
      </c>
      <c r="X4" s="133" t="s">
        <v>589</v>
      </c>
      <c r="Y4" s="133" t="s">
        <v>589</v>
      </c>
      <c r="Z4" s="133" t="s">
        <v>589</v>
      </c>
      <c r="AA4" s="133" t="s">
        <v>589</v>
      </c>
      <c r="AB4" s="133" t="s">
        <v>589</v>
      </c>
      <c r="AC4" s="133" t="s">
        <v>589</v>
      </c>
      <c r="AD4" s="133" t="s">
        <v>589</v>
      </c>
      <c r="AE4" s="133" t="s">
        <v>589</v>
      </c>
      <c r="AF4" s="133" t="s">
        <v>589</v>
      </c>
      <c r="AG4" s="133" t="s">
        <v>589</v>
      </c>
      <c r="AH4" s="133" t="s">
        <v>589</v>
      </c>
      <c r="AI4" s="133" t="s">
        <v>589</v>
      </c>
      <c r="AJ4" s="133" t="s">
        <v>589</v>
      </c>
      <c r="AK4" s="133" t="s">
        <v>589</v>
      </c>
      <c r="AL4" s="133" t="s">
        <v>589</v>
      </c>
      <c r="AM4" s="133" t="s">
        <v>589</v>
      </c>
      <c r="AN4" s="133" t="s">
        <v>589</v>
      </c>
      <c r="AO4" s="133" t="s">
        <v>589</v>
      </c>
      <c r="AP4" s="133" t="s">
        <v>589</v>
      </c>
      <c r="AQ4" s="133" t="s">
        <v>589</v>
      </c>
      <c r="AR4" s="133" t="s">
        <v>589</v>
      </c>
      <c r="AS4" s="133" t="s">
        <v>589</v>
      </c>
      <c r="AT4" s="133" t="s">
        <v>589</v>
      </c>
      <c r="AU4" s="133" t="s">
        <v>589</v>
      </c>
      <c r="AV4" s="133" t="s">
        <v>589</v>
      </c>
      <c r="AW4" s="133" t="s">
        <v>589</v>
      </c>
      <c r="AX4" s="133" t="s">
        <v>589</v>
      </c>
      <c r="AY4" s="133" t="s">
        <v>589</v>
      </c>
      <c r="AZ4" s="133" t="s">
        <v>589</v>
      </c>
      <c r="BA4" s="133" t="s">
        <v>589</v>
      </c>
      <c r="BB4" s="133" t="s">
        <v>589</v>
      </c>
      <c r="BC4" s="133" t="s">
        <v>589</v>
      </c>
      <c r="BD4" s="133" t="s">
        <v>589</v>
      </c>
      <c r="BE4" s="133" t="s">
        <v>589</v>
      </c>
      <c r="BF4" s="133" t="s">
        <v>589</v>
      </c>
      <c r="BG4" s="133" t="s">
        <v>589</v>
      </c>
      <c r="BH4" s="133" t="s">
        <v>589</v>
      </c>
      <c r="BI4" s="133" t="s">
        <v>589</v>
      </c>
      <c r="BJ4" s="133" t="s">
        <v>591</v>
      </c>
      <c r="BK4" s="133" t="s">
        <v>591</v>
      </c>
      <c r="BL4" s="133" t="s">
        <v>591</v>
      </c>
      <c r="BM4" s="133" t="s">
        <v>591</v>
      </c>
      <c r="BN4" s="133" t="s">
        <v>591</v>
      </c>
      <c r="BO4" s="133" t="s">
        <v>591</v>
      </c>
      <c r="BP4" s="133" t="s">
        <v>591</v>
      </c>
      <c r="BQ4" s="133" t="s">
        <v>591</v>
      </c>
      <c r="BR4" s="133" t="s">
        <v>591</v>
      </c>
      <c r="BS4" s="133" t="s">
        <v>591</v>
      </c>
      <c r="BT4" s="133" t="s">
        <v>589</v>
      </c>
      <c r="BU4" s="133" t="s">
        <v>589</v>
      </c>
      <c r="BV4" s="133" t="s">
        <v>589</v>
      </c>
      <c r="BW4" s="133" t="s">
        <v>589</v>
      </c>
      <c r="BX4" s="133" t="s">
        <v>589</v>
      </c>
      <c r="BY4" s="133" t="s">
        <v>589</v>
      </c>
      <c r="BZ4" s="133" t="s">
        <v>589</v>
      </c>
      <c r="CA4" s="133" t="s">
        <v>589</v>
      </c>
      <c r="CB4" s="133" t="s">
        <v>590</v>
      </c>
      <c r="CC4" s="133" t="s">
        <v>590</v>
      </c>
      <c r="CD4" s="133" t="s">
        <v>590</v>
      </c>
      <c r="CE4" s="133" t="s">
        <v>590</v>
      </c>
      <c r="CF4" s="133" t="s">
        <v>590</v>
      </c>
      <c r="CG4" s="133" t="s">
        <v>590</v>
      </c>
      <c r="CH4" s="133" t="s">
        <v>590</v>
      </c>
      <c r="CI4" s="133" t="s">
        <v>590</v>
      </c>
      <c r="CJ4" s="133" t="s">
        <v>590</v>
      </c>
      <c r="CK4" s="133" t="s">
        <v>590</v>
      </c>
      <c r="CL4" s="133" t="s">
        <v>590</v>
      </c>
      <c r="CM4" s="133" t="s">
        <v>590</v>
      </c>
      <c r="CN4" s="133" t="s">
        <v>590</v>
      </c>
      <c r="CO4" s="133" t="s">
        <v>590</v>
      </c>
      <c r="CP4" s="133" t="s">
        <v>590</v>
      </c>
      <c r="CQ4" s="133" t="s">
        <v>590</v>
      </c>
      <c r="CR4" s="133" t="s">
        <v>590</v>
      </c>
      <c r="CS4" s="133" t="s">
        <v>590</v>
      </c>
      <c r="CT4" s="133" t="s">
        <v>590</v>
      </c>
      <c r="CU4" s="133" t="s">
        <v>590</v>
      </c>
      <c r="CV4" s="133" t="s">
        <v>590</v>
      </c>
      <c r="CW4" s="133" t="s">
        <v>590</v>
      </c>
      <c r="CX4" s="133" t="s">
        <v>590</v>
      </c>
      <c r="CY4" s="133" t="s">
        <v>590</v>
      </c>
      <c r="CZ4" s="133" t="s">
        <v>590</v>
      </c>
      <c r="DA4" s="133" t="s">
        <v>590</v>
      </c>
      <c r="DB4" s="133" t="s">
        <v>590</v>
      </c>
      <c r="DC4" s="133" t="s">
        <v>590</v>
      </c>
      <c r="DD4" s="133" t="s">
        <v>590</v>
      </c>
      <c r="DE4" s="133" t="s">
        <v>590</v>
      </c>
      <c r="DF4" s="133" t="s">
        <v>590</v>
      </c>
      <c r="DG4" s="133" t="s">
        <v>590</v>
      </c>
      <c r="DH4" s="133" t="s">
        <v>590</v>
      </c>
      <c r="DI4" s="133" t="s">
        <v>590</v>
      </c>
      <c r="DJ4" s="133" t="s">
        <v>590</v>
      </c>
      <c r="DK4" s="133" t="s">
        <v>590</v>
      </c>
      <c r="DL4" s="133" t="s">
        <v>590</v>
      </c>
    </row>
    <row r="5" spans="1:116" x14ac:dyDescent="0.25">
      <c r="A5" s="132">
        <v>4</v>
      </c>
      <c r="B5" s="181">
        <v>43988</v>
      </c>
      <c r="C5" s="181">
        <v>43992</v>
      </c>
      <c r="D5" s="132">
        <v>5</v>
      </c>
      <c r="E5" s="132">
        <v>1</v>
      </c>
      <c r="F5" s="132">
        <v>2</v>
      </c>
      <c r="G5" s="132" t="s">
        <v>597</v>
      </c>
      <c r="H5" s="132" t="s">
        <v>598</v>
      </c>
      <c r="I5" s="132"/>
      <c r="J5" s="132"/>
      <c r="K5" s="132"/>
      <c r="L5" s="132"/>
      <c r="M5" s="132" t="s">
        <v>596</v>
      </c>
      <c r="N5" s="146">
        <v>98765</v>
      </c>
      <c r="O5" s="133" t="s">
        <v>599</v>
      </c>
      <c r="P5" s="147">
        <v>75000</v>
      </c>
      <c r="Q5" s="133" t="s">
        <v>600</v>
      </c>
      <c r="R5" s="148" t="s">
        <v>601</v>
      </c>
      <c r="S5" s="133" t="s">
        <v>602</v>
      </c>
      <c r="T5" s="148" t="s">
        <v>603</v>
      </c>
      <c r="U5" s="149"/>
      <c r="V5" s="149" t="s">
        <v>595</v>
      </c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  <c r="AJ5" s="133"/>
      <c r="AK5" s="133"/>
      <c r="AL5" s="133"/>
      <c r="AM5" s="133"/>
      <c r="AN5" s="133"/>
      <c r="AO5" s="133"/>
      <c r="AP5" s="133"/>
      <c r="AQ5" s="133"/>
      <c r="AR5" s="133"/>
      <c r="AS5" s="133"/>
      <c r="AT5" s="133"/>
      <c r="AU5" s="133"/>
      <c r="AV5" s="133"/>
      <c r="AW5" s="133"/>
      <c r="AX5" s="133"/>
      <c r="AY5" s="133"/>
      <c r="AZ5" s="133"/>
      <c r="BA5" s="133"/>
      <c r="BB5" s="133"/>
      <c r="BC5" s="133"/>
      <c r="BD5" s="133"/>
      <c r="BE5" s="133"/>
      <c r="BF5" s="133"/>
      <c r="BG5" s="133"/>
      <c r="BH5" s="133"/>
      <c r="BI5" s="133"/>
      <c r="BJ5" s="133"/>
      <c r="BK5" s="133"/>
      <c r="BL5" s="133"/>
      <c r="BM5" s="133"/>
      <c r="BN5" s="133"/>
      <c r="BO5" s="133"/>
      <c r="BP5" s="133"/>
      <c r="BQ5" s="133"/>
      <c r="BR5" s="133"/>
      <c r="BS5" s="133"/>
      <c r="BT5" s="133"/>
      <c r="BU5" s="133"/>
      <c r="BV5" s="133"/>
      <c r="BW5" s="134"/>
      <c r="BX5" s="134"/>
      <c r="BY5" s="134"/>
      <c r="BZ5" s="134"/>
      <c r="CA5" s="134"/>
      <c r="CB5" s="134"/>
      <c r="CC5" s="134"/>
      <c r="CD5" s="182"/>
      <c r="CE5" s="134"/>
      <c r="CF5" s="134"/>
      <c r="CG5" s="182"/>
      <c r="CH5" s="134"/>
      <c r="CI5" s="134"/>
      <c r="CJ5" s="182"/>
      <c r="CK5" s="134"/>
      <c r="CL5" s="134"/>
      <c r="CM5" s="182"/>
      <c r="CN5" s="134"/>
      <c r="CO5" s="134"/>
      <c r="CP5" s="182"/>
      <c r="CQ5" s="134"/>
      <c r="CR5" s="134"/>
      <c r="CS5" s="182"/>
      <c r="CT5" s="134"/>
      <c r="CU5" s="134"/>
      <c r="CV5" s="182"/>
      <c r="CW5" s="134"/>
      <c r="CX5" s="134"/>
      <c r="CY5" s="182"/>
      <c r="CZ5" s="134"/>
      <c r="DA5" s="134"/>
      <c r="DB5" s="182"/>
      <c r="DC5" s="134"/>
      <c r="DD5" s="134"/>
      <c r="DE5" s="182"/>
      <c r="DF5" s="134"/>
      <c r="DG5" s="134"/>
      <c r="DH5" s="182"/>
      <c r="DI5" s="134"/>
      <c r="DJ5" s="134"/>
      <c r="DK5" s="182"/>
      <c r="DL5" s="134"/>
    </row>
    <row r="6" spans="1:116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46"/>
      <c r="O6" s="133"/>
      <c r="P6" s="147"/>
      <c r="Q6" s="133"/>
      <c r="R6" s="148"/>
      <c r="S6" s="133"/>
      <c r="T6" s="148"/>
      <c r="U6" s="149"/>
      <c r="V6" s="149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  <c r="AU6" s="133"/>
      <c r="AV6" s="133"/>
      <c r="AW6" s="133"/>
      <c r="AX6" s="133"/>
      <c r="AY6" s="133"/>
      <c r="AZ6" s="133"/>
      <c r="BA6" s="133"/>
      <c r="BB6" s="133"/>
      <c r="BC6" s="133"/>
      <c r="BD6" s="133"/>
      <c r="BE6" s="133"/>
      <c r="BF6" s="133"/>
      <c r="BG6" s="133"/>
      <c r="BH6" s="133"/>
      <c r="BI6" s="133"/>
      <c r="BJ6" s="133"/>
      <c r="BK6" s="133"/>
      <c r="BL6" s="133"/>
      <c r="BM6" s="133"/>
      <c r="BN6" s="133"/>
      <c r="BO6" s="133"/>
      <c r="BP6" s="133"/>
      <c r="BQ6" s="133"/>
      <c r="BR6" s="133"/>
      <c r="BS6" s="133"/>
      <c r="BT6" s="133"/>
      <c r="BU6" s="133"/>
      <c r="BV6" s="133"/>
      <c r="BW6" s="134"/>
      <c r="BX6" s="134"/>
      <c r="BY6" s="134"/>
      <c r="BZ6" s="134"/>
      <c r="CA6" s="134"/>
      <c r="CB6" s="134"/>
      <c r="CC6" s="134"/>
      <c r="CD6" s="182"/>
      <c r="CE6" s="134"/>
      <c r="CF6" s="134"/>
      <c r="CG6" s="182"/>
      <c r="CH6" s="134"/>
      <c r="CI6" s="134"/>
      <c r="CJ6" s="182"/>
      <c r="CK6" s="134"/>
      <c r="CL6" s="134"/>
      <c r="CM6" s="182"/>
      <c r="CN6" s="134"/>
      <c r="CO6" s="134"/>
      <c r="CP6" s="182"/>
      <c r="CQ6" s="134"/>
      <c r="CR6" s="134"/>
      <c r="CS6" s="182"/>
      <c r="CT6" s="134"/>
      <c r="CU6" s="134"/>
      <c r="CV6" s="182"/>
      <c r="CW6" s="134"/>
      <c r="CX6" s="134"/>
      <c r="CY6" s="182"/>
      <c r="CZ6" s="134"/>
      <c r="DA6" s="134"/>
      <c r="DB6" s="182"/>
      <c r="DC6" s="134"/>
      <c r="DD6" s="134"/>
      <c r="DE6" s="182"/>
      <c r="DF6" s="134"/>
      <c r="DG6" s="134"/>
      <c r="DH6" s="182"/>
      <c r="DI6" s="134"/>
      <c r="DJ6" s="134"/>
      <c r="DK6" s="182"/>
      <c r="DL6" s="134"/>
    </row>
    <row r="9" spans="1:116" x14ac:dyDescent="0.25">
      <c r="B9">
        <v>2</v>
      </c>
      <c r="C9">
        <v>3</v>
      </c>
      <c r="D9">
        <v>4</v>
      </c>
      <c r="E9">
        <v>5</v>
      </c>
      <c r="F9">
        <v>6</v>
      </c>
      <c r="G9">
        <v>7</v>
      </c>
      <c r="H9">
        <v>8</v>
      </c>
      <c r="I9">
        <v>9</v>
      </c>
      <c r="J9">
        <v>10</v>
      </c>
      <c r="K9">
        <v>11</v>
      </c>
      <c r="L9">
        <v>12</v>
      </c>
      <c r="M9">
        <v>13</v>
      </c>
      <c r="N9">
        <v>14</v>
      </c>
      <c r="O9">
        <v>15</v>
      </c>
      <c r="P9">
        <v>16</v>
      </c>
      <c r="Q9">
        <v>17</v>
      </c>
      <c r="R9">
        <v>18</v>
      </c>
      <c r="S9">
        <v>19</v>
      </c>
      <c r="T9">
        <v>20</v>
      </c>
      <c r="U9">
        <v>21</v>
      </c>
      <c r="V9">
        <v>22</v>
      </c>
      <c r="W9">
        <v>23</v>
      </c>
      <c r="X9">
        <v>24</v>
      </c>
      <c r="Y9">
        <v>25</v>
      </c>
      <c r="Z9">
        <v>26</v>
      </c>
      <c r="AA9">
        <v>27</v>
      </c>
      <c r="AB9">
        <v>28</v>
      </c>
      <c r="AC9">
        <v>29</v>
      </c>
      <c r="AD9">
        <v>30</v>
      </c>
      <c r="AE9">
        <v>31</v>
      </c>
      <c r="AF9">
        <v>32</v>
      </c>
      <c r="AG9">
        <v>33</v>
      </c>
      <c r="AH9">
        <v>34</v>
      </c>
      <c r="AI9">
        <v>35</v>
      </c>
      <c r="AJ9">
        <v>36</v>
      </c>
      <c r="AK9">
        <v>37</v>
      </c>
      <c r="AL9">
        <v>38</v>
      </c>
      <c r="AM9">
        <v>39</v>
      </c>
      <c r="AN9">
        <v>40</v>
      </c>
      <c r="AO9">
        <v>41</v>
      </c>
      <c r="AP9">
        <v>42</v>
      </c>
      <c r="AQ9">
        <v>43</v>
      </c>
      <c r="AR9">
        <v>44</v>
      </c>
      <c r="AS9">
        <v>45</v>
      </c>
      <c r="AT9">
        <v>46</v>
      </c>
      <c r="AU9">
        <v>47</v>
      </c>
      <c r="AV9">
        <v>48</v>
      </c>
      <c r="AW9">
        <v>49</v>
      </c>
      <c r="AX9">
        <v>50</v>
      </c>
      <c r="AY9">
        <v>51</v>
      </c>
      <c r="AZ9">
        <v>52</v>
      </c>
      <c r="BA9">
        <v>53</v>
      </c>
      <c r="BB9">
        <v>54</v>
      </c>
      <c r="BC9">
        <v>55</v>
      </c>
      <c r="BD9">
        <v>56</v>
      </c>
      <c r="BE9">
        <v>57</v>
      </c>
      <c r="BF9">
        <v>58</v>
      </c>
      <c r="BG9">
        <v>59</v>
      </c>
      <c r="BH9">
        <v>60</v>
      </c>
      <c r="BI9">
        <v>61</v>
      </c>
      <c r="BJ9">
        <v>62</v>
      </c>
      <c r="BK9">
        <v>63</v>
      </c>
      <c r="BL9">
        <v>64</v>
      </c>
      <c r="BM9">
        <v>65</v>
      </c>
      <c r="BN9">
        <v>66</v>
      </c>
      <c r="BO9">
        <v>67</v>
      </c>
      <c r="BP9">
        <v>68</v>
      </c>
      <c r="BQ9">
        <v>69</v>
      </c>
      <c r="BR9">
        <v>70</v>
      </c>
      <c r="BS9">
        <v>71</v>
      </c>
      <c r="BT9">
        <v>72</v>
      </c>
      <c r="BU9">
        <v>73</v>
      </c>
      <c r="BV9">
        <v>74</v>
      </c>
      <c r="BW9">
        <v>75</v>
      </c>
      <c r="BX9">
        <v>76</v>
      </c>
      <c r="BY9">
        <v>77</v>
      </c>
      <c r="BZ9">
        <v>78</v>
      </c>
      <c r="CA9">
        <v>79</v>
      </c>
      <c r="CB9">
        <v>80</v>
      </c>
      <c r="CC9">
        <v>81</v>
      </c>
      <c r="CD9">
        <v>82</v>
      </c>
      <c r="CE9">
        <v>83</v>
      </c>
      <c r="CF9">
        <v>84</v>
      </c>
      <c r="CG9">
        <v>85</v>
      </c>
      <c r="CH9">
        <v>86</v>
      </c>
      <c r="CI9">
        <v>87</v>
      </c>
      <c r="CJ9">
        <v>88</v>
      </c>
      <c r="CK9">
        <v>89</v>
      </c>
      <c r="CL9">
        <v>90</v>
      </c>
      <c r="CM9">
        <v>91</v>
      </c>
      <c r="CN9">
        <v>92</v>
      </c>
      <c r="CO9">
        <v>93</v>
      </c>
      <c r="CP9">
        <v>94</v>
      </c>
      <c r="CQ9">
        <v>95</v>
      </c>
      <c r="CR9">
        <v>96</v>
      </c>
      <c r="CS9">
        <v>97</v>
      </c>
      <c r="CT9">
        <v>98</v>
      </c>
      <c r="CU9">
        <v>99</v>
      </c>
      <c r="CV9">
        <v>100</v>
      </c>
      <c r="CW9">
        <v>101</v>
      </c>
      <c r="CX9">
        <v>102</v>
      </c>
      <c r="CY9">
        <v>103</v>
      </c>
      <c r="CZ9">
        <v>104</v>
      </c>
      <c r="DA9">
        <v>105</v>
      </c>
      <c r="DB9">
        <v>106</v>
      </c>
      <c r="DC9">
        <v>107</v>
      </c>
      <c r="DD9">
        <v>108</v>
      </c>
      <c r="DE9">
        <v>109</v>
      </c>
      <c r="DF9">
        <v>110</v>
      </c>
      <c r="DG9">
        <v>111</v>
      </c>
      <c r="DH9">
        <v>112</v>
      </c>
      <c r="DI9">
        <v>113</v>
      </c>
      <c r="DJ9">
        <v>114</v>
      </c>
      <c r="DK9">
        <v>115</v>
      </c>
      <c r="DL9">
        <v>116</v>
      </c>
    </row>
  </sheetData>
  <phoneticPr fontId="52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W6"/>
  <sheetViews>
    <sheetView workbookViewId="0">
      <selection sqref="A1:XFD1048576"/>
    </sheetView>
  </sheetViews>
  <sheetFormatPr baseColWidth="10" defaultColWidth="11.5703125" defaultRowHeight="15" x14ac:dyDescent="0.25"/>
  <cols>
    <col min="1" max="2" width="11.5703125" style="189"/>
    <col min="3" max="3" width="23" style="189" bestFit="1" customWidth="1"/>
    <col min="4" max="4" width="11.5703125" style="209"/>
    <col min="5" max="5" width="11.5703125" style="189"/>
    <col min="6" max="6" width="14.28515625" style="210" bestFit="1" customWidth="1"/>
    <col min="7" max="7" width="15.140625" style="189" bestFit="1" customWidth="1"/>
    <col min="8" max="8" width="13.7109375" style="210" bestFit="1" customWidth="1"/>
    <col min="9" max="9" width="25.7109375" style="189" customWidth="1"/>
    <col min="10" max="10" width="13.28515625" style="189" bestFit="1" customWidth="1"/>
    <col min="11" max="11" width="18.28515625" style="189" bestFit="1" customWidth="1"/>
    <col min="12" max="12" width="13.28515625" style="189" bestFit="1" customWidth="1"/>
    <col min="13" max="13" width="14.140625" style="189" bestFit="1" customWidth="1"/>
    <col min="14" max="14" width="11.5703125" style="189"/>
    <col min="15" max="15" width="13.28515625" style="189" bestFit="1" customWidth="1"/>
    <col min="16" max="16" width="20.5703125" style="189" bestFit="1" customWidth="1"/>
    <col min="17" max="17" width="14.7109375" style="189" bestFit="1" customWidth="1"/>
    <col min="18" max="18" width="14.140625" style="189" bestFit="1" customWidth="1"/>
    <col min="19" max="19" width="11.5703125" style="189"/>
    <col min="20" max="20" width="18.42578125" style="189" bestFit="1" customWidth="1"/>
    <col min="21" max="21" width="23" style="189" bestFit="1" customWidth="1"/>
    <col min="22" max="22" width="13.42578125" style="189" bestFit="1" customWidth="1"/>
    <col min="23" max="23" width="21.7109375" style="189" bestFit="1" customWidth="1"/>
    <col min="24" max="16384" width="11.5703125" style="189"/>
  </cols>
  <sheetData>
    <row r="1" spans="1:23" ht="28.5" x14ac:dyDescent="0.25">
      <c r="A1" s="195" t="s">
        <v>109</v>
      </c>
      <c r="B1" s="196" t="s">
        <v>0</v>
      </c>
      <c r="C1" s="197" t="s">
        <v>1</v>
      </c>
      <c r="D1" s="198" t="s">
        <v>114</v>
      </c>
      <c r="E1" s="197" t="s">
        <v>3</v>
      </c>
      <c r="F1" s="199" t="s">
        <v>8</v>
      </c>
      <c r="G1" s="200" t="s">
        <v>115</v>
      </c>
      <c r="H1" s="199" t="s">
        <v>7</v>
      </c>
      <c r="I1" s="201" t="s">
        <v>122</v>
      </c>
      <c r="J1" s="202" t="s">
        <v>69</v>
      </c>
      <c r="K1" s="202" t="s">
        <v>70</v>
      </c>
      <c r="L1" s="202" t="s">
        <v>71</v>
      </c>
      <c r="M1" s="202" t="s">
        <v>72</v>
      </c>
      <c r="N1" s="202" t="s">
        <v>123</v>
      </c>
      <c r="O1" s="202" t="s">
        <v>74</v>
      </c>
      <c r="P1" s="202" t="s">
        <v>75</v>
      </c>
      <c r="Q1" s="202" t="s">
        <v>76</v>
      </c>
      <c r="R1" s="202" t="s">
        <v>77</v>
      </c>
      <c r="S1" s="202" t="s">
        <v>124</v>
      </c>
      <c r="T1" s="203" t="s">
        <v>79</v>
      </c>
      <c r="U1" s="203" t="s">
        <v>80</v>
      </c>
      <c r="V1" s="204" t="s">
        <v>173</v>
      </c>
      <c r="W1" s="205" t="s">
        <v>82</v>
      </c>
    </row>
    <row r="2" spans="1:23" x14ac:dyDescent="0.25">
      <c r="A2" s="185">
        <v>12465184</v>
      </c>
      <c r="B2" s="186" t="s">
        <v>500</v>
      </c>
      <c r="C2" s="184" t="s">
        <v>501</v>
      </c>
      <c r="D2" s="187">
        <v>17000</v>
      </c>
      <c r="E2" s="184" t="s">
        <v>502</v>
      </c>
      <c r="F2" s="183" t="s">
        <v>503</v>
      </c>
      <c r="G2" s="184" t="s">
        <v>504</v>
      </c>
      <c r="H2" s="183" t="s">
        <v>179</v>
      </c>
      <c r="I2" s="192" t="s">
        <v>505</v>
      </c>
      <c r="J2" s="184" t="s">
        <v>180</v>
      </c>
      <c r="K2" s="184" t="s">
        <v>130</v>
      </c>
      <c r="L2" s="191" t="s">
        <v>187</v>
      </c>
      <c r="M2" s="184" t="s">
        <v>181</v>
      </c>
      <c r="N2" s="184" t="s">
        <v>182</v>
      </c>
      <c r="O2" s="184" t="s">
        <v>183</v>
      </c>
      <c r="P2" s="184" t="s">
        <v>129</v>
      </c>
      <c r="Q2" s="191" t="s">
        <v>188</v>
      </c>
      <c r="R2" s="184" t="s">
        <v>184</v>
      </c>
      <c r="S2" s="184" t="s">
        <v>189</v>
      </c>
      <c r="T2" s="184" t="s">
        <v>185</v>
      </c>
      <c r="U2" s="184" t="s">
        <v>511</v>
      </c>
      <c r="V2" s="184">
        <v>5</v>
      </c>
      <c r="W2" s="188" t="s">
        <v>186</v>
      </c>
    </row>
    <row r="3" spans="1:23" ht="14.45" x14ac:dyDescent="0.3">
      <c r="A3" s="185">
        <v>46789</v>
      </c>
      <c r="B3" s="186" t="s">
        <v>534</v>
      </c>
      <c r="C3" s="184" t="s">
        <v>535</v>
      </c>
      <c r="D3" s="187">
        <v>86000</v>
      </c>
      <c r="E3" s="184" t="s">
        <v>536</v>
      </c>
      <c r="F3" s="183">
        <v>578905643</v>
      </c>
      <c r="G3" s="184" t="s">
        <v>537</v>
      </c>
      <c r="H3" s="183">
        <v>707070707</v>
      </c>
      <c r="I3" s="193" t="s">
        <v>538</v>
      </c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8"/>
    </row>
    <row r="4" spans="1:23" x14ac:dyDescent="0.25">
      <c r="A4" s="185" t="s">
        <v>561</v>
      </c>
      <c r="B4" s="186" t="s">
        <v>562</v>
      </c>
      <c r="C4" s="184" t="s">
        <v>563</v>
      </c>
      <c r="D4" s="187">
        <v>24000</v>
      </c>
      <c r="E4" s="184" t="s">
        <v>193</v>
      </c>
      <c r="F4" s="183" t="s">
        <v>580</v>
      </c>
      <c r="G4" s="184" t="s">
        <v>564</v>
      </c>
      <c r="H4" s="183" t="s">
        <v>581</v>
      </c>
      <c r="I4" s="194" t="s">
        <v>565</v>
      </c>
      <c r="J4" s="184" t="s">
        <v>566</v>
      </c>
      <c r="K4" s="184" t="s">
        <v>129</v>
      </c>
      <c r="L4" s="191" t="s">
        <v>582</v>
      </c>
      <c r="M4" s="184" t="s">
        <v>567</v>
      </c>
      <c r="N4" s="184" t="s">
        <v>568</v>
      </c>
      <c r="O4" s="184" t="s">
        <v>569</v>
      </c>
      <c r="P4" s="184" t="s">
        <v>165</v>
      </c>
      <c r="Q4" s="191" t="s">
        <v>583</v>
      </c>
      <c r="R4" s="184" t="s">
        <v>570</v>
      </c>
      <c r="S4" s="184" t="s">
        <v>571</v>
      </c>
      <c r="T4" s="184" t="s">
        <v>572</v>
      </c>
      <c r="U4" s="184" t="s">
        <v>573</v>
      </c>
      <c r="V4" s="184">
        <v>5</v>
      </c>
      <c r="W4" s="188" t="s">
        <v>574</v>
      </c>
    </row>
    <row r="5" spans="1:23" ht="14.45" x14ac:dyDescent="0.3">
      <c r="A5" s="185" t="s">
        <v>575</v>
      </c>
      <c r="B5" s="186" t="s">
        <v>576</v>
      </c>
      <c r="C5" s="184" t="s">
        <v>577</v>
      </c>
      <c r="D5" s="187">
        <v>17000</v>
      </c>
      <c r="E5" s="184" t="s">
        <v>502</v>
      </c>
      <c r="F5" s="183">
        <v>548494023</v>
      </c>
      <c r="G5" s="184" t="s">
        <v>578</v>
      </c>
      <c r="H5" s="183">
        <v>701020304</v>
      </c>
      <c r="I5" s="194" t="s">
        <v>579</v>
      </c>
      <c r="J5" s="184"/>
      <c r="K5" s="184"/>
      <c r="L5" s="191"/>
      <c r="M5" s="184"/>
      <c r="N5" s="184"/>
      <c r="O5" s="184"/>
      <c r="P5" s="184"/>
      <c r="Q5" s="191"/>
      <c r="R5" s="184"/>
      <c r="S5" s="184"/>
      <c r="T5" s="184"/>
      <c r="U5" s="184"/>
      <c r="V5" s="184"/>
      <c r="W5" s="188"/>
    </row>
    <row r="6" spans="1:23" ht="14.45" x14ac:dyDescent="0.3">
      <c r="A6" s="185"/>
      <c r="B6" s="186"/>
      <c r="C6" s="184"/>
      <c r="D6" s="187"/>
      <c r="E6" s="184"/>
      <c r="F6" s="183"/>
      <c r="G6" s="184"/>
      <c r="H6" s="183"/>
      <c r="I6" s="194"/>
      <c r="J6" s="184"/>
      <c r="K6" s="184"/>
      <c r="L6" s="191"/>
      <c r="M6" s="184"/>
      <c r="N6" s="184"/>
      <c r="O6" s="184"/>
      <c r="P6" s="184"/>
      <c r="Q6" s="191"/>
      <c r="R6" s="184"/>
      <c r="S6" s="184"/>
      <c r="T6" s="184"/>
      <c r="U6" s="184"/>
      <c r="V6" s="184"/>
      <c r="W6" s="188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W4"/>
  <sheetViews>
    <sheetView workbookViewId="0">
      <selection activeCell="D13" sqref="D13"/>
    </sheetView>
  </sheetViews>
  <sheetFormatPr baseColWidth="10" defaultColWidth="11.5703125" defaultRowHeight="15" x14ac:dyDescent="0.25"/>
  <cols>
    <col min="1" max="1" width="14.28515625" style="206" customWidth="1"/>
    <col min="2" max="2" width="11.5703125" style="206"/>
    <col min="3" max="3" width="23" style="206" bestFit="1" customWidth="1"/>
    <col min="4" max="4" width="11.5703125" style="207"/>
    <col min="5" max="5" width="11.5703125" style="206"/>
    <col min="6" max="6" width="14.28515625" style="208" bestFit="1" customWidth="1"/>
    <col min="7" max="7" width="15.140625" style="206" customWidth="1"/>
    <col min="8" max="8" width="12.85546875" style="206" customWidth="1"/>
    <col min="9" max="9" width="21.42578125" style="208" bestFit="1" customWidth="1"/>
    <col min="10" max="10" width="13.28515625" style="206" bestFit="1" customWidth="1"/>
    <col min="11" max="11" width="18.28515625" style="206" bestFit="1" customWidth="1"/>
    <col min="12" max="12" width="13.28515625" style="206" bestFit="1" customWidth="1"/>
    <col min="13" max="13" width="14.140625" style="206" bestFit="1" customWidth="1"/>
    <col min="14" max="14" width="12.7109375" style="206" bestFit="1" customWidth="1"/>
    <col min="15" max="15" width="21.42578125" style="206" bestFit="1" customWidth="1"/>
    <col min="16" max="16" width="20.5703125" style="206" bestFit="1" customWidth="1"/>
    <col min="17" max="17" width="13.28515625" style="206" bestFit="1" customWidth="1"/>
    <col min="18" max="18" width="14.140625" style="206" bestFit="1" customWidth="1"/>
    <col min="19" max="19" width="14.28515625" style="206" bestFit="1" customWidth="1"/>
    <col min="20" max="20" width="18.42578125" style="206" bestFit="1" customWidth="1"/>
    <col min="21" max="21" width="23" style="206" bestFit="1" customWidth="1"/>
    <col min="22" max="22" width="11.5703125" style="206"/>
    <col min="23" max="23" width="26.28515625" style="206" bestFit="1" customWidth="1"/>
    <col min="24" max="16384" width="11.5703125" style="206"/>
  </cols>
  <sheetData>
    <row r="1" spans="1:23" ht="42.75" x14ac:dyDescent="0.25">
      <c r="A1" s="211" t="s">
        <v>4</v>
      </c>
      <c r="B1" s="196" t="s">
        <v>0</v>
      </c>
      <c r="C1" s="212" t="s">
        <v>1</v>
      </c>
      <c r="D1" s="213" t="s">
        <v>114</v>
      </c>
      <c r="E1" s="212" t="s">
        <v>3</v>
      </c>
      <c r="F1" s="214" t="s">
        <v>8</v>
      </c>
      <c r="G1" s="215" t="s">
        <v>190</v>
      </c>
      <c r="H1" s="215" t="s">
        <v>7</v>
      </c>
      <c r="I1" s="214" t="s">
        <v>191</v>
      </c>
      <c r="J1" s="202" t="s">
        <v>69</v>
      </c>
      <c r="K1" s="202" t="s">
        <v>70</v>
      </c>
      <c r="L1" s="202" t="s">
        <v>71</v>
      </c>
      <c r="M1" s="202" t="s">
        <v>72</v>
      </c>
      <c r="N1" s="202" t="s">
        <v>123</v>
      </c>
      <c r="O1" s="202" t="s">
        <v>74</v>
      </c>
      <c r="P1" s="202" t="s">
        <v>75</v>
      </c>
      <c r="Q1" s="202" t="s">
        <v>76</v>
      </c>
      <c r="R1" s="202" t="s">
        <v>77</v>
      </c>
      <c r="S1" s="202" t="s">
        <v>124</v>
      </c>
      <c r="T1" s="203" t="s">
        <v>79</v>
      </c>
      <c r="U1" s="203" t="s">
        <v>80</v>
      </c>
      <c r="V1" s="204" t="s">
        <v>173</v>
      </c>
      <c r="W1" s="205" t="s">
        <v>82</v>
      </c>
    </row>
    <row r="2" spans="1:23" s="189" customFormat="1" x14ac:dyDescent="0.25">
      <c r="A2" s="185" t="s">
        <v>192</v>
      </c>
      <c r="B2" s="186"/>
      <c r="C2" s="184" t="s">
        <v>506</v>
      </c>
      <c r="D2" s="187">
        <v>24000</v>
      </c>
      <c r="E2" s="184" t="s">
        <v>193</v>
      </c>
      <c r="F2" s="183" t="s">
        <v>513</v>
      </c>
      <c r="G2" s="184" t="s">
        <v>516</v>
      </c>
      <c r="H2" s="184" t="s">
        <v>540</v>
      </c>
      <c r="I2" s="183" t="s">
        <v>515</v>
      </c>
      <c r="J2" s="184"/>
      <c r="K2" s="184"/>
      <c r="L2" s="184"/>
      <c r="M2" s="184"/>
      <c r="N2" s="184" t="s">
        <v>514</v>
      </c>
      <c r="O2" s="184"/>
      <c r="P2" s="184"/>
      <c r="Q2" s="184"/>
      <c r="R2" s="184"/>
      <c r="S2" s="184"/>
      <c r="T2" s="184"/>
      <c r="U2" s="184"/>
      <c r="V2" s="184"/>
      <c r="W2" s="188"/>
    </row>
    <row r="3" spans="1:23" s="189" customFormat="1" x14ac:dyDescent="0.25">
      <c r="A3" s="185" t="s">
        <v>507</v>
      </c>
      <c r="B3" s="186" t="s">
        <v>534</v>
      </c>
      <c r="C3" s="184" t="s">
        <v>508</v>
      </c>
      <c r="D3" s="187">
        <v>47000</v>
      </c>
      <c r="E3" s="184" t="s">
        <v>509</v>
      </c>
      <c r="F3" s="183" t="s">
        <v>517</v>
      </c>
      <c r="G3" s="184" t="s">
        <v>518</v>
      </c>
      <c r="H3" s="184" t="s">
        <v>524</v>
      </c>
      <c r="I3" s="190" t="s">
        <v>519</v>
      </c>
      <c r="J3" s="184" t="s">
        <v>525</v>
      </c>
      <c r="K3" s="184" t="s">
        <v>132</v>
      </c>
      <c r="L3" s="191" t="s">
        <v>187</v>
      </c>
      <c r="M3" s="184" t="s">
        <v>526</v>
      </c>
      <c r="N3" s="184" t="s">
        <v>527</v>
      </c>
      <c r="O3" s="184" t="s">
        <v>528</v>
      </c>
      <c r="P3" s="184" t="s">
        <v>153</v>
      </c>
      <c r="Q3" s="191" t="s">
        <v>539</v>
      </c>
      <c r="R3" s="184" t="s">
        <v>529</v>
      </c>
      <c r="S3" s="184" t="s">
        <v>530</v>
      </c>
      <c r="T3" s="184" t="s">
        <v>531</v>
      </c>
      <c r="U3" s="184" t="s">
        <v>532</v>
      </c>
      <c r="V3" s="184"/>
      <c r="W3" s="188" t="s">
        <v>533</v>
      </c>
    </row>
    <row r="4" spans="1:23" s="189" customFormat="1" ht="14.45" x14ac:dyDescent="0.3">
      <c r="A4" s="185"/>
      <c r="B4" s="186"/>
      <c r="C4" s="184"/>
      <c r="D4" s="187"/>
      <c r="E4" s="184"/>
      <c r="F4" s="183"/>
      <c r="G4" s="184"/>
      <c r="H4" s="184"/>
      <c r="I4" s="183"/>
      <c r="J4" s="184"/>
      <c r="K4" s="184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8"/>
    </row>
  </sheetData>
  <hyperlinks>
    <hyperlink ref="I3" r:id="rId1"/>
  </hyperlinks>
  <pageMargins left="0.7" right="0.7" top="0.75" bottom="0.75" header="0.3" footer="0.3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1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ColWidth="11.5703125" defaultRowHeight="16.5" x14ac:dyDescent="0.25"/>
  <cols>
    <col min="1" max="1" width="7.28515625" style="125" customWidth="1"/>
    <col min="2" max="2" width="15.42578125" style="125" bestFit="1" customWidth="1"/>
    <col min="3" max="3" width="21.28515625" style="125" customWidth="1"/>
    <col min="4" max="4" width="20.5703125" style="125" bestFit="1" customWidth="1"/>
    <col min="5" max="5" width="12.42578125" style="125" bestFit="1" customWidth="1"/>
    <col min="6" max="6" width="10.42578125" style="125" bestFit="1" customWidth="1"/>
    <col min="7" max="7" width="22.28515625" style="125" customWidth="1"/>
    <col min="8" max="8" width="15.85546875" style="125" bestFit="1" customWidth="1"/>
    <col min="9" max="9" width="30" style="125" bestFit="1" customWidth="1"/>
    <col min="10" max="10" width="14" style="125" bestFit="1" customWidth="1"/>
    <col min="11" max="16384" width="11.5703125" style="125"/>
  </cols>
  <sheetData>
    <row r="1" spans="1:10" ht="38.450000000000003" customHeight="1" x14ac:dyDescent="0.25">
      <c r="B1" s="176" t="s">
        <v>118</v>
      </c>
      <c r="C1" s="177" t="s">
        <v>7</v>
      </c>
      <c r="D1" s="177" t="s">
        <v>11</v>
      </c>
      <c r="E1" s="176" t="s">
        <v>116</v>
      </c>
      <c r="F1" s="176" t="s">
        <v>117</v>
      </c>
      <c r="G1" s="176" t="s">
        <v>119</v>
      </c>
      <c r="H1" s="177" t="s">
        <v>42</v>
      </c>
      <c r="I1" s="177" t="s">
        <v>50</v>
      </c>
      <c r="J1" s="178" t="s">
        <v>120</v>
      </c>
    </row>
    <row r="2" spans="1:10" ht="33" x14ac:dyDescent="0.25">
      <c r="A2" s="179">
        <v>1</v>
      </c>
      <c r="B2" s="170" t="s">
        <v>520</v>
      </c>
      <c r="C2" s="171">
        <v>600060006</v>
      </c>
      <c r="D2" s="172" t="s">
        <v>521</v>
      </c>
      <c r="E2" s="173" t="s">
        <v>522</v>
      </c>
      <c r="F2" s="173" t="s">
        <v>523</v>
      </c>
      <c r="G2" s="174" t="s">
        <v>37</v>
      </c>
      <c r="H2" s="174" t="s">
        <v>43</v>
      </c>
      <c r="I2" s="174" t="s">
        <v>51</v>
      </c>
      <c r="J2" s="175" t="s">
        <v>14</v>
      </c>
    </row>
    <row r="3" spans="1:10" x14ac:dyDescent="0.25">
      <c r="A3" s="179">
        <v>2</v>
      </c>
      <c r="B3" s="174" t="s">
        <v>553</v>
      </c>
      <c r="C3" s="171">
        <v>800987654</v>
      </c>
      <c r="D3" s="172" t="s">
        <v>554</v>
      </c>
      <c r="E3" s="173" t="s">
        <v>556</v>
      </c>
      <c r="F3" s="173" t="s">
        <v>555</v>
      </c>
      <c r="G3" s="174" t="s">
        <v>38</v>
      </c>
      <c r="H3" s="174" t="s">
        <v>95</v>
      </c>
      <c r="I3" s="174" t="s">
        <v>98</v>
      </c>
      <c r="J3" s="175" t="s">
        <v>17</v>
      </c>
    </row>
    <row r="4" spans="1:10" x14ac:dyDescent="0.25">
      <c r="A4" s="179">
        <v>3</v>
      </c>
      <c r="B4" s="174"/>
      <c r="C4" s="171"/>
      <c r="D4" s="174"/>
      <c r="E4" s="173"/>
      <c r="F4" s="173"/>
      <c r="G4" s="174" t="s">
        <v>39</v>
      </c>
      <c r="H4" s="174" t="s">
        <v>44</v>
      </c>
      <c r="I4" s="174" t="s">
        <v>99</v>
      </c>
      <c r="J4" s="175" t="s">
        <v>15</v>
      </c>
    </row>
    <row r="5" spans="1:10" x14ac:dyDescent="0.25">
      <c r="A5" s="179">
        <v>4</v>
      </c>
      <c r="B5" s="174"/>
      <c r="C5" s="171"/>
      <c r="D5" s="174"/>
      <c r="E5" s="173"/>
      <c r="F5" s="173"/>
      <c r="G5" s="174" t="s">
        <v>40</v>
      </c>
      <c r="H5" s="174" t="s">
        <v>125</v>
      </c>
      <c r="I5" s="174" t="s">
        <v>100</v>
      </c>
      <c r="J5" s="175" t="s">
        <v>65</v>
      </c>
    </row>
    <row r="6" spans="1:10" x14ac:dyDescent="0.25">
      <c r="A6" s="179">
        <v>5</v>
      </c>
      <c r="B6" s="174"/>
      <c r="C6" s="171"/>
      <c r="D6" s="174"/>
      <c r="E6" s="173"/>
      <c r="F6" s="173"/>
      <c r="G6" s="174" t="s">
        <v>41</v>
      </c>
      <c r="H6" s="174" t="s">
        <v>45</v>
      </c>
      <c r="I6" s="174" t="s">
        <v>101</v>
      </c>
      <c r="J6" s="175" t="s">
        <v>64</v>
      </c>
    </row>
    <row r="7" spans="1:10" x14ac:dyDescent="0.25">
      <c r="A7" s="179">
        <v>6</v>
      </c>
      <c r="B7" s="174"/>
      <c r="C7" s="171"/>
      <c r="D7" s="174"/>
      <c r="E7" s="173"/>
      <c r="F7" s="173"/>
      <c r="G7" s="174" t="s">
        <v>174</v>
      </c>
      <c r="H7" s="174" t="s">
        <v>46</v>
      </c>
      <c r="I7" s="174" t="s">
        <v>52</v>
      </c>
      <c r="J7" s="175" t="s">
        <v>16</v>
      </c>
    </row>
    <row r="8" spans="1:10" x14ac:dyDescent="0.25">
      <c r="A8" s="179">
        <v>7</v>
      </c>
      <c r="B8" s="174"/>
      <c r="C8" s="171"/>
      <c r="D8" s="174"/>
      <c r="E8" s="173"/>
      <c r="F8" s="173"/>
      <c r="G8" s="174"/>
      <c r="H8" s="174" t="s">
        <v>47</v>
      </c>
      <c r="I8" s="174" t="s">
        <v>111</v>
      </c>
      <c r="J8" s="175"/>
    </row>
    <row r="9" spans="1:10" x14ac:dyDescent="0.25">
      <c r="A9" s="179">
        <v>8</v>
      </c>
      <c r="B9" s="86"/>
      <c r="C9" s="171"/>
      <c r="D9" s="174"/>
      <c r="E9" s="173"/>
      <c r="F9" s="173"/>
      <c r="G9" s="174"/>
      <c r="H9" s="174" t="s">
        <v>48</v>
      </c>
      <c r="I9" s="174" t="s">
        <v>112</v>
      </c>
      <c r="J9" s="175"/>
    </row>
    <row r="10" spans="1:10" x14ac:dyDescent="0.25">
      <c r="A10" s="179">
        <v>9</v>
      </c>
      <c r="B10" s="174"/>
      <c r="C10" s="171"/>
      <c r="D10" s="174"/>
      <c r="E10" s="173"/>
      <c r="F10" s="173"/>
      <c r="G10" s="174"/>
      <c r="H10" s="174" t="s">
        <v>49</v>
      </c>
      <c r="I10" s="174" t="s">
        <v>53</v>
      </c>
      <c r="J10" s="175"/>
    </row>
    <row r="11" spans="1:10" x14ac:dyDescent="0.25">
      <c r="A11" s="179">
        <v>10</v>
      </c>
      <c r="B11" s="87"/>
      <c r="C11" s="171"/>
      <c r="D11" s="174"/>
      <c r="E11" s="173"/>
      <c r="F11" s="173"/>
      <c r="G11" s="174"/>
      <c r="H11" s="174" t="s">
        <v>41</v>
      </c>
      <c r="I11" s="174" t="s">
        <v>54</v>
      </c>
      <c r="J11" s="175"/>
    </row>
    <row r="12" spans="1:10" ht="13.9" x14ac:dyDescent="0.3">
      <c r="A12" s="179">
        <v>11</v>
      </c>
      <c r="B12" s="174"/>
      <c r="C12" s="171"/>
      <c r="D12" s="174"/>
      <c r="E12" s="173"/>
      <c r="F12" s="173"/>
      <c r="G12" s="174"/>
      <c r="H12" s="174"/>
      <c r="I12" s="174" t="s">
        <v>55</v>
      </c>
      <c r="J12" s="175"/>
    </row>
    <row r="13" spans="1:10" ht="13.9" x14ac:dyDescent="0.3">
      <c r="A13" s="179">
        <v>12</v>
      </c>
      <c r="B13" s="87"/>
      <c r="C13" s="171"/>
      <c r="D13" s="174"/>
      <c r="E13" s="173"/>
      <c r="F13" s="173"/>
      <c r="G13" s="174"/>
      <c r="H13" s="174"/>
      <c r="I13" s="174" t="s">
        <v>56</v>
      </c>
      <c r="J13" s="175"/>
    </row>
    <row r="14" spans="1:10" x14ac:dyDescent="0.25">
      <c r="A14" s="179">
        <v>13</v>
      </c>
      <c r="B14" s="174"/>
      <c r="C14" s="171"/>
      <c r="D14" s="174"/>
      <c r="E14" s="173"/>
      <c r="F14" s="173"/>
      <c r="G14" s="174"/>
      <c r="H14" s="174"/>
      <c r="I14" s="174" t="s">
        <v>57</v>
      </c>
      <c r="J14" s="175"/>
    </row>
    <row r="15" spans="1:10" x14ac:dyDescent="0.25">
      <c r="A15" s="179">
        <v>14</v>
      </c>
      <c r="B15" s="86"/>
      <c r="C15" s="171"/>
      <c r="D15" s="174"/>
      <c r="E15" s="173"/>
      <c r="F15" s="173"/>
      <c r="G15" s="174"/>
      <c r="H15" s="174"/>
      <c r="I15" s="174" t="s">
        <v>58</v>
      </c>
      <c r="J15" s="175"/>
    </row>
    <row r="16" spans="1:10" ht="13.9" x14ac:dyDescent="0.3">
      <c r="A16" s="179">
        <v>15</v>
      </c>
      <c r="B16" s="174"/>
      <c r="C16" s="171"/>
      <c r="D16" s="174"/>
      <c r="E16" s="173"/>
      <c r="F16" s="173"/>
      <c r="G16" s="174"/>
      <c r="H16" s="174"/>
      <c r="I16" s="174"/>
      <c r="J16" s="175"/>
    </row>
    <row r="17" spans="1:10" ht="13.9" x14ac:dyDescent="0.3">
      <c r="A17" s="179">
        <v>16</v>
      </c>
      <c r="B17" s="86"/>
      <c r="C17" s="171"/>
      <c r="D17" s="174"/>
      <c r="E17" s="173"/>
      <c r="F17" s="173"/>
      <c r="G17" s="174"/>
      <c r="H17" s="174"/>
      <c r="I17" s="174"/>
      <c r="J17" s="175"/>
    </row>
    <row r="18" spans="1:10" ht="13.9" x14ac:dyDescent="0.3">
      <c r="A18" s="179">
        <v>17</v>
      </c>
      <c r="B18" s="174"/>
      <c r="C18" s="171"/>
      <c r="D18" s="174"/>
      <c r="E18" s="173"/>
      <c r="F18" s="173"/>
      <c r="G18" s="174"/>
      <c r="H18" s="174"/>
      <c r="I18" s="174"/>
      <c r="J18" s="175"/>
    </row>
    <row r="19" spans="1:10" ht="13.9" x14ac:dyDescent="0.3">
      <c r="A19" s="179">
        <v>18</v>
      </c>
      <c r="B19" s="86"/>
      <c r="C19" s="171"/>
      <c r="D19" s="174"/>
      <c r="E19" s="173"/>
      <c r="F19" s="173"/>
      <c r="G19" s="174"/>
      <c r="H19" s="174"/>
      <c r="I19" s="174"/>
      <c r="J19" s="175"/>
    </row>
    <row r="20" spans="1:10" ht="13.9" x14ac:dyDescent="0.3">
      <c r="A20" s="179">
        <v>19</v>
      </c>
      <c r="B20" s="174"/>
      <c r="C20" s="171"/>
      <c r="D20" s="174"/>
      <c r="E20" s="173"/>
      <c r="F20" s="173"/>
      <c r="G20" s="174"/>
      <c r="H20" s="174"/>
      <c r="I20" s="174"/>
      <c r="J20" s="175"/>
    </row>
    <row r="21" spans="1:10" ht="13.9" x14ac:dyDescent="0.3">
      <c r="A21" s="179">
        <v>20</v>
      </c>
      <c r="B21" s="86"/>
      <c r="C21" s="171"/>
      <c r="D21" s="174"/>
      <c r="E21" s="173"/>
      <c r="F21" s="173"/>
      <c r="G21" s="174"/>
      <c r="H21" s="174"/>
      <c r="I21" s="174"/>
      <c r="J21" s="175"/>
    </row>
  </sheetData>
  <sheetProtection formatCells="0" formatColumns="0" formatRows="0" selectLockedCells="1"/>
  <hyperlinks>
    <hyperlink ref="D2" r:id="rId1"/>
    <hyperlink ref="D3" r:id="rId2"/>
  </hyperlinks>
  <pageMargins left="0.7" right="0.7" top="0.75" bottom="0.75" header="0.3" footer="0.3"/>
  <drawing r:id="rId3"/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01"/>
  <sheetViews>
    <sheetView zoomScale="115" zoomScaleNormal="11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1.5703125" defaultRowHeight="16.5" x14ac:dyDescent="0.25"/>
  <cols>
    <col min="1" max="1" width="5.5703125" style="135" customWidth="1"/>
    <col min="2" max="2" width="24.28515625" style="125" bestFit="1" customWidth="1"/>
    <col min="3" max="16384" width="11.5703125" style="125"/>
  </cols>
  <sheetData>
    <row r="1" spans="1:2" ht="29.45" customHeight="1" x14ac:dyDescent="0.3">
      <c r="A1" s="136"/>
      <c r="B1" s="137" t="s">
        <v>121</v>
      </c>
    </row>
    <row r="2" spans="1:2" ht="13.9" x14ac:dyDescent="0.3">
      <c r="A2" s="180">
        <v>1</v>
      </c>
      <c r="B2" s="138" t="s">
        <v>126</v>
      </c>
    </row>
    <row r="3" spans="1:2" ht="13.9" x14ac:dyDescent="0.3">
      <c r="A3" s="180">
        <v>2</v>
      </c>
      <c r="B3" s="138" t="s">
        <v>127</v>
      </c>
    </row>
    <row r="4" spans="1:2" ht="13.9" x14ac:dyDescent="0.3">
      <c r="A4" s="180">
        <v>3</v>
      </c>
      <c r="B4" s="138" t="s">
        <v>128</v>
      </c>
    </row>
    <row r="5" spans="1:2" ht="13.9" x14ac:dyDescent="0.3">
      <c r="A5" s="180">
        <v>4</v>
      </c>
      <c r="B5" s="139" t="s">
        <v>129</v>
      </c>
    </row>
    <row r="6" spans="1:2" ht="13.9" x14ac:dyDescent="0.3">
      <c r="A6" s="180">
        <v>5</v>
      </c>
      <c r="B6" s="138" t="s">
        <v>130</v>
      </c>
    </row>
    <row r="7" spans="1:2" ht="13.9" x14ac:dyDescent="0.3">
      <c r="A7" s="180">
        <v>6</v>
      </c>
      <c r="B7" s="138" t="s">
        <v>131</v>
      </c>
    </row>
    <row r="8" spans="1:2" ht="13.9" x14ac:dyDescent="0.3">
      <c r="A8" s="180">
        <v>7</v>
      </c>
      <c r="B8" s="138" t="s">
        <v>132</v>
      </c>
    </row>
    <row r="9" spans="1:2" ht="13.9" x14ac:dyDescent="0.3">
      <c r="A9" s="180">
        <v>8</v>
      </c>
      <c r="B9" s="139" t="s">
        <v>133</v>
      </c>
    </row>
    <row r="10" spans="1:2" ht="13.9" x14ac:dyDescent="0.3">
      <c r="A10" s="180">
        <v>9</v>
      </c>
      <c r="B10" s="138" t="s">
        <v>134</v>
      </c>
    </row>
    <row r="11" spans="1:2" ht="13.9" x14ac:dyDescent="0.3">
      <c r="A11" s="180">
        <v>10</v>
      </c>
      <c r="B11" s="139" t="s">
        <v>135</v>
      </c>
    </row>
    <row r="12" spans="1:2" ht="13.9" x14ac:dyDescent="0.3">
      <c r="A12" s="180">
        <v>11</v>
      </c>
      <c r="B12" s="138" t="s">
        <v>136</v>
      </c>
    </row>
    <row r="13" spans="1:2" ht="13.9" x14ac:dyDescent="0.3">
      <c r="A13" s="180">
        <v>12</v>
      </c>
      <c r="B13" s="139" t="s">
        <v>137</v>
      </c>
    </row>
    <row r="14" spans="1:2" ht="13.9" x14ac:dyDescent="0.3">
      <c r="A14" s="180">
        <v>13</v>
      </c>
      <c r="B14" s="138" t="s">
        <v>138</v>
      </c>
    </row>
    <row r="15" spans="1:2" ht="13.9" x14ac:dyDescent="0.3">
      <c r="A15" s="180">
        <v>14</v>
      </c>
      <c r="B15" s="139" t="s">
        <v>139</v>
      </c>
    </row>
    <row r="16" spans="1:2" ht="13.9" x14ac:dyDescent="0.3">
      <c r="A16" s="180">
        <v>15</v>
      </c>
      <c r="B16" s="138" t="s">
        <v>140</v>
      </c>
    </row>
    <row r="17" spans="1:2" ht="13.9" x14ac:dyDescent="0.3">
      <c r="A17" s="180">
        <v>16</v>
      </c>
      <c r="B17" s="139" t="s">
        <v>141</v>
      </c>
    </row>
    <row r="18" spans="1:2" ht="13.9" x14ac:dyDescent="0.3">
      <c r="A18" s="180">
        <v>17</v>
      </c>
      <c r="B18" s="138" t="s">
        <v>142</v>
      </c>
    </row>
    <row r="19" spans="1:2" ht="13.9" x14ac:dyDescent="0.3">
      <c r="A19" s="180">
        <v>18</v>
      </c>
      <c r="B19" s="139" t="s">
        <v>143</v>
      </c>
    </row>
    <row r="20" spans="1:2" ht="13.9" x14ac:dyDescent="0.3">
      <c r="A20" s="180">
        <v>19</v>
      </c>
      <c r="B20" s="138" t="s">
        <v>144</v>
      </c>
    </row>
    <row r="21" spans="1:2" ht="13.9" x14ac:dyDescent="0.3">
      <c r="A21" s="180">
        <v>20</v>
      </c>
      <c r="B21" s="139" t="s">
        <v>145</v>
      </c>
    </row>
    <row r="22" spans="1:2" ht="13.9" x14ac:dyDescent="0.3">
      <c r="A22" s="180">
        <v>21</v>
      </c>
      <c r="B22" s="138" t="s">
        <v>146</v>
      </c>
    </row>
    <row r="23" spans="1:2" ht="13.9" x14ac:dyDescent="0.3">
      <c r="A23" s="180">
        <v>22</v>
      </c>
      <c r="B23" s="139" t="s">
        <v>147</v>
      </c>
    </row>
    <row r="24" spans="1:2" ht="13.9" x14ac:dyDescent="0.3">
      <c r="A24" s="180">
        <v>23</v>
      </c>
      <c r="B24" s="138" t="s">
        <v>148</v>
      </c>
    </row>
    <row r="25" spans="1:2" ht="13.9" x14ac:dyDescent="0.3">
      <c r="A25" s="180">
        <v>24</v>
      </c>
      <c r="B25" s="139" t="s">
        <v>149</v>
      </c>
    </row>
    <row r="26" spans="1:2" ht="13.9" x14ac:dyDescent="0.3">
      <c r="A26" s="180">
        <v>25</v>
      </c>
      <c r="B26" s="138" t="s">
        <v>150</v>
      </c>
    </row>
    <row r="27" spans="1:2" x14ac:dyDescent="0.25">
      <c r="A27" s="180">
        <v>26</v>
      </c>
      <c r="B27" s="138" t="s">
        <v>150</v>
      </c>
    </row>
    <row r="28" spans="1:2" x14ac:dyDescent="0.25">
      <c r="A28" s="180">
        <v>27</v>
      </c>
      <c r="B28" s="138" t="s">
        <v>151</v>
      </c>
    </row>
    <row r="29" spans="1:2" x14ac:dyDescent="0.25">
      <c r="A29" s="180">
        <v>28</v>
      </c>
      <c r="B29" s="138" t="s">
        <v>152</v>
      </c>
    </row>
    <row r="30" spans="1:2" x14ac:dyDescent="0.25">
      <c r="A30" s="180">
        <v>29</v>
      </c>
      <c r="B30" s="138" t="s">
        <v>153</v>
      </c>
    </row>
    <row r="31" spans="1:2" x14ac:dyDescent="0.25">
      <c r="A31" s="180">
        <v>30</v>
      </c>
      <c r="B31" s="138" t="s">
        <v>154</v>
      </c>
    </row>
    <row r="32" spans="1:2" x14ac:dyDescent="0.25">
      <c r="A32" s="180">
        <v>31</v>
      </c>
      <c r="B32" s="138" t="s">
        <v>155</v>
      </c>
    </row>
    <row r="33" spans="1:2" x14ac:dyDescent="0.25">
      <c r="A33" s="180">
        <v>32</v>
      </c>
      <c r="B33" s="138" t="s">
        <v>156</v>
      </c>
    </row>
    <row r="34" spans="1:2" x14ac:dyDescent="0.25">
      <c r="A34" s="180">
        <v>33</v>
      </c>
      <c r="B34" s="138" t="s">
        <v>157</v>
      </c>
    </row>
    <row r="35" spans="1:2" x14ac:dyDescent="0.25">
      <c r="A35" s="180">
        <v>34</v>
      </c>
      <c r="B35" s="138" t="s">
        <v>158</v>
      </c>
    </row>
    <row r="36" spans="1:2" x14ac:dyDescent="0.25">
      <c r="A36" s="180">
        <v>35</v>
      </c>
      <c r="B36" s="138" t="s">
        <v>159</v>
      </c>
    </row>
    <row r="37" spans="1:2" x14ac:dyDescent="0.25">
      <c r="A37" s="180">
        <v>36</v>
      </c>
      <c r="B37" s="138" t="s">
        <v>160</v>
      </c>
    </row>
    <row r="38" spans="1:2" x14ac:dyDescent="0.25">
      <c r="A38" s="180">
        <v>37</v>
      </c>
      <c r="B38" s="138" t="s">
        <v>161</v>
      </c>
    </row>
    <row r="39" spans="1:2" x14ac:dyDescent="0.25">
      <c r="A39" s="180">
        <v>38</v>
      </c>
      <c r="B39" s="138" t="s">
        <v>162</v>
      </c>
    </row>
    <row r="40" spans="1:2" x14ac:dyDescent="0.25">
      <c r="A40" s="180">
        <v>39</v>
      </c>
      <c r="B40" s="138" t="s">
        <v>163</v>
      </c>
    </row>
    <row r="41" spans="1:2" x14ac:dyDescent="0.25">
      <c r="A41" s="180">
        <v>40</v>
      </c>
      <c r="B41" s="138" t="s">
        <v>164</v>
      </c>
    </row>
    <row r="42" spans="1:2" x14ac:dyDescent="0.25">
      <c r="A42" s="180">
        <v>41</v>
      </c>
      <c r="B42" s="138" t="s">
        <v>165</v>
      </c>
    </row>
    <row r="43" spans="1:2" x14ac:dyDescent="0.25">
      <c r="A43" s="180">
        <v>42</v>
      </c>
      <c r="B43" s="138" t="s">
        <v>166</v>
      </c>
    </row>
    <row r="44" spans="1:2" x14ac:dyDescent="0.25">
      <c r="A44" s="180">
        <v>43</v>
      </c>
      <c r="B44" s="138" t="s">
        <v>167</v>
      </c>
    </row>
    <row r="45" spans="1:2" x14ac:dyDescent="0.25">
      <c r="A45" s="180">
        <v>44</v>
      </c>
      <c r="B45" s="138" t="s">
        <v>168</v>
      </c>
    </row>
    <row r="46" spans="1:2" x14ac:dyDescent="0.25">
      <c r="A46" s="180">
        <v>45</v>
      </c>
      <c r="B46" s="138" t="s">
        <v>169</v>
      </c>
    </row>
    <row r="47" spans="1:2" x14ac:dyDescent="0.25">
      <c r="A47" s="180">
        <v>46</v>
      </c>
      <c r="B47" s="138" t="s">
        <v>170</v>
      </c>
    </row>
    <row r="48" spans="1:2" x14ac:dyDescent="0.25">
      <c r="A48" s="180">
        <v>47</v>
      </c>
      <c r="B48" s="138" t="s">
        <v>171</v>
      </c>
    </row>
    <row r="49" spans="1:2" x14ac:dyDescent="0.25">
      <c r="A49" s="180">
        <v>48</v>
      </c>
      <c r="B49" s="138" t="s">
        <v>172</v>
      </c>
    </row>
    <row r="50" spans="1:2" x14ac:dyDescent="0.25">
      <c r="A50" s="180">
        <v>49</v>
      </c>
      <c r="B50" s="137"/>
    </row>
    <row r="51" spans="1:2" x14ac:dyDescent="0.25">
      <c r="A51" s="180">
        <v>50</v>
      </c>
      <c r="B51" s="137"/>
    </row>
    <row r="52" spans="1:2" x14ac:dyDescent="0.25">
      <c r="A52" s="180">
        <v>51</v>
      </c>
      <c r="B52" s="137"/>
    </row>
    <row r="53" spans="1:2" x14ac:dyDescent="0.25">
      <c r="A53" s="180">
        <v>52</v>
      </c>
      <c r="B53" s="137"/>
    </row>
    <row r="54" spans="1:2" x14ac:dyDescent="0.25">
      <c r="A54" s="180">
        <v>53</v>
      </c>
      <c r="B54" s="137"/>
    </row>
    <row r="55" spans="1:2" x14ac:dyDescent="0.25">
      <c r="A55" s="180">
        <v>54</v>
      </c>
      <c r="B55" s="137"/>
    </row>
    <row r="56" spans="1:2" x14ac:dyDescent="0.25">
      <c r="A56" s="180">
        <v>55</v>
      </c>
      <c r="B56" s="137"/>
    </row>
    <row r="57" spans="1:2" x14ac:dyDescent="0.25">
      <c r="A57" s="180">
        <v>56</v>
      </c>
      <c r="B57" s="137"/>
    </row>
    <row r="58" spans="1:2" x14ac:dyDescent="0.25">
      <c r="A58" s="180">
        <v>57</v>
      </c>
      <c r="B58" s="137"/>
    </row>
    <row r="59" spans="1:2" x14ac:dyDescent="0.25">
      <c r="A59" s="180">
        <v>58</v>
      </c>
      <c r="B59" s="137"/>
    </row>
    <row r="60" spans="1:2" x14ac:dyDescent="0.25">
      <c r="A60" s="180">
        <v>59</v>
      </c>
      <c r="B60" s="137"/>
    </row>
    <row r="61" spans="1:2" x14ac:dyDescent="0.25">
      <c r="A61" s="180">
        <v>60</v>
      </c>
      <c r="B61" s="137"/>
    </row>
    <row r="62" spans="1:2" x14ac:dyDescent="0.25">
      <c r="A62" s="180">
        <v>61</v>
      </c>
      <c r="B62" s="137"/>
    </row>
    <row r="63" spans="1:2" x14ac:dyDescent="0.25">
      <c r="A63" s="180">
        <v>62</v>
      </c>
      <c r="B63" s="137"/>
    </row>
    <row r="64" spans="1:2" x14ac:dyDescent="0.25">
      <c r="A64" s="180">
        <v>63</v>
      </c>
      <c r="B64" s="137"/>
    </row>
    <row r="65" spans="1:2" x14ac:dyDescent="0.25">
      <c r="A65" s="180">
        <v>64</v>
      </c>
      <c r="B65" s="137"/>
    </row>
    <row r="66" spans="1:2" x14ac:dyDescent="0.25">
      <c r="A66" s="180">
        <v>65</v>
      </c>
      <c r="B66" s="137"/>
    </row>
    <row r="67" spans="1:2" x14ac:dyDescent="0.25">
      <c r="A67" s="180">
        <v>66</v>
      </c>
      <c r="B67" s="137"/>
    </row>
    <row r="68" spans="1:2" x14ac:dyDescent="0.25">
      <c r="A68" s="180">
        <v>67</v>
      </c>
      <c r="B68" s="137"/>
    </row>
    <row r="69" spans="1:2" x14ac:dyDescent="0.25">
      <c r="A69" s="180">
        <v>68</v>
      </c>
      <c r="B69" s="137"/>
    </row>
    <row r="70" spans="1:2" x14ac:dyDescent="0.25">
      <c r="A70" s="180">
        <v>69</v>
      </c>
      <c r="B70" s="137"/>
    </row>
    <row r="71" spans="1:2" x14ac:dyDescent="0.25">
      <c r="A71" s="180">
        <v>70</v>
      </c>
      <c r="B71" s="137"/>
    </row>
    <row r="72" spans="1:2" x14ac:dyDescent="0.25">
      <c r="A72" s="180">
        <v>71</v>
      </c>
      <c r="B72" s="137"/>
    </row>
    <row r="73" spans="1:2" x14ac:dyDescent="0.25">
      <c r="A73" s="180">
        <v>72</v>
      </c>
      <c r="B73" s="137"/>
    </row>
    <row r="74" spans="1:2" x14ac:dyDescent="0.25">
      <c r="A74" s="180">
        <v>73</v>
      </c>
      <c r="B74" s="137"/>
    </row>
    <row r="75" spans="1:2" x14ac:dyDescent="0.25">
      <c r="A75" s="180">
        <v>74</v>
      </c>
      <c r="B75" s="137"/>
    </row>
    <row r="76" spans="1:2" x14ac:dyDescent="0.25">
      <c r="A76" s="180">
        <v>75</v>
      </c>
      <c r="B76" s="137"/>
    </row>
    <row r="77" spans="1:2" x14ac:dyDescent="0.25">
      <c r="A77" s="180">
        <v>76</v>
      </c>
      <c r="B77" s="137"/>
    </row>
    <row r="78" spans="1:2" x14ac:dyDescent="0.25">
      <c r="A78" s="180">
        <v>77</v>
      </c>
      <c r="B78" s="137"/>
    </row>
    <row r="79" spans="1:2" x14ac:dyDescent="0.25">
      <c r="A79" s="180">
        <v>78</v>
      </c>
      <c r="B79" s="137"/>
    </row>
    <row r="80" spans="1:2" x14ac:dyDescent="0.25">
      <c r="A80" s="180">
        <v>79</v>
      </c>
      <c r="B80" s="137"/>
    </row>
    <row r="81" spans="1:2" x14ac:dyDescent="0.25">
      <c r="A81" s="180">
        <v>80</v>
      </c>
      <c r="B81" s="137"/>
    </row>
    <row r="82" spans="1:2" x14ac:dyDescent="0.25">
      <c r="A82" s="180">
        <v>81</v>
      </c>
      <c r="B82" s="137"/>
    </row>
    <row r="83" spans="1:2" x14ac:dyDescent="0.25">
      <c r="A83" s="180">
        <v>82</v>
      </c>
      <c r="B83" s="137"/>
    </row>
    <row r="84" spans="1:2" x14ac:dyDescent="0.25">
      <c r="A84" s="180">
        <v>83</v>
      </c>
      <c r="B84" s="137"/>
    </row>
    <row r="85" spans="1:2" x14ac:dyDescent="0.25">
      <c r="A85" s="180">
        <v>84</v>
      </c>
      <c r="B85" s="137"/>
    </row>
    <row r="86" spans="1:2" x14ac:dyDescent="0.25">
      <c r="A86" s="180">
        <v>85</v>
      </c>
      <c r="B86" s="137"/>
    </row>
    <row r="87" spans="1:2" x14ac:dyDescent="0.25">
      <c r="A87" s="180">
        <v>86</v>
      </c>
      <c r="B87" s="137"/>
    </row>
    <row r="88" spans="1:2" x14ac:dyDescent="0.25">
      <c r="A88" s="180">
        <v>87</v>
      </c>
      <c r="B88" s="137"/>
    </row>
    <row r="89" spans="1:2" x14ac:dyDescent="0.25">
      <c r="A89" s="180">
        <v>88</v>
      </c>
      <c r="B89" s="137"/>
    </row>
    <row r="90" spans="1:2" x14ac:dyDescent="0.25">
      <c r="A90" s="180">
        <v>89</v>
      </c>
      <c r="B90" s="137"/>
    </row>
    <row r="91" spans="1:2" x14ac:dyDescent="0.25">
      <c r="A91" s="180">
        <v>90</v>
      </c>
      <c r="B91" s="137"/>
    </row>
    <row r="92" spans="1:2" x14ac:dyDescent="0.25">
      <c r="A92" s="180">
        <v>91</v>
      </c>
      <c r="B92" s="137"/>
    </row>
    <row r="93" spans="1:2" x14ac:dyDescent="0.25">
      <c r="A93" s="180">
        <v>92</v>
      </c>
      <c r="B93" s="137"/>
    </row>
    <row r="94" spans="1:2" x14ac:dyDescent="0.25">
      <c r="A94" s="180">
        <v>93</v>
      </c>
      <c r="B94" s="137"/>
    </row>
    <row r="95" spans="1:2" x14ac:dyDescent="0.25">
      <c r="A95" s="180">
        <v>94</v>
      </c>
      <c r="B95" s="137"/>
    </row>
    <row r="96" spans="1:2" x14ac:dyDescent="0.25">
      <c r="A96" s="180">
        <v>95</v>
      </c>
      <c r="B96" s="137"/>
    </row>
    <row r="97" spans="1:2" x14ac:dyDescent="0.25">
      <c r="A97" s="180">
        <v>96</v>
      </c>
      <c r="B97" s="137"/>
    </row>
    <row r="98" spans="1:2" x14ac:dyDescent="0.25">
      <c r="A98" s="180">
        <v>97</v>
      </c>
      <c r="B98" s="137"/>
    </row>
    <row r="99" spans="1:2" x14ac:dyDescent="0.25">
      <c r="A99" s="180">
        <v>98</v>
      </c>
      <c r="B99" s="137"/>
    </row>
    <row r="100" spans="1:2" x14ac:dyDescent="0.25">
      <c r="A100" s="180">
        <v>99</v>
      </c>
      <c r="B100" s="137"/>
    </row>
    <row r="101" spans="1:2" x14ac:dyDescent="0.25">
      <c r="A101" s="180">
        <v>100</v>
      </c>
      <c r="B101" s="137"/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50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8" sqref="G8"/>
    </sheetView>
  </sheetViews>
  <sheetFormatPr baseColWidth="10" defaultColWidth="11.5703125" defaultRowHeight="11.25" x14ac:dyDescent="0.2"/>
  <cols>
    <col min="1" max="1" width="6.7109375" style="216" customWidth="1"/>
    <col min="2" max="2" width="30.5703125" style="218" bestFit="1" customWidth="1"/>
    <col min="3" max="3" width="11.42578125" style="218" bestFit="1" customWidth="1"/>
    <col min="4" max="4" width="17.28515625" style="218" bestFit="1" customWidth="1"/>
    <col min="5" max="5" width="10.7109375" style="218" bestFit="1" customWidth="1"/>
    <col min="6" max="6" width="11.5703125" style="218"/>
    <col min="7" max="7" width="11.42578125" style="219" customWidth="1"/>
    <col min="8" max="16384" width="11.5703125" style="218"/>
  </cols>
  <sheetData>
    <row r="1" spans="1:5" ht="35.450000000000003" customHeight="1" x14ac:dyDescent="0.2">
      <c r="B1" s="217" t="s">
        <v>202</v>
      </c>
      <c r="C1" s="217" t="s">
        <v>203</v>
      </c>
      <c r="D1" s="217" t="s">
        <v>510</v>
      </c>
      <c r="E1" s="217" t="s">
        <v>204</v>
      </c>
    </row>
    <row r="2" spans="1:5" ht="10.15" x14ac:dyDescent="0.2">
      <c r="A2" s="220">
        <v>1</v>
      </c>
      <c r="B2" s="221" t="s">
        <v>205</v>
      </c>
      <c r="C2" s="222" t="s">
        <v>206</v>
      </c>
      <c r="D2" s="223"/>
      <c r="E2" s="223">
        <v>2</v>
      </c>
    </row>
    <row r="3" spans="1:5" ht="10.15" x14ac:dyDescent="0.2">
      <c r="A3" s="220">
        <v>2</v>
      </c>
      <c r="B3" s="221" t="s">
        <v>207</v>
      </c>
      <c r="C3" s="222" t="s">
        <v>208</v>
      </c>
      <c r="D3" s="223"/>
      <c r="E3" s="223">
        <v>2</v>
      </c>
    </row>
    <row r="4" spans="1:5" ht="10.15" x14ac:dyDescent="0.2">
      <c r="A4" s="220">
        <v>3</v>
      </c>
      <c r="B4" s="221" t="s">
        <v>209</v>
      </c>
      <c r="C4" s="222" t="s">
        <v>210</v>
      </c>
      <c r="D4" s="223"/>
      <c r="E4" s="223">
        <v>2</v>
      </c>
    </row>
    <row r="5" spans="1:5" ht="10.15" x14ac:dyDescent="0.2">
      <c r="A5" s="220">
        <v>4</v>
      </c>
      <c r="B5" s="221" t="s">
        <v>211</v>
      </c>
      <c r="C5" s="222" t="s">
        <v>212</v>
      </c>
      <c r="D5" s="223"/>
      <c r="E5" s="223">
        <v>2</v>
      </c>
    </row>
    <row r="6" spans="1:5" ht="10.15" x14ac:dyDescent="0.2">
      <c r="A6" s="220">
        <v>5</v>
      </c>
      <c r="B6" s="221" t="s">
        <v>213</v>
      </c>
      <c r="C6" s="222" t="s">
        <v>214</v>
      </c>
      <c r="D6" s="223"/>
      <c r="E6" s="223">
        <v>2</v>
      </c>
    </row>
    <row r="7" spans="1:5" ht="10.15" x14ac:dyDescent="0.2">
      <c r="A7" s="220">
        <v>6</v>
      </c>
      <c r="B7" s="221" t="s">
        <v>215</v>
      </c>
      <c r="C7" s="222" t="s">
        <v>216</v>
      </c>
      <c r="D7" s="223"/>
      <c r="E7" s="223">
        <v>2</v>
      </c>
    </row>
    <row r="8" spans="1:5" ht="10.15" x14ac:dyDescent="0.2">
      <c r="A8" s="220">
        <v>7</v>
      </c>
      <c r="B8" s="221" t="s">
        <v>560</v>
      </c>
      <c r="C8" s="222" t="s">
        <v>217</v>
      </c>
      <c r="D8" s="223"/>
      <c r="E8" s="223">
        <v>2</v>
      </c>
    </row>
    <row r="9" spans="1:5" ht="10.15" x14ac:dyDescent="0.2">
      <c r="A9" s="220">
        <v>8</v>
      </c>
      <c r="B9" s="221" t="s">
        <v>218</v>
      </c>
      <c r="C9" s="222" t="s">
        <v>219</v>
      </c>
      <c r="D9" s="223"/>
      <c r="E9" s="223">
        <v>2</v>
      </c>
    </row>
    <row r="10" spans="1:5" ht="10.15" x14ac:dyDescent="0.2">
      <c r="A10" s="220">
        <v>9</v>
      </c>
      <c r="B10" s="221" t="s">
        <v>220</v>
      </c>
      <c r="C10" s="222" t="s">
        <v>221</v>
      </c>
      <c r="D10" s="223"/>
      <c r="E10" s="223">
        <v>2</v>
      </c>
    </row>
    <row r="11" spans="1:5" ht="10.15" x14ac:dyDescent="0.2">
      <c r="A11" s="220">
        <v>10</v>
      </c>
      <c r="B11" s="221" t="s">
        <v>222</v>
      </c>
      <c r="C11" s="222" t="s">
        <v>223</v>
      </c>
      <c r="D11" s="223"/>
      <c r="E11" s="223">
        <v>2</v>
      </c>
    </row>
    <row r="12" spans="1:5" ht="10.15" x14ac:dyDescent="0.2">
      <c r="A12" s="220">
        <v>11</v>
      </c>
      <c r="B12" s="221" t="s">
        <v>224</v>
      </c>
      <c r="C12" s="222" t="s">
        <v>225</v>
      </c>
      <c r="D12" s="223"/>
      <c r="E12" s="223">
        <v>2</v>
      </c>
    </row>
    <row r="13" spans="1:5" ht="10.15" x14ac:dyDescent="0.2">
      <c r="A13" s="220">
        <v>12</v>
      </c>
      <c r="B13" s="221" t="s">
        <v>226</v>
      </c>
      <c r="C13" s="222" t="s">
        <v>227</v>
      </c>
      <c r="D13" s="223"/>
      <c r="E13" s="223">
        <v>2</v>
      </c>
    </row>
    <row r="14" spans="1:5" ht="10.15" x14ac:dyDescent="0.2">
      <c r="A14" s="220">
        <v>13</v>
      </c>
      <c r="B14" s="221" t="s">
        <v>228</v>
      </c>
      <c r="C14" s="222" t="s">
        <v>229</v>
      </c>
      <c r="D14" s="223"/>
      <c r="E14" s="223">
        <v>4</v>
      </c>
    </row>
    <row r="15" spans="1:5" ht="10.15" x14ac:dyDescent="0.2">
      <c r="A15" s="220">
        <v>14</v>
      </c>
      <c r="B15" s="221" t="s">
        <v>230</v>
      </c>
      <c r="C15" s="222" t="s">
        <v>231</v>
      </c>
      <c r="D15" s="223"/>
      <c r="E15" s="223">
        <v>3</v>
      </c>
    </row>
    <row r="16" spans="1:5" ht="10.15" x14ac:dyDescent="0.2">
      <c r="A16" s="220">
        <v>15</v>
      </c>
      <c r="B16" s="221" t="s">
        <v>232</v>
      </c>
      <c r="C16" s="222" t="s">
        <v>233</v>
      </c>
      <c r="D16" s="223"/>
      <c r="E16" s="223">
        <v>2</v>
      </c>
    </row>
    <row r="17" spans="1:5" ht="10.15" x14ac:dyDescent="0.2">
      <c r="A17" s="220">
        <v>16</v>
      </c>
      <c r="B17" s="221" t="s">
        <v>234</v>
      </c>
      <c r="C17" s="222" t="s">
        <v>235</v>
      </c>
      <c r="D17" s="223"/>
      <c r="E17" s="223">
        <v>3</v>
      </c>
    </row>
    <row r="18" spans="1:5" ht="10.15" x14ac:dyDescent="0.2">
      <c r="A18" s="220">
        <v>17</v>
      </c>
      <c r="B18" s="221" t="s">
        <v>236</v>
      </c>
      <c r="C18" s="222" t="s">
        <v>237</v>
      </c>
      <c r="D18" s="223"/>
      <c r="E18" s="223">
        <v>1</v>
      </c>
    </row>
    <row r="19" spans="1:5" ht="10.15" x14ac:dyDescent="0.2">
      <c r="A19" s="220">
        <v>18</v>
      </c>
      <c r="B19" s="221" t="s">
        <v>238</v>
      </c>
      <c r="C19" s="222" t="s">
        <v>239</v>
      </c>
      <c r="D19" s="223"/>
      <c r="E19" s="223">
        <v>2</v>
      </c>
    </row>
    <row r="20" spans="1:5" ht="10.15" x14ac:dyDescent="0.2">
      <c r="A20" s="220">
        <v>19</v>
      </c>
      <c r="B20" s="221" t="s">
        <v>240</v>
      </c>
      <c r="C20" s="222" t="s">
        <v>241</v>
      </c>
      <c r="D20" s="223"/>
      <c r="E20" s="223">
        <v>1</v>
      </c>
    </row>
    <row r="21" spans="1:5" ht="10.15" x14ac:dyDescent="0.2">
      <c r="A21" s="220">
        <v>20</v>
      </c>
      <c r="B21" s="221" t="s">
        <v>242</v>
      </c>
      <c r="C21" s="222" t="s">
        <v>243</v>
      </c>
      <c r="D21" s="223"/>
      <c r="E21" s="223">
        <v>1</v>
      </c>
    </row>
    <row r="22" spans="1:5" ht="10.15" x14ac:dyDescent="0.2">
      <c r="A22" s="220">
        <v>21</v>
      </c>
      <c r="B22" s="221" t="s">
        <v>244</v>
      </c>
      <c r="C22" s="222" t="s">
        <v>245</v>
      </c>
      <c r="D22" s="223"/>
      <c r="E22" s="223">
        <v>1</v>
      </c>
    </row>
    <row r="23" spans="1:5" ht="10.15" x14ac:dyDescent="0.2">
      <c r="A23" s="220">
        <v>22</v>
      </c>
      <c r="B23" s="221" t="s">
        <v>246</v>
      </c>
      <c r="C23" s="222" t="s">
        <v>247</v>
      </c>
      <c r="D23" s="223"/>
      <c r="E23" s="223">
        <v>1</v>
      </c>
    </row>
    <row r="24" spans="1:5" ht="10.15" x14ac:dyDescent="0.2">
      <c r="A24" s="220">
        <v>23</v>
      </c>
      <c r="B24" s="221" t="s">
        <v>248</v>
      </c>
      <c r="C24" s="222" t="s">
        <v>249</v>
      </c>
      <c r="D24" s="223"/>
      <c r="E24" s="223">
        <v>2</v>
      </c>
    </row>
    <row r="25" spans="1:5" ht="10.15" x14ac:dyDescent="0.2">
      <c r="A25" s="220">
        <v>24</v>
      </c>
      <c r="B25" s="221" t="s">
        <v>250</v>
      </c>
      <c r="C25" s="222" t="s">
        <v>251</v>
      </c>
      <c r="D25" s="223"/>
      <c r="E25" s="223">
        <v>1</v>
      </c>
    </row>
    <row r="26" spans="1:5" ht="10.15" x14ac:dyDescent="0.2">
      <c r="A26" s="220">
        <v>25</v>
      </c>
      <c r="B26" s="221" t="s">
        <v>252</v>
      </c>
      <c r="C26" s="222" t="s">
        <v>253</v>
      </c>
      <c r="D26" s="223"/>
      <c r="E26" s="223">
        <v>1</v>
      </c>
    </row>
    <row r="27" spans="1:5" ht="10.15" x14ac:dyDescent="0.2">
      <c r="A27" s="220">
        <v>26</v>
      </c>
      <c r="B27" s="221" t="s">
        <v>254</v>
      </c>
      <c r="C27" s="222" t="s">
        <v>255</v>
      </c>
      <c r="D27" s="223"/>
      <c r="E27" s="223">
        <v>1</v>
      </c>
    </row>
    <row r="28" spans="1:5" ht="10.15" x14ac:dyDescent="0.2">
      <c r="A28" s="220">
        <v>27</v>
      </c>
      <c r="B28" s="221" t="s">
        <v>256</v>
      </c>
      <c r="C28" s="222" t="s">
        <v>257</v>
      </c>
      <c r="D28" s="223"/>
      <c r="E28" s="223">
        <v>1</v>
      </c>
    </row>
    <row r="29" spans="1:5" ht="10.15" x14ac:dyDescent="0.2">
      <c r="A29" s="220">
        <v>28</v>
      </c>
      <c r="B29" s="221" t="s">
        <v>258</v>
      </c>
      <c r="C29" s="222" t="s">
        <v>259</v>
      </c>
      <c r="D29" s="223"/>
      <c r="E29" s="223">
        <v>1</v>
      </c>
    </row>
    <row r="30" spans="1:5" x14ac:dyDescent="0.2">
      <c r="A30" s="220">
        <v>29</v>
      </c>
      <c r="B30" s="221" t="s">
        <v>260</v>
      </c>
      <c r="C30" s="222" t="s">
        <v>261</v>
      </c>
      <c r="D30" s="223"/>
      <c r="E30" s="223">
        <v>2</v>
      </c>
    </row>
    <row r="31" spans="1:5" x14ac:dyDescent="0.2">
      <c r="A31" s="220">
        <v>30</v>
      </c>
      <c r="B31" s="221" t="s">
        <v>262</v>
      </c>
      <c r="C31" s="222" t="s">
        <v>263</v>
      </c>
      <c r="D31" s="223"/>
      <c r="E31" s="223">
        <v>1</v>
      </c>
    </row>
    <row r="32" spans="1:5" x14ac:dyDescent="0.2">
      <c r="A32" s="220">
        <v>31</v>
      </c>
      <c r="B32" s="221" t="s">
        <v>264</v>
      </c>
      <c r="C32" s="222" t="s">
        <v>265</v>
      </c>
      <c r="D32" s="223"/>
      <c r="E32" s="223">
        <v>1</v>
      </c>
    </row>
    <row r="33" spans="1:5" x14ac:dyDescent="0.2">
      <c r="A33" s="220">
        <v>32</v>
      </c>
      <c r="B33" s="221" t="s">
        <v>266</v>
      </c>
      <c r="C33" s="222" t="s">
        <v>267</v>
      </c>
      <c r="D33" s="223"/>
      <c r="E33" s="223">
        <v>1</v>
      </c>
    </row>
    <row r="34" spans="1:5" x14ac:dyDescent="0.2">
      <c r="A34" s="220">
        <v>33</v>
      </c>
      <c r="B34" s="221" t="s">
        <v>268</v>
      </c>
      <c r="C34" s="222" t="s">
        <v>269</v>
      </c>
      <c r="D34" s="223"/>
      <c r="E34" s="223">
        <v>8</v>
      </c>
    </row>
    <row r="35" spans="1:5" x14ac:dyDescent="0.2">
      <c r="A35" s="220">
        <v>34</v>
      </c>
      <c r="B35" s="221" t="s">
        <v>270</v>
      </c>
      <c r="C35" s="222" t="s">
        <v>271</v>
      </c>
      <c r="D35" s="223"/>
      <c r="E35" s="223">
        <v>1</v>
      </c>
    </row>
    <row r="36" spans="1:5" x14ac:dyDescent="0.2">
      <c r="A36" s="220">
        <v>35</v>
      </c>
      <c r="B36" s="221" t="s">
        <v>272</v>
      </c>
      <c r="C36" s="222" t="s">
        <v>273</v>
      </c>
      <c r="D36" s="223"/>
      <c r="E36" s="223">
        <v>2</v>
      </c>
    </row>
    <row r="37" spans="1:5" x14ac:dyDescent="0.2">
      <c r="A37" s="220">
        <v>36</v>
      </c>
      <c r="B37" s="221" t="s">
        <v>274</v>
      </c>
      <c r="C37" s="222" t="s">
        <v>275</v>
      </c>
      <c r="D37" s="223"/>
      <c r="E37" s="223">
        <v>3</v>
      </c>
    </row>
    <row r="38" spans="1:5" x14ac:dyDescent="0.2">
      <c r="A38" s="220">
        <v>37</v>
      </c>
      <c r="B38" s="221" t="s">
        <v>276</v>
      </c>
      <c r="C38" s="222" t="s">
        <v>277</v>
      </c>
      <c r="D38" s="223"/>
      <c r="E38" s="223">
        <v>1</v>
      </c>
    </row>
    <row r="39" spans="1:5" x14ac:dyDescent="0.2">
      <c r="A39" s="220">
        <v>38</v>
      </c>
      <c r="B39" s="221" t="s">
        <v>278</v>
      </c>
      <c r="C39" s="222" t="s">
        <v>279</v>
      </c>
      <c r="D39" s="223"/>
      <c r="E39" s="223">
        <v>2</v>
      </c>
    </row>
    <row r="40" spans="1:5" x14ac:dyDescent="0.2">
      <c r="A40" s="220">
        <v>39</v>
      </c>
      <c r="B40" s="221" t="s">
        <v>280</v>
      </c>
      <c r="C40" s="222" t="s">
        <v>281</v>
      </c>
      <c r="D40" s="223"/>
      <c r="E40" s="223">
        <v>2</v>
      </c>
    </row>
    <row r="41" spans="1:5" x14ac:dyDescent="0.2">
      <c r="A41" s="220">
        <v>40</v>
      </c>
      <c r="B41" s="221" t="s">
        <v>282</v>
      </c>
      <c r="C41" s="222" t="s">
        <v>283</v>
      </c>
      <c r="D41" s="223"/>
      <c r="E41" s="223">
        <v>2</v>
      </c>
    </row>
    <row r="42" spans="1:5" x14ac:dyDescent="0.2">
      <c r="A42" s="220">
        <v>41</v>
      </c>
      <c r="B42" s="221" t="s">
        <v>284</v>
      </c>
      <c r="C42" s="222" t="s">
        <v>285</v>
      </c>
      <c r="D42" s="223"/>
      <c r="E42" s="223">
        <v>1</v>
      </c>
    </row>
    <row r="43" spans="1:5" x14ac:dyDescent="0.2">
      <c r="A43" s="220">
        <v>42</v>
      </c>
      <c r="B43" s="221" t="s">
        <v>286</v>
      </c>
      <c r="C43" s="222" t="s">
        <v>287</v>
      </c>
      <c r="D43" s="223"/>
      <c r="E43" s="223">
        <v>1</v>
      </c>
    </row>
    <row r="44" spans="1:5" x14ac:dyDescent="0.2">
      <c r="A44" s="220">
        <v>43</v>
      </c>
      <c r="B44" s="221" t="s">
        <v>288</v>
      </c>
      <c r="C44" s="222" t="s">
        <v>289</v>
      </c>
      <c r="D44" s="223"/>
      <c r="E44" s="223">
        <v>1</v>
      </c>
    </row>
    <row r="45" spans="1:5" x14ac:dyDescent="0.2">
      <c r="A45" s="220">
        <v>44</v>
      </c>
      <c r="B45" s="221" t="s">
        <v>290</v>
      </c>
      <c r="C45" s="222" t="s">
        <v>291</v>
      </c>
      <c r="D45" s="223"/>
      <c r="E45" s="223">
        <v>2</v>
      </c>
    </row>
    <row r="46" spans="1:5" x14ac:dyDescent="0.2">
      <c r="A46" s="220">
        <v>45</v>
      </c>
      <c r="B46" s="221" t="s">
        <v>292</v>
      </c>
      <c r="C46" s="222" t="s">
        <v>293</v>
      </c>
      <c r="D46" s="223"/>
      <c r="E46" s="223">
        <v>1</v>
      </c>
    </row>
    <row r="47" spans="1:5" x14ac:dyDescent="0.2">
      <c r="A47" s="220">
        <v>46</v>
      </c>
      <c r="B47" s="221" t="s">
        <v>294</v>
      </c>
      <c r="C47" s="222" t="s">
        <v>295</v>
      </c>
      <c r="D47" s="223"/>
      <c r="E47" s="223">
        <v>3</v>
      </c>
    </row>
    <row r="48" spans="1:5" x14ac:dyDescent="0.2">
      <c r="A48" s="220">
        <v>47</v>
      </c>
      <c r="B48" s="221" t="s">
        <v>296</v>
      </c>
      <c r="C48" s="222" t="s">
        <v>297</v>
      </c>
      <c r="D48" s="223"/>
      <c r="E48" s="223">
        <v>1</v>
      </c>
    </row>
    <row r="49" spans="1:5" x14ac:dyDescent="0.2">
      <c r="A49" s="220">
        <v>48</v>
      </c>
      <c r="B49" s="221" t="s">
        <v>298</v>
      </c>
      <c r="C49" s="222" t="s">
        <v>299</v>
      </c>
      <c r="D49" s="223"/>
      <c r="E49" s="223">
        <v>2</v>
      </c>
    </row>
    <row r="50" spans="1:5" x14ac:dyDescent="0.2">
      <c r="A50" s="220">
        <v>49</v>
      </c>
      <c r="B50" s="221" t="s">
        <v>300</v>
      </c>
      <c r="C50" s="222" t="s">
        <v>301</v>
      </c>
      <c r="D50" s="223"/>
      <c r="E50" s="223">
        <v>2</v>
      </c>
    </row>
    <row r="51" spans="1:5" x14ac:dyDescent="0.2">
      <c r="A51" s="220">
        <v>50</v>
      </c>
      <c r="B51" s="221" t="s">
        <v>302</v>
      </c>
      <c r="C51" s="222" t="s">
        <v>303</v>
      </c>
      <c r="D51" s="223"/>
      <c r="E51" s="223">
        <v>2</v>
      </c>
    </row>
    <row r="52" spans="1:5" x14ac:dyDescent="0.2">
      <c r="A52" s="220">
        <v>51</v>
      </c>
      <c r="B52" s="221" t="s">
        <v>304</v>
      </c>
      <c r="C52" s="222" t="s">
        <v>305</v>
      </c>
      <c r="D52" s="223"/>
      <c r="E52" s="223">
        <v>2</v>
      </c>
    </row>
    <row r="53" spans="1:5" x14ac:dyDescent="0.2">
      <c r="A53" s="220">
        <v>52</v>
      </c>
      <c r="B53" s="221" t="s">
        <v>306</v>
      </c>
      <c r="C53" s="222" t="s">
        <v>307</v>
      </c>
      <c r="D53" s="223"/>
      <c r="E53" s="223">
        <v>1</v>
      </c>
    </row>
    <row r="54" spans="1:5" x14ac:dyDescent="0.2">
      <c r="A54" s="220">
        <v>53</v>
      </c>
      <c r="B54" s="221" t="s">
        <v>308</v>
      </c>
      <c r="C54" s="222" t="s">
        <v>309</v>
      </c>
      <c r="D54" s="223"/>
      <c r="E54" s="223">
        <v>1</v>
      </c>
    </row>
    <row r="55" spans="1:5" x14ac:dyDescent="0.2">
      <c r="A55" s="220">
        <v>54</v>
      </c>
      <c r="B55" s="221" t="s">
        <v>310</v>
      </c>
      <c r="C55" s="222" t="s">
        <v>311</v>
      </c>
      <c r="D55" s="223"/>
      <c r="E55" s="223">
        <v>1</v>
      </c>
    </row>
    <row r="56" spans="1:5" x14ac:dyDescent="0.2">
      <c r="A56" s="220">
        <v>55</v>
      </c>
      <c r="B56" s="221" t="s">
        <v>312</v>
      </c>
      <c r="C56" s="222" t="s">
        <v>313</v>
      </c>
      <c r="D56" s="223"/>
      <c r="E56" s="223">
        <v>2</v>
      </c>
    </row>
    <row r="57" spans="1:5" x14ac:dyDescent="0.2">
      <c r="A57" s="220">
        <v>56</v>
      </c>
      <c r="B57" s="221" t="s">
        <v>314</v>
      </c>
      <c r="C57" s="222" t="s">
        <v>315</v>
      </c>
      <c r="D57" s="223"/>
      <c r="E57" s="223">
        <v>2</v>
      </c>
    </row>
    <row r="58" spans="1:5" x14ac:dyDescent="0.2">
      <c r="A58" s="220">
        <v>57</v>
      </c>
      <c r="B58" s="221" t="s">
        <v>316</v>
      </c>
      <c r="C58" s="222" t="s">
        <v>317</v>
      </c>
      <c r="D58" s="223"/>
      <c r="E58" s="223">
        <v>1</v>
      </c>
    </row>
    <row r="59" spans="1:5" x14ac:dyDescent="0.2">
      <c r="A59" s="220">
        <v>58</v>
      </c>
      <c r="B59" s="221" t="s">
        <v>318</v>
      </c>
      <c r="C59" s="222" t="s">
        <v>319</v>
      </c>
      <c r="D59" s="223"/>
      <c r="E59" s="223">
        <v>1</v>
      </c>
    </row>
    <row r="60" spans="1:5" x14ac:dyDescent="0.2">
      <c r="A60" s="220">
        <v>59</v>
      </c>
      <c r="B60" s="221" t="s">
        <v>320</v>
      </c>
      <c r="C60" s="222" t="s">
        <v>321</v>
      </c>
      <c r="D60" s="223"/>
      <c r="E60" s="223">
        <v>2</v>
      </c>
    </row>
    <row r="61" spans="1:5" x14ac:dyDescent="0.2">
      <c r="A61" s="220">
        <v>60</v>
      </c>
      <c r="B61" s="221" t="s">
        <v>322</v>
      </c>
      <c r="C61" s="222" t="s">
        <v>323</v>
      </c>
      <c r="D61" s="223"/>
      <c r="E61" s="223">
        <v>3</v>
      </c>
    </row>
    <row r="62" spans="1:5" x14ac:dyDescent="0.2">
      <c r="A62" s="220">
        <v>61</v>
      </c>
      <c r="B62" s="221" t="s">
        <v>324</v>
      </c>
      <c r="C62" s="222" t="s">
        <v>325</v>
      </c>
      <c r="D62" s="223"/>
      <c r="E62" s="223">
        <v>3</v>
      </c>
    </row>
    <row r="63" spans="1:5" x14ac:dyDescent="0.2">
      <c r="A63" s="220">
        <v>62</v>
      </c>
      <c r="B63" s="221" t="s">
        <v>326</v>
      </c>
      <c r="C63" s="222" t="s">
        <v>327</v>
      </c>
      <c r="D63" s="223"/>
      <c r="E63" s="223">
        <v>2</v>
      </c>
    </row>
    <row r="64" spans="1:5" x14ac:dyDescent="0.2">
      <c r="A64" s="220">
        <v>63</v>
      </c>
      <c r="B64" s="221" t="s">
        <v>328</v>
      </c>
      <c r="C64" s="222" t="s">
        <v>329</v>
      </c>
      <c r="D64" s="223"/>
      <c r="E64" s="223">
        <v>2</v>
      </c>
    </row>
    <row r="65" spans="1:5" x14ac:dyDescent="0.2">
      <c r="A65" s="220">
        <v>64</v>
      </c>
      <c r="B65" s="221" t="s">
        <v>330</v>
      </c>
      <c r="C65" s="222" t="s">
        <v>331</v>
      </c>
      <c r="D65" s="223"/>
      <c r="E65" s="223">
        <v>2</v>
      </c>
    </row>
    <row r="66" spans="1:5" x14ac:dyDescent="0.2">
      <c r="A66" s="220">
        <v>65</v>
      </c>
      <c r="B66" s="221" t="s">
        <v>332</v>
      </c>
      <c r="C66" s="222" t="s">
        <v>333</v>
      </c>
      <c r="D66" s="223"/>
      <c r="E66" s="223">
        <v>1</v>
      </c>
    </row>
    <row r="67" spans="1:5" x14ac:dyDescent="0.2">
      <c r="A67" s="220">
        <v>66</v>
      </c>
      <c r="B67" s="221" t="s">
        <v>334</v>
      </c>
      <c r="C67" s="222" t="s">
        <v>335</v>
      </c>
      <c r="D67" s="223"/>
      <c r="E67" s="223">
        <v>1</v>
      </c>
    </row>
    <row r="68" spans="1:5" x14ac:dyDescent="0.2">
      <c r="A68" s="220">
        <v>67</v>
      </c>
      <c r="B68" s="221" t="s">
        <v>336</v>
      </c>
      <c r="C68" s="222" t="s">
        <v>337</v>
      </c>
      <c r="D68" s="223"/>
      <c r="E68" s="223">
        <v>1</v>
      </c>
    </row>
    <row r="69" spans="1:5" x14ac:dyDescent="0.2">
      <c r="A69" s="220">
        <v>68</v>
      </c>
      <c r="B69" s="221" t="s">
        <v>338</v>
      </c>
      <c r="C69" s="222" t="s">
        <v>339</v>
      </c>
      <c r="D69" s="223"/>
      <c r="E69" s="223">
        <v>2</v>
      </c>
    </row>
    <row r="70" spans="1:5" x14ac:dyDescent="0.2">
      <c r="A70" s="220">
        <v>69</v>
      </c>
      <c r="B70" s="221" t="s">
        <v>340</v>
      </c>
      <c r="C70" s="222" t="s">
        <v>341</v>
      </c>
      <c r="D70" s="223"/>
      <c r="E70" s="223">
        <v>1</v>
      </c>
    </row>
    <row r="71" spans="1:5" x14ac:dyDescent="0.2">
      <c r="A71" s="220">
        <v>70</v>
      </c>
      <c r="B71" s="221" t="s">
        <v>342</v>
      </c>
      <c r="C71" s="222" t="s">
        <v>343</v>
      </c>
      <c r="D71" s="223"/>
      <c r="E71" s="223">
        <v>1</v>
      </c>
    </row>
    <row r="72" spans="1:5" x14ac:dyDescent="0.2">
      <c r="A72" s="220">
        <v>71</v>
      </c>
      <c r="B72" s="221" t="s">
        <v>344</v>
      </c>
      <c r="C72" s="222" t="s">
        <v>345</v>
      </c>
      <c r="D72" s="223"/>
      <c r="E72" s="223">
        <v>1</v>
      </c>
    </row>
    <row r="73" spans="1:5" x14ac:dyDescent="0.2">
      <c r="A73" s="220">
        <v>72</v>
      </c>
      <c r="B73" s="221" t="s">
        <v>346</v>
      </c>
      <c r="C73" s="222" t="s">
        <v>347</v>
      </c>
      <c r="D73" s="223"/>
      <c r="E73" s="223">
        <v>1</v>
      </c>
    </row>
    <row r="74" spans="1:5" x14ac:dyDescent="0.2">
      <c r="A74" s="220">
        <v>73</v>
      </c>
      <c r="B74" s="221" t="s">
        <v>348</v>
      </c>
      <c r="C74" s="222" t="s">
        <v>349</v>
      </c>
      <c r="D74" s="223"/>
      <c r="E74" s="223">
        <v>1</v>
      </c>
    </row>
    <row r="75" spans="1:5" x14ac:dyDescent="0.2">
      <c r="A75" s="220">
        <v>74</v>
      </c>
      <c r="B75" s="221" t="s">
        <v>350</v>
      </c>
      <c r="C75" s="222" t="s">
        <v>351</v>
      </c>
      <c r="D75" s="223"/>
      <c r="E75" s="223">
        <v>1</v>
      </c>
    </row>
    <row r="76" spans="1:5" x14ac:dyDescent="0.2">
      <c r="A76" s="220">
        <v>75</v>
      </c>
      <c r="B76" s="221" t="s">
        <v>352</v>
      </c>
      <c r="C76" s="222" t="s">
        <v>353</v>
      </c>
      <c r="D76" s="223"/>
      <c r="E76" s="223">
        <v>1</v>
      </c>
    </row>
    <row r="77" spans="1:5" x14ac:dyDescent="0.2">
      <c r="A77" s="220">
        <v>76</v>
      </c>
      <c r="B77" s="221" t="s">
        <v>352</v>
      </c>
      <c r="C77" s="222" t="s">
        <v>354</v>
      </c>
      <c r="D77" s="223"/>
      <c r="E77" s="223">
        <v>1</v>
      </c>
    </row>
    <row r="78" spans="1:5" x14ac:dyDescent="0.2">
      <c r="A78" s="220">
        <v>77</v>
      </c>
      <c r="B78" s="221" t="s">
        <v>355</v>
      </c>
      <c r="C78" s="222" t="s">
        <v>356</v>
      </c>
      <c r="D78" s="223"/>
      <c r="E78" s="223">
        <v>2</v>
      </c>
    </row>
    <row r="79" spans="1:5" x14ac:dyDescent="0.2">
      <c r="A79" s="220">
        <v>78</v>
      </c>
      <c r="B79" s="221" t="s">
        <v>357</v>
      </c>
      <c r="C79" s="222" t="s">
        <v>358</v>
      </c>
      <c r="D79" s="223"/>
      <c r="E79" s="223">
        <v>2</v>
      </c>
    </row>
    <row r="80" spans="1:5" x14ac:dyDescent="0.2">
      <c r="A80" s="220">
        <v>79</v>
      </c>
      <c r="B80" s="221" t="s">
        <v>359</v>
      </c>
      <c r="C80" s="222" t="s">
        <v>360</v>
      </c>
      <c r="D80" s="223"/>
      <c r="E80" s="223">
        <v>2</v>
      </c>
    </row>
    <row r="81" spans="1:5" x14ac:dyDescent="0.2">
      <c r="A81" s="220">
        <v>80</v>
      </c>
      <c r="B81" s="221" t="s">
        <v>361</v>
      </c>
      <c r="C81" s="222" t="s">
        <v>362</v>
      </c>
      <c r="D81" s="223"/>
      <c r="E81" s="223">
        <v>2</v>
      </c>
    </row>
    <row r="82" spans="1:5" x14ac:dyDescent="0.2">
      <c r="A82" s="220">
        <v>81</v>
      </c>
      <c r="B82" s="221" t="s">
        <v>363</v>
      </c>
      <c r="C82" s="222" t="s">
        <v>364</v>
      </c>
      <c r="D82" s="223"/>
      <c r="E82" s="223">
        <v>1</v>
      </c>
    </row>
    <row r="83" spans="1:5" x14ac:dyDescent="0.2">
      <c r="A83" s="220">
        <v>82</v>
      </c>
      <c r="B83" s="221" t="s">
        <v>365</v>
      </c>
      <c r="C83" s="222" t="s">
        <v>366</v>
      </c>
      <c r="D83" s="223"/>
      <c r="E83" s="223">
        <v>1</v>
      </c>
    </row>
    <row r="84" spans="1:5" x14ac:dyDescent="0.2">
      <c r="A84" s="220">
        <v>83</v>
      </c>
      <c r="B84" s="221" t="s">
        <v>367</v>
      </c>
      <c r="C84" s="222" t="s">
        <v>368</v>
      </c>
      <c r="D84" s="223"/>
      <c r="E84" s="223">
        <v>1</v>
      </c>
    </row>
    <row r="85" spans="1:5" x14ac:dyDescent="0.2">
      <c r="A85" s="220">
        <v>84</v>
      </c>
      <c r="B85" s="221" t="s">
        <v>369</v>
      </c>
      <c r="C85" s="222" t="s">
        <v>370</v>
      </c>
      <c r="D85" s="223"/>
      <c r="E85" s="223">
        <v>1</v>
      </c>
    </row>
    <row r="86" spans="1:5" x14ac:dyDescent="0.2">
      <c r="A86" s="220">
        <v>85</v>
      </c>
      <c r="B86" s="221" t="s">
        <v>363</v>
      </c>
      <c r="C86" s="222" t="s">
        <v>371</v>
      </c>
      <c r="D86" s="223"/>
      <c r="E86" s="223">
        <v>1</v>
      </c>
    </row>
    <row r="87" spans="1:5" x14ac:dyDescent="0.2">
      <c r="A87" s="220">
        <v>86</v>
      </c>
      <c r="B87" s="221" t="s">
        <v>363</v>
      </c>
      <c r="C87" s="222" t="s">
        <v>372</v>
      </c>
      <c r="D87" s="223"/>
      <c r="E87" s="223">
        <v>1</v>
      </c>
    </row>
    <row r="88" spans="1:5" x14ac:dyDescent="0.2">
      <c r="A88" s="220">
        <v>87</v>
      </c>
      <c r="B88" s="221" t="s">
        <v>373</v>
      </c>
      <c r="C88" s="222" t="s">
        <v>374</v>
      </c>
      <c r="D88" s="223"/>
      <c r="E88" s="223">
        <v>1</v>
      </c>
    </row>
    <row r="89" spans="1:5" x14ac:dyDescent="0.2">
      <c r="A89" s="220">
        <v>88</v>
      </c>
      <c r="B89" s="221" t="s">
        <v>375</v>
      </c>
      <c r="C89" s="222" t="s">
        <v>376</v>
      </c>
      <c r="D89" s="223"/>
      <c r="E89" s="223">
        <v>3</v>
      </c>
    </row>
    <row r="90" spans="1:5" x14ac:dyDescent="0.2">
      <c r="A90" s="220">
        <v>89</v>
      </c>
      <c r="B90" s="221" t="s">
        <v>377</v>
      </c>
      <c r="C90" s="222" t="s">
        <v>378</v>
      </c>
      <c r="D90" s="223"/>
      <c r="E90" s="223">
        <v>2</v>
      </c>
    </row>
    <row r="91" spans="1:5" x14ac:dyDescent="0.2">
      <c r="A91" s="220">
        <v>90</v>
      </c>
      <c r="B91" s="221" t="s">
        <v>379</v>
      </c>
      <c r="C91" s="222" t="s">
        <v>380</v>
      </c>
      <c r="D91" s="223"/>
      <c r="E91" s="223">
        <v>9</v>
      </c>
    </row>
    <row r="92" spans="1:5" x14ac:dyDescent="0.2">
      <c r="A92" s="220">
        <v>91</v>
      </c>
      <c r="B92" s="221" t="s">
        <v>381</v>
      </c>
      <c r="C92" s="222" t="s">
        <v>382</v>
      </c>
      <c r="D92" s="223"/>
      <c r="E92" s="223">
        <v>1</v>
      </c>
    </row>
    <row r="93" spans="1:5" x14ac:dyDescent="0.2">
      <c r="A93" s="220">
        <v>92</v>
      </c>
      <c r="B93" s="221" t="s">
        <v>365</v>
      </c>
      <c r="C93" s="222" t="s">
        <v>383</v>
      </c>
      <c r="D93" s="223"/>
      <c r="E93" s="223">
        <v>1</v>
      </c>
    </row>
    <row r="94" spans="1:5" x14ac:dyDescent="0.2">
      <c r="A94" s="220">
        <v>93</v>
      </c>
      <c r="B94" s="221" t="s">
        <v>365</v>
      </c>
      <c r="C94" s="222" t="s">
        <v>384</v>
      </c>
      <c r="D94" s="223"/>
      <c r="E94" s="223">
        <v>1</v>
      </c>
    </row>
    <row r="95" spans="1:5" x14ac:dyDescent="0.2">
      <c r="A95" s="220">
        <v>94</v>
      </c>
      <c r="B95" s="221" t="s">
        <v>385</v>
      </c>
      <c r="C95" s="222" t="s">
        <v>386</v>
      </c>
      <c r="D95" s="223"/>
      <c r="E95" s="223">
        <v>1</v>
      </c>
    </row>
    <row r="96" spans="1:5" x14ac:dyDescent="0.2">
      <c r="A96" s="220">
        <v>95</v>
      </c>
      <c r="B96" s="221" t="s">
        <v>387</v>
      </c>
      <c r="C96" s="222" t="s">
        <v>388</v>
      </c>
      <c r="D96" s="223"/>
      <c r="E96" s="223">
        <v>1</v>
      </c>
    </row>
    <row r="97" spans="1:5" x14ac:dyDescent="0.2">
      <c r="A97" s="220">
        <v>96</v>
      </c>
      <c r="B97" s="221" t="s">
        <v>389</v>
      </c>
      <c r="C97" s="222" t="s">
        <v>390</v>
      </c>
      <c r="D97" s="223"/>
      <c r="E97" s="223">
        <v>1</v>
      </c>
    </row>
    <row r="98" spans="1:5" x14ac:dyDescent="0.2">
      <c r="A98" s="220">
        <v>97</v>
      </c>
      <c r="B98" s="221" t="s">
        <v>391</v>
      </c>
      <c r="C98" s="222" t="s">
        <v>392</v>
      </c>
      <c r="D98" s="223"/>
      <c r="E98" s="223">
        <v>1</v>
      </c>
    </row>
    <row r="99" spans="1:5" x14ac:dyDescent="0.2">
      <c r="A99" s="220">
        <v>98</v>
      </c>
      <c r="B99" s="221" t="s">
        <v>393</v>
      </c>
      <c r="C99" s="222" t="s">
        <v>394</v>
      </c>
      <c r="D99" s="223"/>
      <c r="E99" s="223">
        <v>1</v>
      </c>
    </row>
    <row r="100" spans="1:5" x14ac:dyDescent="0.2">
      <c r="A100" s="220">
        <v>99</v>
      </c>
      <c r="B100" s="221" t="s">
        <v>395</v>
      </c>
      <c r="C100" s="222" t="s">
        <v>396</v>
      </c>
      <c r="D100" s="223"/>
      <c r="E100" s="223">
        <v>1</v>
      </c>
    </row>
    <row r="101" spans="1:5" x14ac:dyDescent="0.2">
      <c r="A101" s="220">
        <v>100</v>
      </c>
      <c r="B101" s="221" t="s">
        <v>397</v>
      </c>
      <c r="C101" s="222" t="s">
        <v>398</v>
      </c>
      <c r="D101" s="223"/>
      <c r="E101" s="223">
        <v>1</v>
      </c>
    </row>
    <row r="102" spans="1:5" x14ac:dyDescent="0.2">
      <c r="A102" s="220">
        <v>101</v>
      </c>
      <c r="B102" s="221" t="s">
        <v>399</v>
      </c>
      <c r="C102" s="222" t="s">
        <v>400</v>
      </c>
      <c r="D102" s="223"/>
      <c r="E102" s="223">
        <v>1</v>
      </c>
    </row>
    <row r="103" spans="1:5" x14ac:dyDescent="0.2">
      <c r="A103" s="220">
        <v>102</v>
      </c>
      <c r="B103" s="221" t="s">
        <v>401</v>
      </c>
      <c r="C103" s="222" t="s">
        <v>402</v>
      </c>
      <c r="D103" s="223"/>
      <c r="E103" s="223">
        <v>1</v>
      </c>
    </row>
    <row r="104" spans="1:5" x14ac:dyDescent="0.2">
      <c r="A104" s="220">
        <v>103</v>
      </c>
      <c r="B104" s="221" t="s">
        <v>403</v>
      </c>
      <c r="C104" s="222" t="s">
        <v>404</v>
      </c>
      <c r="D104" s="223"/>
      <c r="E104" s="223">
        <v>1</v>
      </c>
    </row>
    <row r="105" spans="1:5" x14ac:dyDescent="0.2">
      <c r="A105" s="220">
        <v>104</v>
      </c>
      <c r="B105" s="221" t="s">
        <v>405</v>
      </c>
      <c r="C105" s="222" t="s">
        <v>406</v>
      </c>
      <c r="D105" s="223"/>
      <c r="E105" s="223">
        <v>1</v>
      </c>
    </row>
    <row r="106" spans="1:5" x14ac:dyDescent="0.2">
      <c r="A106" s="220">
        <v>105</v>
      </c>
      <c r="B106" s="221" t="s">
        <v>407</v>
      </c>
      <c r="C106" s="222" t="s">
        <v>408</v>
      </c>
      <c r="D106" s="223"/>
      <c r="E106" s="223">
        <v>1</v>
      </c>
    </row>
    <row r="107" spans="1:5" x14ac:dyDescent="0.2">
      <c r="A107" s="220">
        <v>106</v>
      </c>
      <c r="B107" s="221" t="s">
        <v>409</v>
      </c>
      <c r="C107" s="222" t="s">
        <v>410</v>
      </c>
      <c r="D107" s="223"/>
      <c r="E107" s="223">
        <v>1</v>
      </c>
    </row>
    <row r="108" spans="1:5" x14ac:dyDescent="0.2">
      <c r="A108" s="220">
        <v>107</v>
      </c>
      <c r="B108" s="221" t="s">
        <v>411</v>
      </c>
      <c r="C108" s="222" t="s">
        <v>412</v>
      </c>
      <c r="D108" s="223"/>
      <c r="E108" s="223">
        <v>1</v>
      </c>
    </row>
    <row r="109" spans="1:5" x14ac:dyDescent="0.2">
      <c r="A109" s="220">
        <v>108</v>
      </c>
      <c r="B109" s="221" t="s">
        <v>413</v>
      </c>
      <c r="C109" s="222" t="s">
        <v>414</v>
      </c>
      <c r="D109" s="223"/>
      <c r="E109" s="223">
        <v>1</v>
      </c>
    </row>
    <row r="110" spans="1:5" x14ac:dyDescent="0.2">
      <c r="A110" s="220">
        <v>109</v>
      </c>
      <c r="B110" s="221" t="s">
        <v>415</v>
      </c>
      <c r="C110" s="222" t="s">
        <v>416</v>
      </c>
      <c r="D110" s="223"/>
      <c r="E110" s="223">
        <v>1</v>
      </c>
    </row>
    <row r="111" spans="1:5" x14ac:dyDescent="0.2">
      <c r="A111" s="220">
        <v>110</v>
      </c>
      <c r="B111" s="221" t="s">
        <v>417</v>
      </c>
      <c r="C111" s="222" t="s">
        <v>418</v>
      </c>
      <c r="D111" s="223"/>
      <c r="E111" s="223">
        <v>1</v>
      </c>
    </row>
    <row r="112" spans="1:5" x14ac:dyDescent="0.2">
      <c r="A112" s="220">
        <v>111</v>
      </c>
      <c r="B112" s="221" t="s">
        <v>419</v>
      </c>
      <c r="C112" s="222" t="s">
        <v>420</v>
      </c>
      <c r="D112" s="223"/>
      <c r="E112" s="223">
        <v>1</v>
      </c>
    </row>
    <row r="113" spans="1:5" x14ac:dyDescent="0.2">
      <c r="A113" s="220">
        <v>112</v>
      </c>
      <c r="B113" s="221" t="s">
        <v>421</v>
      </c>
      <c r="C113" s="222" t="s">
        <v>422</v>
      </c>
      <c r="D113" s="223"/>
      <c r="E113" s="223">
        <v>7</v>
      </c>
    </row>
    <row r="114" spans="1:5" x14ac:dyDescent="0.2">
      <c r="A114" s="220">
        <v>113</v>
      </c>
      <c r="B114" s="221" t="s">
        <v>423</v>
      </c>
      <c r="C114" s="222" t="s">
        <v>424</v>
      </c>
      <c r="D114" s="223"/>
      <c r="E114" s="223">
        <v>1</v>
      </c>
    </row>
    <row r="115" spans="1:5" x14ac:dyDescent="0.2">
      <c r="A115" s="220">
        <v>114</v>
      </c>
      <c r="B115" s="221"/>
      <c r="C115" s="221"/>
      <c r="D115" s="224"/>
      <c r="E115" s="224"/>
    </row>
    <row r="116" spans="1:5" x14ac:dyDescent="0.2">
      <c r="A116" s="220">
        <v>115</v>
      </c>
      <c r="B116" s="221"/>
      <c r="C116" s="221"/>
      <c r="D116" s="224"/>
      <c r="E116" s="224"/>
    </row>
    <row r="117" spans="1:5" x14ac:dyDescent="0.2">
      <c r="A117" s="220">
        <v>116</v>
      </c>
      <c r="B117" s="221"/>
      <c r="C117" s="221"/>
      <c r="D117" s="224"/>
      <c r="E117" s="224"/>
    </row>
    <row r="118" spans="1:5" x14ac:dyDescent="0.2">
      <c r="A118" s="220">
        <v>117</v>
      </c>
      <c r="B118" s="221"/>
      <c r="C118" s="221"/>
      <c r="D118" s="224"/>
      <c r="E118" s="224"/>
    </row>
    <row r="119" spans="1:5" x14ac:dyDescent="0.2">
      <c r="A119" s="220">
        <v>118</v>
      </c>
      <c r="B119" s="221"/>
      <c r="C119" s="221"/>
      <c r="D119" s="224"/>
      <c r="E119" s="224"/>
    </row>
    <row r="120" spans="1:5" x14ac:dyDescent="0.2">
      <c r="A120" s="220">
        <v>119</v>
      </c>
      <c r="B120" s="221"/>
      <c r="C120" s="221"/>
      <c r="D120" s="224"/>
      <c r="E120" s="224"/>
    </row>
    <row r="121" spans="1:5" x14ac:dyDescent="0.2">
      <c r="A121" s="220">
        <v>120</v>
      </c>
      <c r="B121" s="221"/>
      <c r="C121" s="221"/>
      <c r="D121" s="224"/>
      <c r="E121" s="224"/>
    </row>
    <row r="122" spans="1:5" x14ac:dyDescent="0.2">
      <c r="A122" s="220">
        <v>121</v>
      </c>
      <c r="B122" s="221"/>
      <c r="C122" s="221"/>
      <c r="D122" s="224"/>
      <c r="E122" s="224"/>
    </row>
    <row r="123" spans="1:5" x14ac:dyDescent="0.2">
      <c r="A123" s="220">
        <v>122</v>
      </c>
      <c r="B123" s="221"/>
      <c r="C123" s="221"/>
      <c r="D123" s="224"/>
      <c r="E123" s="224"/>
    </row>
    <row r="124" spans="1:5" x14ac:dyDescent="0.2">
      <c r="A124" s="220">
        <v>123</v>
      </c>
      <c r="B124" s="221"/>
      <c r="C124" s="221"/>
      <c r="D124" s="224"/>
      <c r="E124" s="224"/>
    </row>
    <row r="125" spans="1:5" x14ac:dyDescent="0.2">
      <c r="A125" s="220">
        <v>124</v>
      </c>
      <c r="B125" s="221"/>
      <c r="C125" s="221"/>
      <c r="D125" s="224"/>
      <c r="E125" s="224"/>
    </row>
    <row r="126" spans="1:5" x14ac:dyDescent="0.2">
      <c r="A126" s="220">
        <v>125</v>
      </c>
      <c r="B126" s="221"/>
      <c r="C126" s="221"/>
      <c r="D126" s="224"/>
      <c r="E126" s="224"/>
    </row>
    <row r="127" spans="1:5" x14ac:dyDescent="0.2">
      <c r="A127" s="220">
        <v>126</v>
      </c>
      <c r="B127" s="221"/>
      <c r="C127" s="221"/>
      <c r="D127" s="224"/>
      <c r="E127" s="224"/>
    </row>
    <row r="128" spans="1:5" x14ac:dyDescent="0.2">
      <c r="A128" s="220">
        <v>127</v>
      </c>
      <c r="B128" s="221"/>
      <c r="C128" s="221"/>
      <c r="D128" s="224"/>
      <c r="E128" s="224"/>
    </row>
    <row r="129" spans="1:5" x14ac:dyDescent="0.2">
      <c r="A129" s="220">
        <v>128</v>
      </c>
      <c r="B129" s="221"/>
      <c r="C129" s="221"/>
      <c r="D129" s="224"/>
      <c r="E129" s="224"/>
    </row>
    <row r="130" spans="1:5" x14ac:dyDescent="0.2">
      <c r="A130" s="220">
        <v>129</v>
      </c>
      <c r="B130" s="221"/>
      <c r="C130" s="221"/>
      <c r="D130" s="224"/>
      <c r="E130" s="224"/>
    </row>
    <row r="131" spans="1:5" x14ac:dyDescent="0.2">
      <c r="A131" s="220">
        <v>130</v>
      </c>
      <c r="B131" s="221"/>
      <c r="C131" s="221"/>
      <c r="D131" s="224"/>
      <c r="E131" s="224"/>
    </row>
    <row r="132" spans="1:5" x14ac:dyDescent="0.2">
      <c r="A132" s="220">
        <v>131</v>
      </c>
      <c r="B132" s="221"/>
      <c r="C132" s="221"/>
      <c r="D132" s="224"/>
      <c r="E132" s="224"/>
    </row>
    <row r="133" spans="1:5" x14ac:dyDescent="0.2">
      <c r="A133" s="220">
        <v>132</v>
      </c>
      <c r="B133" s="221"/>
      <c r="C133" s="221"/>
      <c r="D133" s="224"/>
      <c r="E133" s="224"/>
    </row>
    <row r="134" spans="1:5" x14ac:dyDescent="0.2">
      <c r="A134" s="220">
        <v>133</v>
      </c>
      <c r="B134" s="221"/>
      <c r="C134" s="221"/>
      <c r="D134" s="224"/>
      <c r="E134" s="224"/>
    </row>
    <row r="135" spans="1:5" x14ac:dyDescent="0.2">
      <c r="A135" s="220">
        <v>134</v>
      </c>
      <c r="B135" s="221"/>
      <c r="C135" s="221"/>
      <c r="D135" s="224"/>
      <c r="E135" s="224"/>
    </row>
    <row r="136" spans="1:5" x14ac:dyDescent="0.2">
      <c r="A136" s="220">
        <v>135</v>
      </c>
      <c r="B136" s="221"/>
      <c r="C136" s="221"/>
      <c r="D136" s="224"/>
      <c r="E136" s="224"/>
    </row>
    <row r="137" spans="1:5" x14ac:dyDescent="0.2">
      <c r="A137" s="220">
        <v>136</v>
      </c>
      <c r="B137" s="221"/>
      <c r="C137" s="221"/>
      <c r="D137" s="224"/>
      <c r="E137" s="224"/>
    </row>
    <row r="138" spans="1:5" x14ac:dyDescent="0.2">
      <c r="A138" s="220">
        <v>137</v>
      </c>
      <c r="B138" s="221"/>
      <c r="C138" s="221"/>
      <c r="D138" s="224"/>
      <c r="E138" s="224"/>
    </row>
    <row r="139" spans="1:5" x14ac:dyDescent="0.2">
      <c r="A139" s="220">
        <v>138</v>
      </c>
      <c r="B139" s="221"/>
      <c r="C139" s="221"/>
      <c r="D139" s="224"/>
      <c r="E139" s="224"/>
    </row>
    <row r="140" spans="1:5" x14ac:dyDescent="0.2">
      <c r="A140" s="220">
        <v>139</v>
      </c>
      <c r="B140" s="221"/>
      <c r="C140" s="221"/>
      <c r="D140" s="224"/>
      <c r="E140" s="224"/>
    </row>
    <row r="141" spans="1:5" x14ac:dyDescent="0.2">
      <c r="A141" s="220">
        <v>140</v>
      </c>
      <c r="B141" s="221"/>
      <c r="C141" s="221"/>
      <c r="D141" s="224"/>
      <c r="E141" s="224"/>
    </row>
    <row r="142" spans="1:5" x14ac:dyDescent="0.2">
      <c r="A142" s="220">
        <v>141</v>
      </c>
      <c r="B142" s="221"/>
      <c r="C142" s="221"/>
      <c r="D142" s="224"/>
      <c r="E142" s="224"/>
    </row>
    <row r="143" spans="1:5" x14ac:dyDescent="0.2">
      <c r="A143" s="220">
        <v>142</v>
      </c>
      <c r="B143" s="221"/>
      <c r="C143" s="221"/>
      <c r="D143" s="224"/>
      <c r="E143" s="224"/>
    </row>
    <row r="144" spans="1:5" x14ac:dyDescent="0.2">
      <c r="A144" s="220">
        <v>143</v>
      </c>
      <c r="B144" s="221"/>
      <c r="C144" s="221"/>
      <c r="D144" s="224"/>
      <c r="E144" s="224"/>
    </row>
    <row r="145" spans="1:5" x14ac:dyDescent="0.2">
      <c r="A145" s="220">
        <v>144</v>
      </c>
      <c r="B145" s="221"/>
      <c r="C145" s="221"/>
      <c r="D145" s="224"/>
      <c r="E145" s="224"/>
    </row>
    <row r="146" spans="1:5" x14ac:dyDescent="0.2">
      <c r="A146" s="220">
        <v>145</v>
      </c>
      <c r="B146" s="221"/>
      <c r="C146" s="221"/>
      <c r="D146" s="224"/>
      <c r="E146" s="224"/>
    </row>
    <row r="147" spans="1:5" x14ac:dyDescent="0.2">
      <c r="A147" s="220">
        <v>146</v>
      </c>
      <c r="B147" s="221"/>
      <c r="C147" s="221"/>
      <c r="D147" s="224"/>
      <c r="E147" s="224"/>
    </row>
    <row r="148" spans="1:5" x14ac:dyDescent="0.2">
      <c r="A148" s="220">
        <v>147</v>
      </c>
      <c r="B148" s="221"/>
      <c r="C148" s="221"/>
      <c r="D148" s="224"/>
      <c r="E148" s="224"/>
    </row>
    <row r="149" spans="1:5" x14ac:dyDescent="0.2">
      <c r="A149" s="220">
        <v>148</v>
      </c>
      <c r="B149" s="221"/>
      <c r="C149" s="221"/>
      <c r="D149" s="224"/>
      <c r="E149" s="224"/>
    </row>
    <row r="150" spans="1:5" x14ac:dyDescent="0.2">
      <c r="A150" s="220">
        <v>149</v>
      </c>
      <c r="B150" s="221"/>
      <c r="C150" s="221"/>
      <c r="D150" s="224"/>
      <c r="E150" s="224"/>
    </row>
    <row r="151" spans="1:5" x14ac:dyDescent="0.2">
      <c r="A151" s="220">
        <v>150</v>
      </c>
      <c r="B151" s="221"/>
      <c r="C151" s="221"/>
      <c r="D151" s="224"/>
      <c r="E151" s="224"/>
    </row>
    <row r="152" spans="1:5" x14ac:dyDescent="0.2">
      <c r="A152" s="220">
        <v>151</v>
      </c>
      <c r="B152" s="221"/>
      <c r="C152" s="221"/>
      <c r="D152" s="224"/>
      <c r="E152" s="224"/>
    </row>
    <row r="153" spans="1:5" x14ac:dyDescent="0.2">
      <c r="A153" s="220">
        <v>152</v>
      </c>
      <c r="B153" s="221"/>
      <c r="C153" s="221"/>
      <c r="D153" s="224"/>
      <c r="E153" s="224"/>
    </row>
    <row r="154" spans="1:5" x14ac:dyDescent="0.2">
      <c r="A154" s="220">
        <v>153</v>
      </c>
      <c r="B154" s="221"/>
      <c r="C154" s="221"/>
      <c r="D154" s="224"/>
      <c r="E154" s="224"/>
    </row>
    <row r="155" spans="1:5" x14ac:dyDescent="0.2">
      <c r="A155" s="220">
        <v>154</v>
      </c>
      <c r="B155" s="221"/>
      <c r="C155" s="221"/>
      <c r="D155" s="224"/>
      <c r="E155" s="224"/>
    </row>
    <row r="156" spans="1:5" x14ac:dyDescent="0.2">
      <c r="A156" s="220">
        <v>155</v>
      </c>
      <c r="B156" s="221"/>
      <c r="C156" s="221"/>
      <c r="D156" s="224"/>
      <c r="E156" s="224"/>
    </row>
    <row r="157" spans="1:5" x14ac:dyDescent="0.2">
      <c r="A157" s="220">
        <v>156</v>
      </c>
      <c r="B157" s="221"/>
      <c r="C157" s="221"/>
      <c r="D157" s="224"/>
      <c r="E157" s="224"/>
    </row>
    <row r="158" spans="1:5" x14ac:dyDescent="0.2">
      <c r="A158" s="220">
        <v>157</v>
      </c>
      <c r="B158" s="221"/>
      <c r="C158" s="221"/>
      <c r="D158" s="224"/>
      <c r="E158" s="224"/>
    </row>
    <row r="159" spans="1:5" x14ac:dyDescent="0.2">
      <c r="A159" s="220">
        <v>158</v>
      </c>
      <c r="B159" s="221"/>
      <c r="C159" s="221"/>
      <c r="D159" s="224"/>
      <c r="E159" s="224"/>
    </row>
    <row r="160" spans="1:5" x14ac:dyDescent="0.2">
      <c r="A160" s="220">
        <v>159</v>
      </c>
      <c r="B160" s="221"/>
      <c r="C160" s="221"/>
      <c r="D160" s="224"/>
      <c r="E160" s="224"/>
    </row>
    <row r="161" spans="1:5" x14ac:dyDescent="0.2">
      <c r="A161" s="220">
        <v>160</v>
      </c>
      <c r="B161" s="221"/>
      <c r="C161" s="221"/>
      <c r="D161" s="224"/>
      <c r="E161" s="224"/>
    </row>
    <row r="162" spans="1:5" x14ac:dyDescent="0.2">
      <c r="A162" s="220">
        <v>161</v>
      </c>
      <c r="B162" s="221"/>
      <c r="C162" s="221"/>
      <c r="D162" s="224"/>
      <c r="E162" s="224"/>
    </row>
    <row r="163" spans="1:5" x14ac:dyDescent="0.2">
      <c r="A163" s="220">
        <v>162</v>
      </c>
      <c r="B163" s="221"/>
      <c r="C163" s="221"/>
      <c r="D163" s="224"/>
      <c r="E163" s="224"/>
    </row>
    <row r="164" spans="1:5" x14ac:dyDescent="0.2">
      <c r="A164" s="220">
        <v>163</v>
      </c>
      <c r="B164" s="221"/>
      <c r="C164" s="221"/>
      <c r="D164" s="224"/>
      <c r="E164" s="224"/>
    </row>
    <row r="165" spans="1:5" x14ac:dyDescent="0.2">
      <c r="A165" s="220">
        <v>164</v>
      </c>
      <c r="B165" s="221"/>
      <c r="C165" s="221"/>
      <c r="D165" s="224"/>
      <c r="E165" s="224"/>
    </row>
    <row r="166" spans="1:5" x14ac:dyDescent="0.2">
      <c r="A166" s="220">
        <v>165</v>
      </c>
      <c r="B166" s="221"/>
      <c r="C166" s="221"/>
      <c r="D166" s="224"/>
      <c r="E166" s="224"/>
    </row>
    <row r="167" spans="1:5" x14ac:dyDescent="0.2">
      <c r="A167" s="220">
        <v>166</v>
      </c>
      <c r="B167" s="221"/>
      <c r="C167" s="221"/>
      <c r="D167" s="224"/>
      <c r="E167" s="224"/>
    </row>
    <row r="168" spans="1:5" x14ac:dyDescent="0.2">
      <c r="A168" s="220">
        <v>167</v>
      </c>
      <c r="B168" s="221"/>
      <c r="C168" s="221"/>
      <c r="D168" s="224"/>
      <c r="E168" s="224"/>
    </row>
    <row r="169" spans="1:5" x14ac:dyDescent="0.2">
      <c r="A169" s="220">
        <v>168</v>
      </c>
      <c r="B169" s="221"/>
      <c r="C169" s="221"/>
      <c r="D169" s="224"/>
      <c r="E169" s="224"/>
    </row>
    <row r="170" spans="1:5" x14ac:dyDescent="0.2">
      <c r="A170" s="220">
        <v>169</v>
      </c>
      <c r="B170" s="221"/>
      <c r="C170" s="221"/>
      <c r="D170" s="224"/>
      <c r="E170" s="224"/>
    </row>
    <row r="171" spans="1:5" x14ac:dyDescent="0.2">
      <c r="A171" s="220">
        <v>170</v>
      </c>
      <c r="B171" s="221"/>
      <c r="C171" s="221"/>
      <c r="D171" s="224"/>
      <c r="E171" s="224"/>
    </row>
    <row r="172" spans="1:5" x14ac:dyDescent="0.2">
      <c r="A172" s="220">
        <v>171</v>
      </c>
      <c r="B172" s="221"/>
      <c r="C172" s="221"/>
      <c r="D172" s="224"/>
      <c r="E172" s="224"/>
    </row>
    <row r="173" spans="1:5" x14ac:dyDescent="0.2">
      <c r="A173" s="220">
        <v>172</v>
      </c>
      <c r="B173" s="221"/>
      <c r="C173" s="221"/>
      <c r="D173" s="224"/>
      <c r="E173" s="224"/>
    </row>
    <row r="174" spans="1:5" x14ac:dyDescent="0.2">
      <c r="A174" s="220">
        <v>173</v>
      </c>
      <c r="B174" s="221"/>
      <c r="C174" s="221"/>
      <c r="D174" s="224"/>
      <c r="E174" s="224"/>
    </row>
    <row r="175" spans="1:5" x14ac:dyDescent="0.2">
      <c r="A175" s="220">
        <v>174</v>
      </c>
      <c r="B175" s="221"/>
      <c r="C175" s="221"/>
      <c r="D175" s="224"/>
      <c r="E175" s="224"/>
    </row>
    <row r="176" spans="1:5" x14ac:dyDescent="0.2">
      <c r="A176" s="220">
        <v>175</v>
      </c>
      <c r="B176" s="221"/>
      <c r="C176" s="221"/>
      <c r="D176" s="224"/>
      <c r="E176" s="224"/>
    </row>
    <row r="177" spans="1:5" x14ac:dyDescent="0.2">
      <c r="A177" s="220">
        <v>176</v>
      </c>
      <c r="B177" s="221"/>
      <c r="C177" s="221"/>
      <c r="D177" s="224"/>
      <c r="E177" s="224"/>
    </row>
    <row r="178" spans="1:5" x14ac:dyDescent="0.2">
      <c r="A178" s="220">
        <v>177</v>
      </c>
      <c r="B178" s="221"/>
      <c r="C178" s="221"/>
      <c r="D178" s="224"/>
      <c r="E178" s="224"/>
    </row>
    <row r="179" spans="1:5" x14ac:dyDescent="0.2">
      <c r="A179" s="220">
        <v>178</v>
      </c>
      <c r="B179" s="221"/>
      <c r="C179" s="221"/>
      <c r="D179" s="224"/>
      <c r="E179" s="224"/>
    </row>
    <row r="180" spans="1:5" x14ac:dyDescent="0.2">
      <c r="A180" s="220">
        <v>179</v>
      </c>
      <c r="B180" s="221"/>
      <c r="C180" s="221"/>
      <c r="D180" s="224"/>
      <c r="E180" s="224"/>
    </row>
    <row r="181" spans="1:5" x14ac:dyDescent="0.2">
      <c r="A181" s="220">
        <v>180</v>
      </c>
      <c r="B181" s="221"/>
      <c r="C181" s="221"/>
      <c r="D181" s="224"/>
      <c r="E181" s="224"/>
    </row>
    <row r="182" spans="1:5" x14ac:dyDescent="0.2">
      <c r="A182" s="220">
        <v>181</v>
      </c>
      <c r="B182" s="221"/>
      <c r="C182" s="221"/>
      <c r="D182" s="224"/>
      <c r="E182" s="224"/>
    </row>
    <row r="183" spans="1:5" x14ac:dyDescent="0.2">
      <c r="A183" s="220">
        <v>182</v>
      </c>
      <c r="B183" s="221"/>
      <c r="C183" s="221"/>
      <c r="D183" s="224"/>
      <c r="E183" s="224"/>
    </row>
    <row r="184" spans="1:5" x14ac:dyDescent="0.2">
      <c r="A184" s="220">
        <v>183</v>
      </c>
      <c r="B184" s="221"/>
      <c r="C184" s="221"/>
      <c r="D184" s="224"/>
      <c r="E184" s="224"/>
    </row>
    <row r="185" spans="1:5" x14ac:dyDescent="0.2">
      <c r="A185" s="220">
        <v>184</v>
      </c>
      <c r="B185" s="221"/>
      <c r="C185" s="221"/>
      <c r="D185" s="224"/>
      <c r="E185" s="224"/>
    </row>
    <row r="186" spans="1:5" x14ac:dyDescent="0.2">
      <c r="A186" s="220">
        <v>185</v>
      </c>
      <c r="B186" s="221"/>
      <c r="C186" s="221"/>
      <c r="D186" s="224"/>
      <c r="E186" s="224"/>
    </row>
    <row r="187" spans="1:5" x14ac:dyDescent="0.2">
      <c r="A187" s="220">
        <v>186</v>
      </c>
      <c r="B187" s="221"/>
      <c r="C187" s="221"/>
      <c r="D187" s="224"/>
      <c r="E187" s="224"/>
    </row>
    <row r="188" spans="1:5" x14ac:dyDescent="0.2">
      <c r="A188" s="220">
        <v>187</v>
      </c>
      <c r="B188" s="221"/>
      <c r="C188" s="221"/>
      <c r="D188" s="224"/>
      <c r="E188" s="224"/>
    </row>
    <row r="189" spans="1:5" x14ac:dyDescent="0.2">
      <c r="A189" s="220">
        <v>188</v>
      </c>
      <c r="B189" s="221"/>
      <c r="C189" s="221"/>
      <c r="D189" s="224"/>
      <c r="E189" s="224"/>
    </row>
    <row r="190" spans="1:5" x14ac:dyDescent="0.2">
      <c r="A190" s="220">
        <v>189</v>
      </c>
      <c r="B190" s="221"/>
      <c r="C190" s="221"/>
      <c r="D190" s="224"/>
      <c r="E190" s="224"/>
    </row>
    <row r="191" spans="1:5" x14ac:dyDescent="0.2">
      <c r="A191" s="220">
        <v>190</v>
      </c>
      <c r="B191" s="221"/>
      <c r="C191" s="221"/>
      <c r="D191" s="224"/>
      <c r="E191" s="224"/>
    </row>
    <row r="192" spans="1:5" x14ac:dyDescent="0.2">
      <c r="A192" s="220">
        <v>191</v>
      </c>
      <c r="B192" s="221"/>
      <c r="C192" s="221"/>
      <c r="D192" s="224"/>
      <c r="E192" s="224"/>
    </row>
    <row r="193" spans="1:5" x14ac:dyDescent="0.2">
      <c r="A193" s="220">
        <v>192</v>
      </c>
      <c r="B193" s="221"/>
      <c r="C193" s="221"/>
      <c r="D193" s="224"/>
      <c r="E193" s="224"/>
    </row>
    <row r="194" spans="1:5" x14ac:dyDescent="0.2">
      <c r="A194" s="220">
        <v>193</v>
      </c>
      <c r="B194" s="221"/>
      <c r="C194" s="221"/>
      <c r="D194" s="224"/>
      <c r="E194" s="224"/>
    </row>
    <row r="195" spans="1:5" x14ac:dyDescent="0.2">
      <c r="A195" s="220">
        <v>194</v>
      </c>
      <c r="B195" s="221"/>
      <c r="C195" s="221"/>
      <c r="D195" s="224"/>
      <c r="E195" s="224"/>
    </row>
    <row r="196" spans="1:5" x14ac:dyDescent="0.2">
      <c r="A196" s="220">
        <v>195</v>
      </c>
      <c r="B196" s="221"/>
      <c r="C196" s="221"/>
      <c r="D196" s="224"/>
      <c r="E196" s="224"/>
    </row>
    <row r="197" spans="1:5" x14ac:dyDescent="0.2">
      <c r="A197" s="220">
        <v>196</v>
      </c>
      <c r="B197" s="221"/>
      <c r="C197" s="221"/>
      <c r="D197" s="224"/>
      <c r="E197" s="224"/>
    </row>
    <row r="198" spans="1:5" x14ac:dyDescent="0.2">
      <c r="A198" s="220">
        <v>197</v>
      </c>
      <c r="B198" s="221"/>
      <c r="C198" s="221"/>
      <c r="D198" s="224"/>
      <c r="E198" s="224"/>
    </row>
    <row r="199" spans="1:5" x14ac:dyDescent="0.2">
      <c r="A199" s="220">
        <v>198</v>
      </c>
      <c r="B199" s="221"/>
      <c r="C199" s="221"/>
      <c r="D199" s="224"/>
      <c r="E199" s="224"/>
    </row>
    <row r="200" spans="1:5" x14ac:dyDescent="0.2">
      <c r="A200" s="220">
        <v>199</v>
      </c>
      <c r="B200" s="221"/>
      <c r="C200" s="221"/>
      <c r="D200" s="224"/>
      <c r="E200" s="224"/>
    </row>
    <row r="201" spans="1:5" x14ac:dyDescent="0.2">
      <c r="A201" s="220">
        <v>200</v>
      </c>
      <c r="B201" s="221"/>
      <c r="C201" s="221"/>
      <c r="D201" s="224"/>
      <c r="E201" s="224"/>
    </row>
    <row r="202" spans="1:5" x14ac:dyDescent="0.2">
      <c r="A202" s="220">
        <v>201</v>
      </c>
      <c r="B202" s="221"/>
      <c r="C202" s="221"/>
      <c r="D202" s="224"/>
      <c r="E202" s="224"/>
    </row>
    <row r="203" spans="1:5" x14ac:dyDescent="0.2">
      <c r="A203" s="220">
        <v>202</v>
      </c>
      <c r="B203" s="221"/>
      <c r="C203" s="221"/>
      <c r="D203" s="224"/>
      <c r="E203" s="224"/>
    </row>
    <row r="204" spans="1:5" x14ac:dyDescent="0.2">
      <c r="A204" s="220">
        <v>203</v>
      </c>
      <c r="B204" s="221"/>
      <c r="C204" s="221"/>
      <c r="D204" s="224"/>
      <c r="E204" s="224"/>
    </row>
    <row r="205" spans="1:5" x14ac:dyDescent="0.2">
      <c r="A205" s="220">
        <v>204</v>
      </c>
      <c r="B205" s="221"/>
      <c r="C205" s="221"/>
      <c r="D205" s="224"/>
      <c r="E205" s="224"/>
    </row>
    <row r="206" spans="1:5" x14ac:dyDescent="0.2">
      <c r="A206" s="220">
        <v>205</v>
      </c>
      <c r="B206" s="221"/>
      <c r="C206" s="221"/>
      <c r="D206" s="224"/>
      <c r="E206" s="224"/>
    </row>
    <row r="207" spans="1:5" x14ac:dyDescent="0.2">
      <c r="A207" s="220">
        <v>206</v>
      </c>
      <c r="B207" s="221"/>
      <c r="C207" s="221"/>
      <c r="D207" s="224"/>
      <c r="E207" s="224"/>
    </row>
    <row r="208" spans="1:5" x14ac:dyDescent="0.2">
      <c r="A208" s="220">
        <v>207</v>
      </c>
      <c r="B208" s="221"/>
      <c r="C208" s="221"/>
      <c r="D208" s="224"/>
      <c r="E208" s="224"/>
    </row>
    <row r="209" spans="1:5" x14ac:dyDescent="0.2">
      <c r="A209" s="220">
        <v>208</v>
      </c>
      <c r="B209" s="221"/>
      <c r="C209" s="221"/>
      <c r="D209" s="224"/>
      <c r="E209" s="224"/>
    </row>
    <row r="210" spans="1:5" x14ac:dyDescent="0.2">
      <c r="A210" s="220">
        <v>209</v>
      </c>
      <c r="B210" s="221"/>
      <c r="C210" s="221"/>
      <c r="D210" s="224"/>
      <c r="E210" s="224"/>
    </row>
    <row r="211" spans="1:5" x14ac:dyDescent="0.2">
      <c r="A211" s="220">
        <v>210</v>
      </c>
      <c r="B211" s="221"/>
      <c r="C211" s="221"/>
      <c r="D211" s="224"/>
      <c r="E211" s="224"/>
    </row>
    <row r="212" spans="1:5" x14ac:dyDescent="0.2">
      <c r="A212" s="220">
        <v>211</v>
      </c>
      <c r="B212" s="221"/>
      <c r="C212" s="221"/>
      <c r="D212" s="224"/>
      <c r="E212" s="224"/>
    </row>
    <row r="213" spans="1:5" x14ac:dyDescent="0.2">
      <c r="A213" s="220">
        <v>212</v>
      </c>
      <c r="B213" s="221"/>
      <c r="C213" s="221"/>
      <c r="D213" s="224"/>
      <c r="E213" s="224"/>
    </row>
    <row r="214" spans="1:5" x14ac:dyDescent="0.2">
      <c r="A214" s="220">
        <v>213</v>
      </c>
      <c r="B214" s="221"/>
      <c r="C214" s="221"/>
      <c r="D214" s="224"/>
      <c r="E214" s="224"/>
    </row>
    <row r="215" spans="1:5" x14ac:dyDescent="0.2">
      <c r="A215" s="220">
        <v>214</v>
      </c>
      <c r="B215" s="221"/>
      <c r="C215" s="221"/>
      <c r="D215" s="224"/>
      <c r="E215" s="224"/>
    </row>
    <row r="216" spans="1:5" x14ac:dyDescent="0.2">
      <c r="A216" s="220">
        <v>215</v>
      </c>
      <c r="B216" s="221"/>
      <c r="C216" s="221"/>
      <c r="D216" s="224"/>
      <c r="E216" s="224"/>
    </row>
    <row r="217" spans="1:5" x14ac:dyDescent="0.2">
      <c r="A217" s="220">
        <v>216</v>
      </c>
      <c r="B217" s="221"/>
      <c r="C217" s="221"/>
      <c r="D217" s="224"/>
      <c r="E217" s="224"/>
    </row>
    <row r="218" spans="1:5" x14ac:dyDescent="0.2">
      <c r="A218" s="220">
        <v>217</v>
      </c>
      <c r="B218" s="221"/>
      <c r="C218" s="221"/>
      <c r="D218" s="224"/>
      <c r="E218" s="224"/>
    </row>
    <row r="219" spans="1:5" x14ac:dyDescent="0.2">
      <c r="A219" s="220">
        <v>218</v>
      </c>
      <c r="B219" s="221"/>
      <c r="C219" s="221"/>
      <c r="D219" s="224"/>
      <c r="E219" s="224"/>
    </row>
    <row r="220" spans="1:5" x14ac:dyDescent="0.2">
      <c r="A220" s="220">
        <v>219</v>
      </c>
      <c r="B220" s="221"/>
      <c r="C220" s="221"/>
      <c r="D220" s="224"/>
      <c r="E220" s="224"/>
    </row>
    <row r="221" spans="1:5" x14ac:dyDescent="0.2">
      <c r="A221" s="220">
        <v>220</v>
      </c>
      <c r="B221" s="221"/>
      <c r="C221" s="221"/>
      <c r="D221" s="224"/>
      <c r="E221" s="224"/>
    </row>
    <row r="222" spans="1:5" x14ac:dyDescent="0.2">
      <c r="A222" s="220">
        <v>221</v>
      </c>
      <c r="B222" s="221"/>
      <c r="C222" s="221"/>
      <c r="D222" s="224"/>
      <c r="E222" s="224"/>
    </row>
    <row r="223" spans="1:5" x14ac:dyDescent="0.2">
      <c r="A223" s="220">
        <v>222</v>
      </c>
      <c r="B223" s="221"/>
      <c r="C223" s="221"/>
      <c r="D223" s="224"/>
      <c r="E223" s="224"/>
    </row>
    <row r="224" spans="1:5" x14ac:dyDescent="0.2">
      <c r="A224" s="220">
        <v>223</v>
      </c>
      <c r="B224" s="221"/>
      <c r="C224" s="221"/>
      <c r="D224" s="224"/>
      <c r="E224" s="224"/>
    </row>
    <row r="225" spans="1:5" x14ac:dyDescent="0.2">
      <c r="A225" s="220">
        <v>224</v>
      </c>
      <c r="B225" s="221"/>
      <c r="C225" s="221"/>
      <c r="D225" s="224"/>
      <c r="E225" s="224"/>
    </row>
    <row r="226" spans="1:5" x14ac:dyDescent="0.2">
      <c r="A226" s="220">
        <v>225</v>
      </c>
      <c r="B226" s="221"/>
      <c r="C226" s="221"/>
      <c r="D226" s="224"/>
      <c r="E226" s="224"/>
    </row>
    <row r="227" spans="1:5" x14ac:dyDescent="0.2">
      <c r="A227" s="220">
        <v>226</v>
      </c>
      <c r="B227" s="221"/>
      <c r="C227" s="221"/>
      <c r="D227" s="224"/>
      <c r="E227" s="224"/>
    </row>
    <row r="228" spans="1:5" x14ac:dyDescent="0.2">
      <c r="A228" s="220">
        <v>227</v>
      </c>
      <c r="B228" s="221"/>
      <c r="C228" s="221"/>
      <c r="D228" s="224"/>
      <c r="E228" s="224"/>
    </row>
    <row r="229" spans="1:5" x14ac:dyDescent="0.2">
      <c r="A229" s="220">
        <v>228</v>
      </c>
      <c r="B229" s="221"/>
      <c r="C229" s="221"/>
      <c r="D229" s="224"/>
      <c r="E229" s="224"/>
    </row>
    <row r="230" spans="1:5" x14ac:dyDescent="0.2">
      <c r="A230" s="220">
        <v>229</v>
      </c>
      <c r="B230" s="221"/>
      <c r="C230" s="221"/>
      <c r="D230" s="224"/>
      <c r="E230" s="224"/>
    </row>
    <row r="231" spans="1:5" x14ac:dyDescent="0.2">
      <c r="A231" s="220">
        <v>230</v>
      </c>
      <c r="B231" s="221"/>
      <c r="C231" s="221"/>
      <c r="D231" s="224"/>
      <c r="E231" s="224"/>
    </row>
    <row r="232" spans="1:5" x14ac:dyDescent="0.2">
      <c r="A232" s="220">
        <v>231</v>
      </c>
      <c r="B232" s="221"/>
      <c r="C232" s="221"/>
      <c r="D232" s="224"/>
      <c r="E232" s="224"/>
    </row>
    <row r="233" spans="1:5" x14ac:dyDescent="0.2">
      <c r="A233" s="220">
        <v>232</v>
      </c>
      <c r="B233" s="221"/>
      <c r="C233" s="221"/>
      <c r="D233" s="224"/>
      <c r="E233" s="224"/>
    </row>
    <row r="234" spans="1:5" x14ac:dyDescent="0.2">
      <c r="A234" s="220">
        <v>233</v>
      </c>
      <c r="B234" s="221"/>
      <c r="C234" s="221"/>
      <c r="D234" s="224"/>
      <c r="E234" s="224"/>
    </row>
    <row r="235" spans="1:5" x14ac:dyDescent="0.2">
      <c r="A235" s="220">
        <v>234</v>
      </c>
      <c r="B235" s="221"/>
      <c r="C235" s="221"/>
      <c r="D235" s="224"/>
      <c r="E235" s="224"/>
    </row>
    <row r="236" spans="1:5" x14ac:dyDescent="0.2">
      <c r="A236" s="220">
        <v>235</v>
      </c>
      <c r="B236" s="221"/>
      <c r="C236" s="221"/>
      <c r="D236" s="224"/>
      <c r="E236" s="224"/>
    </row>
    <row r="237" spans="1:5" x14ac:dyDescent="0.2">
      <c r="A237" s="220">
        <v>236</v>
      </c>
      <c r="B237" s="221"/>
      <c r="C237" s="221"/>
      <c r="D237" s="224"/>
      <c r="E237" s="224"/>
    </row>
    <row r="238" spans="1:5" x14ac:dyDescent="0.2">
      <c r="A238" s="220">
        <v>237</v>
      </c>
      <c r="B238" s="221"/>
      <c r="C238" s="221"/>
      <c r="D238" s="224"/>
      <c r="E238" s="224"/>
    </row>
    <row r="239" spans="1:5" x14ac:dyDescent="0.2">
      <c r="A239" s="220">
        <v>238</v>
      </c>
      <c r="B239" s="221"/>
      <c r="C239" s="221"/>
      <c r="D239" s="224"/>
      <c r="E239" s="224"/>
    </row>
    <row r="240" spans="1:5" x14ac:dyDescent="0.2">
      <c r="A240" s="220">
        <v>239</v>
      </c>
      <c r="B240" s="221"/>
      <c r="C240" s="221"/>
      <c r="D240" s="224"/>
      <c r="E240" s="224"/>
    </row>
    <row r="241" spans="1:5" x14ac:dyDescent="0.2">
      <c r="A241" s="220">
        <v>240</v>
      </c>
      <c r="B241" s="221"/>
      <c r="C241" s="221"/>
      <c r="D241" s="224"/>
      <c r="E241" s="224"/>
    </row>
    <row r="242" spans="1:5" x14ac:dyDescent="0.2">
      <c r="A242" s="220">
        <v>241</v>
      </c>
      <c r="B242" s="221"/>
      <c r="C242" s="221"/>
      <c r="D242" s="224"/>
      <c r="E242" s="224"/>
    </row>
    <row r="243" spans="1:5" x14ac:dyDescent="0.2">
      <c r="A243" s="220">
        <v>242</v>
      </c>
      <c r="B243" s="221"/>
      <c r="C243" s="221"/>
      <c r="D243" s="224"/>
      <c r="E243" s="224"/>
    </row>
    <row r="244" spans="1:5" x14ac:dyDescent="0.2">
      <c r="A244" s="220">
        <v>243</v>
      </c>
      <c r="B244" s="221"/>
      <c r="C244" s="221"/>
      <c r="D244" s="224"/>
      <c r="E244" s="224"/>
    </row>
    <row r="245" spans="1:5" x14ac:dyDescent="0.2">
      <c r="A245" s="220">
        <v>244</v>
      </c>
      <c r="B245" s="221"/>
      <c r="C245" s="221"/>
      <c r="D245" s="224"/>
      <c r="E245" s="224"/>
    </row>
    <row r="246" spans="1:5" x14ac:dyDescent="0.2">
      <c r="A246" s="220">
        <v>245</v>
      </c>
      <c r="B246" s="221"/>
      <c r="C246" s="221"/>
      <c r="D246" s="224"/>
      <c r="E246" s="224"/>
    </row>
    <row r="247" spans="1:5" x14ac:dyDescent="0.2">
      <c r="A247" s="220">
        <v>246</v>
      </c>
      <c r="B247" s="221"/>
      <c r="C247" s="221"/>
      <c r="D247" s="224"/>
      <c r="E247" s="224"/>
    </row>
    <row r="248" spans="1:5" x14ac:dyDescent="0.2">
      <c r="A248" s="220">
        <v>247</v>
      </c>
      <c r="B248" s="221"/>
      <c r="C248" s="221"/>
      <c r="D248" s="224"/>
      <c r="E248" s="224"/>
    </row>
    <row r="249" spans="1:5" x14ac:dyDescent="0.2">
      <c r="A249" s="220">
        <v>248</v>
      </c>
      <c r="B249" s="221"/>
      <c r="C249" s="221"/>
      <c r="D249" s="224"/>
      <c r="E249" s="224"/>
    </row>
    <row r="250" spans="1:5" x14ac:dyDescent="0.2">
      <c r="A250" s="220">
        <v>249</v>
      </c>
      <c r="B250" s="221"/>
      <c r="C250" s="221"/>
      <c r="D250" s="224"/>
      <c r="E250" s="224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</vt:i4>
      </vt:variant>
    </vt:vector>
  </HeadingPairs>
  <TitlesOfParts>
    <vt:vector size="18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colonneclientsfacturé</vt:lpstr>
      <vt:lpstr>colonneclientsfacturéBI</vt:lpstr>
      <vt:lpstr>colonneclientsintervention</vt:lpstr>
      <vt:lpstr>colonneclientsinterventionBi</vt:lpstr>
      <vt:lpstr>colonnepointprelevement</vt:lpstr>
      <vt:lpstr>colonneposteintervention</vt:lpstr>
      <vt:lpstr>colonnetechnicien</vt:lpstr>
      <vt:lpstr>colonnetravaux</vt:lpstr>
      <vt:lpstr>colonnevaleurprelevement</vt:lpstr>
      <vt:lpstr>TableauMaterielReference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maison</cp:lastModifiedBy>
  <cp:lastPrinted>2020-06-05T21:58:10Z</cp:lastPrinted>
  <dcterms:created xsi:type="dcterms:W3CDTF">2018-11-28T09:50:59Z</dcterms:created>
  <dcterms:modified xsi:type="dcterms:W3CDTF">2020-06-07T09:32:27Z</dcterms:modified>
</cp:coreProperties>
</file>