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C14" i="1" l="1"/>
  <c r="B14" i="1"/>
  <c r="B13" i="1"/>
  <c r="C13" i="1" s="1"/>
  <c r="B12" i="1"/>
  <c r="C12" i="1" s="1"/>
  <c r="B11" i="1"/>
  <c r="C11" i="1" s="1"/>
  <c r="B10" i="1"/>
  <c r="C10" i="1" s="1"/>
  <c r="B6" i="1"/>
  <c r="C6" i="1" s="1"/>
  <c r="B5" i="1"/>
  <c r="C5" i="1" s="1"/>
  <c r="B3" i="1"/>
  <c r="C3" i="1" s="1"/>
  <c r="B2" i="1"/>
  <c r="C2" i="1" s="1"/>
  <c r="B7" i="1" l="1"/>
  <c r="C7" i="1" s="1"/>
  <c r="L6" i="1" s="1"/>
  <c r="B4" i="1"/>
  <c r="C4" i="1" s="1"/>
  <c r="B8" i="1"/>
  <c r="C8" i="1" s="1"/>
  <c r="B9" i="1"/>
  <c r="C9" i="1" s="1"/>
</calcChain>
</file>

<file path=xl/sharedStrings.xml><?xml version="1.0" encoding="utf-8"?>
<sst xmlns="http://schemas.openxmlformats.org/spreadsheetml/2006/main" count="18" uniqueCount="18">
  <si>
    <t>Nb de dimanche</t>
  </si>
  <si>
    <t>nb fériés</t>
  </si>
  <si>
    <t xml:space="preserve">jour de l'an </t>
  </si>
  <si>
    <t>Paques</t>
  </si>
  <si>
    <t>Lundi Pâques</t>
  </si>
  <si>
    <t>Fete du travail</t>
  </si>
  <si>
    <t>ascension</t>
  </si>
  <si>
    <t>Pentecote</t>
  </si>
  <si>
    <t>lundi Pentecote</t>
  </si>
  <si>
    <t>Fete nationale</t>
  </si>
  <si>
    <t>Assomption</t>
  </si>
  <si>
    <t>Toussaint</t>
  </si>
  <si>
    <t>Armistice 14/18</t>
  </si>
  <si>
    <t>Armistice 39/45</t>
  </si>
  <si>
    <t>Noel</t>
  </si>
  <si>
    <t>nb</t>
  </si>
  <si>
    <t>2019</t>
  </si>
  <si>
    <t>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</si>
</sst>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1" xfId="0" applyFill="1" applyBorder="1"/>
    <xf numFmtId="164" fontId="0" fillId="0" borderId="0" xfId="0" applyNumberFormat="1"/>
    <xf numFmtId="0" fontId="0" fillId="3" borderId="2" xfId="0" applyNumberFormat="1" applyFill="1" applyBorder="1"/>
    <xf numFmtId="16" fontId="0" fillId="0" borderId="0" xfId="0" applyNumberFormat="1"/>
  </cellXfs>
  <cellStyles count="1">
    <cellStyle name="Normal" xfId="0" builtinId="0"/>
  </cellStyles>
  <dxfs count="1">
    <dxf>
      <numFmt numFmtId="164" formatCode="d/m/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14" totalsRowShown="0">
  <autoFilter ref="A1:C14"/>
  <tableColumns count="3">
    <tableColumn id="1" name="Fériés"/>
    <tableColumn id="2" name="2019" dataDxfId="0"/>
    <tableColumn id="3" name="nb">
      <calculatedColumnFormula>COUNTIF($J$1:$O$2,$B2)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workbookViewId="0">
      <selection activeCell="F10" sqref="F10"/>
    </sheetView>
  </sheetViews>
  <sheetFormatPr baseColWidth="10" defaultRowHeight="15" x14ac:dyDescent="0.25"/>
  <cols>
    <col min="1" max="1" width="16.7109375" customWidth="1"/>
    <col min="2" max="2" width="11.42578125" style="4"/>
    <col min="10" max="10" width="15.42578125" bestFit="1" customWidth="1"/>
  </cols>
  <sheetData>
    <row r="1" spans="1:15" ht="15.75" thickBot="1" x14ac:dyDescent="0.3">
      <c r="A1" s="3" t="s">
        <v>17</v>
      </c>
      <c r="B1" s="5" t="s">
        <v>16</v>
      </c>
      <c r="C1" t="s">
        <v>15</v>
      </c>
      <c r="J1" s="1">
        <v>43466</v>
      </c>
      <c r="K1" s="1">
        <v>43815</v>
      </c>
      <c r="L1" s="1">
        <v>43816</v>
      </c>
      <c r="M1" s="1">
        <v>43593</v>
      </c>
      <c r="N1" s="6"/>
    </row>
    <row r="2" spans="1:15" x14ac:dyDescent="0.25">
      <c r="A2" t="s">
        <v>2</v>
      </c>
      <c r="B2" s="4">
        <f>DATE($B$1,1,1)</f>
        <v>43466</v>
      </c>
      <c r="C2">
        <f>COUNTIF($J$1:$O$2,$B2)</f>
        <v>1</v>
      </c>
      <c r="J2" s="1">
        <v>43814</v>
      </c>
      <c r="K2" s="1">
        <v>43539</v>
      </c>
      <c r="L2" s="1">
        <v>43540</v>
      </c>
      <c r="M2" s="1">
        <v>43541</v>
      </c>
      <c r="N2" s="1">
        <v>43542</v>
      </c>
      <c r="O2" s="1">
        <v>43543</v>
      </c>
    </row>
    <row r="3" spans="1:15" x14ac:dyDescent="0.25">
      <c r="A3" t="s">
        <v>3</v>
      </c>
      <c r="B3" s="4">
        <f>FLOOR(DAY(MINUTE($B$1/38)/2+56)&amp;"/5/"&amp;$B$1,7)-34</f>
        <v>43576</v>
      </c>
      <c r="C3">
        <f t="shared" ref="C3:C14" si="0">COUNTIF($J$1:$O$2,$B3)</f>
        <v>0</v>
      </c>
    </row>
    <row r="4" spans="1:15" x14ac:dyDescent="0.25">
      <c r="A4" t="s">
        <v>4</v>
      </c>
      <c r="B4" s="4">
        <f>B3+1</f>
        <v>43577</v>
      </c>
      <c r="C4">
        <f t="shared" si="0"/>
        <v>0</v>
      </c>
    </row>
    <row r="5" spans="1:15" x14ac:dyDescent="0.25">
      <c r="A5" t="s">
        <v>5</v>
      </c>
      <c r="B5" s="4">
        <f>DATE($B$1,5,1)</f>
        <v>43586</v>
      </c>
      <c r="C5">
        <f t="shared" si="0"/>
        <v>0</v>
      </c>
      <c r="J5" t="s">
        <v>0</v>
      </c>
      <c r="L5" t="s">
        <v>1</v>
      </c>
    </row>
    <row r="6" spans="1:15" x14ac:dyDescent="0.25">
      <c r="A6" t="s">
        <v>13</v>
      </c>
      <c r="B6" s="4">
        <f>DATE($B$1,5,8)</f>
        <v>43593</v>
      </c>
      <c r="C6">
        <f t="shared" si="0"/>
        <v>1</v>
      </c>
      <c r="J6" s="2">
        <f>SUMPRODUCT((WEEKDAY(J1:$O$2,2)=7)*1)</f>
        <v>2</v>
      </c>
      <c r="L6" s="2">
        <f>SUM($C$2:$C$14)</f>
        <v>2</v>
      </c>
    </row>
    <row r="7" spans="1:15" x14ac:dyDescent="0.25">
      <c r="A7" t="s">
        <v>6</v>
      </c>
      <c r="B7" s="4">
        <f>$B$3+39</f>
        <v>43615</v>
      </c>
      <c r="C7">
        <f t="shared" si="0"/>
        <v>0</v>
      </c>
    </row>
    <row r="8" spans="1:15" x14ac:dyDescent="0.25">
      <c r="A8" t="s">
        <v>7</v>
      </c>
      <c r="B8" s="4">
        <f>$B$3+40</f>
        <v>43616</v>
      </c>
      <c r="C8">
        <f t="shared" si="0"/>
        <v>0</v>
      </c>
    </row>
    <row r="9" spans="1:15" x14ac:dyDescent="0.25">
      <c r="A9" t="s">
        <v>8</v>
      </c>
      <c r="B9" s="4">
        <f>B3+50</f>
        <v>43626</v>
      </c>
      <c r="C9">
        <f t="shared" si="0"/>
        <v>0</v>
      </c>
    </row>
    <row r="10" spans="1:15" x14ac:dyDescent="0.25">
      <c r="A10" t="s">
        <v>9</v>
      </c>
      <c r="B10" s="4">
        <f>DATE($B$1,7,14)</f>
        <v>43660</v>
      </c>
      <c r="C10">
        <f t="shared" si="0"/>
        <v>0</v>
      </c>
    </row>
    <row r="11" spans="1:15" x14ac:dyDescent="0.25">
      <c r="A11" t="s">
        <v>10</v>
      </c>
      <c r="B11" s="4">
        <f>DATE($B$1,8,15)</f>
        <v>43692</v>
      </c>
      <c r="C11">
        <f t="shared" si="0"/>
        <v>0</v>
      </c>
    </row>
    <row r="12" spans="1:15" x14ac:dyDescent="0.25">
      <c r="A12" t="s">
        <v>11</v>
      </c>
      <c r="B12" s="4">
        <f>DATE($B$1,11,1)</f>
        <v>43770</v>
      </c>
      <c r="C12">
        <f t="shared" si="0"/>
        <v>0</v>
      </c>
    </row>
    <row r="13" spans="1:15" x14ac:dyDescent="0.25">
      <c r="A13" t="s">
        <v>12</v>
      </c>
      <c r="B13" s="4">
        <f>DATE($B$1,11,11)</f>
        <v>43780</v>
      </c>
      <c r="C13">
        <f t="shared" si="0"/>
        <v>0</v>
      </c>
    </row>
    <row r="14" spans="1:15" x14ac:dyDescent="0.25">
      <c r="A14" t="s">
        <v>14</v>
      </c>
      <c r="B14" s="4">
        <f>DATE($B$1,12,25)</f>
        <v>43824</v>
      </c>
      <c r="C14">
        <f t="shared" si="0"/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GRANGEOT</dc:creator>
  <cp:lastModifiedBy>maison</cp:lastModifiedBy>
  <dcterms:created xsi:type="dcterms:W3CDTF">2019-04-01T09:48:00Z</dcterms:created>
  <dcterms:modified xsi:type="dcterms:W3CDTF">2019-04-01T11:14:13Z</dcterms:modified>
</cp:coreProperties>
</file>