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0730" windowHeight="11760" activeTab="1"/>
  </bookViews>
  <sheets>
    <sheet name="Stats" sheetId="2" r:id="rId1"/>
    <sheet name="2020" sheetId="3" r:id="rId2"/>
  </sheets>
  <externalReferences>
    <externalReference r:id="rId3"/>
    <externalReference r:id="rId4"/>
  </externalReferences>
  <definedNames>
    <definedName name="Joueurs">[1]Joueur!$AA$11:$AA$39</definedName>
    <definedName name="Nom">[2]Joueurs!$B$1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" i="3" l="1"/>
  <c r="L6" i="3"/>
  <c r="L5" i="3"/>
  <c r="L4" i="3"/>
  <c r="L3" i="3"/>
  <c r="K7" i="3"/>
  <c r="K6" i="3"/>
  <c r="K5" i="3"/>
  <c r="K4" i="3"/>
  <c r="K3" i="3"/>
  <c r="C71" i="3" l="1"/>
  <c r="B71" i="3"/>
  <c r="C70" i="3"/>
  <c r="B70" i="3"/>
  <c r="C69" i="3"/>
  <c r="B69" i="3"/>
  <c r="C68" i="3"/>
  <c r="B68" i="3"/>
  <c r="C67" i="3"/>
  <c r="B67" i="3"/>
  <c r="C66" i="3"/>
  <c r="B66" i="3"/>
  <c r="C65" i="3"/>
  <c r="B65" i="3"/>
  <c r="C64" i="3"/>
  <c r="B64" i="3"/>
  <c r="C63" i="3"/>
  <c r="B63" i="3"/>
  <c r="C62" i="3"/>
  <c r="B62" i="3"/>
  <c r="C61" i="3"/>
  <c r="B61" i="3"/>
  <c r="C60" i="3"/>
  <c r="B60" i="3"/>
  <c r="C59" i="3"/>
  <c r="B59" i="3"/>
  <c r="C58" i="3"/>
  <c r="B58" i="3"/>
  <c r="C57" i="3"/>
  <c r="B57" i="3"/>
  <c r="C56" i="3"/>
  <c r="B56" i="3"/>
  <c r="C55" i="3"/>
  <c r="B55" i="3"/>
  <c r="C54" i="3"/>
  <c r="B54" i="3"/>
  <c r="C53" i="3"/>
  <c r="B53" i="3"/>
  <c r="C52" i="3"/>
  <c r="B52" i="3"/>
  <c r="C51" i="3"/>
  <c r="B51" i="3"/>
  <c r="C50" i="3"/>
  <c r="B50" i="3"/>
  <c r="C49" i="3"/>
  <c r="B49" i="3"/>
  <c r="C48" i="3"/>
  <c r="B48" i="3"/>
  <c r="C47" i="3"/>
  <c r="B47" i="3"/>
  <c r="C46" i="3"/>
  <c r="B46" i="3"/>
  <c r="C45" i="3"/>
  <c r="B45" i="3"/>
  <c r="C44" i="3"/>
  <c r="B44" i="3"/>
  <c r="C43" i="3"/>
  <c r="B43" i="3"/>
  <c r="C42" i="3"/>
  <c r="B42" i="3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D8" i="3" s="1"/>
  <c r="C7" i="3"/>
  <c r="B7" i="3"/>
  <c r="D7" i="3" s="1"/>
  <c r="C6" i="3"/>
  <c r="B6" i="3"/>
  <c r="C5" i="3"/>
  <c r="E5" i="3" s="1"/>
  <c r="B5" i="3"/>
  <c r="C4" i="3"/>
  <c r="B4" i="3"/>
  <c r="D4" i="3" s="1"/>
  <c r="C3" i="3"/>
  <c r="B3" i="3"/>
  <c r="D3" i="3" s="1"/>
  <c r="C2" i="3"/>
  <c r="B2" i="3"/>
  <c r="D42" i="3" s="1"/>
  <c r="E8" i="3" l="1"/>
  <c r="D9" i="3"/>
  <c r="E12" i="3"/>
  <c r="D13" i="3"/>
  <c r="E16" i="3"/>
  <c r="D17" i="3"/>
  <c r="E20" i="3"/>
  <c r="D21" i="3"/>
  <c r="E24" i="3"/>
  <c r="D25" i="3"/>
  <c r="E28" i="3"/>
  <c r="D38" i="3"/>
  <c r="D40" i="3"/>
  <c r="D48" i="3"/>
  <c r="D50" i="3"/>
  <c r="D52" i="3"/>
  <c r="D54" i="3"/>
  <c r="D56" i="3"/>
  <c r="D58" i="3"/>
  <c r="D60" i="3"/>
  <c r="D62" i="3"/>
  <c r="D64" i="3"/>
  <c r="D66" i="3"/>
  <c r="D68" i="3"/>
  <c r="D70" i="3"/>
  <c r="D2" i="3"/>
  <c r="D10" i="3"/>
  <c r="B72" i="3"/>
  <c r="D46" i="3"/>
  <c r="D45" i="3"/>
  <c r="D44" i="3"/>
  <c r="D37" i="3"/>
  <c r="D36" i="3"/>
  <c r="D35" i="3"/>
  <c r="D34" i="3"/>
  <c r="D33" i="3"/>
  <c r="D32" i="3"/>
  <c r="D31" i="3"/>
  <c r="D30" i="3"/>
  <c r="D29" i="3"/>
  <c r="E11" i="3"/>
  <c r="D12" i="3"/>
  <c r="E19" i="3"/>
  <c r="D20" i="3"/>
  <c r="E23" i="3"/>
  <c r="D24" i="3"/>
  <c r="E27" i="3"/>
  <c r="D28" i="3"/>
  <c r="E30" i="3"/>
  <c r="E32" i="3"/>
  <c r="E34" i="3"/>
  <c r="E36" i="3"/>
  <c r="E38" i="3"/>
  <c r="E40" i="3"/>
  <c r="D41" i="3"/>
  <c r="E44" i="3"/>
  <c r="E46" i="3"/>
  <c r="E48" i="3"/>
  <c r="E50" i="3"/>
  <c r="E52" i="3"/>
  <c r="E54" i="3"/>
  <c r="E56" i="3"/>
  <c r="E58" i="3"/>
  <c r="E60" i="3"/>
  <c r="E62" i="3"/>
  <c r="E64" i="3"/>
  <c r="E66" i="3"/>
  <c r="E68" i="3"/>
  <c r="E70" i="3"/>
  <c r="D6" i="3"/>
  <c r="E4" i="3"/>
  <c r="D5" i="3"/>
  <c r="E3" i="3"/>
  <c r="E7" i="3"/>
  <c r="E15" i="3"/>
  <c r="D16" i="3"/>
  <c r="E2" i="3"/>
  <c r="C72" i="3"/>
  <c r="E43" i="3"/>
  <c r="E42" i="3"/>
  <c r="E41" i="3"/>
  <c r="E6" i="3"/>
  <c r="E10" i="3"/>
  <c r="D11" i="3"/>
  <c r="E14" i="3"/>
  <c r="D15" i="3"/>
  <c r="E18" i="3"/>
  <c r="D19" i="3"/>
  <c r="E22" i="3"/>
  <c r="D23" i="3"/>
  <c r="E26" i="3"/>
  <c r="D27" i="3"/>
  <c r="D39" i="3"/>
  <c r="D47" i="3"/>
  <c r="D49" i="3"/>
  <c r="D51" i="3"/>
  <c r="D53" i="3"/>
  <c r="D55" i="3"/>
  <c r="D57" i="3"/>
  <c r="D59" i="3"/>
  <c r="D61" i="3"/>
  <c r="D63" i="3"/>
  <c r="D65" i="3"/>
  <c r="D67" i="3"/>
  <c r="D69" i="3"/>
  <c r="D71" i="3"/>
  <c r="E9" i="3"/>
  <c r="E13" i="3"/>
  <c r="D14" i="3"/>
  <c r="E17" i="3"/>
  <c r="D18" i="3"/>
  <c r="E21" i="3"/>
  <c r="D22" i="3"/>
  <c r="E25" i="3"/>
  <c r="D26" i="3"/>
  <c r="E29" i="3"/>
  <c r="E31" i="3"/>
  <c r="E33" i="3"/>
  <c r="E35" i="3"/>
  <c r="E37" i="3"/>
  <c r="E39" i="3"/>
  <c r="D43" i="3"/>
  <c r="E45" i="3"/>
  <c r="E47" i="3"/>
  <c r="E49" i="3"/>
  <c r="E51" i="3"/>
  <c r="E53" i="3"/>
  <c r="E55" i="3"/>
  <c r="E57" i="3"/>
  <c r="E59" i="3"/>
  <c r="E61" i="3"/>
  <c r="E63" i="3"/>
  <c r="E65" i="3"/>
  <c r="E67" i="3"/>
  <c r="E69" i="3"/>
  <c r="E71" i="3"/>
</calcChain>
</file>

<file path=xl/sharedStrings.xml><?xml version="1.0" encoding="utf-8"?>
<sst xmlns="http://schemas.openxmlformats.org/spreadsheetml/2006/main" count="724" uniqueCount="102">
  <si>
    <t>Date</t>
  </si>
  <si>
    <t>Nom du jeu</t>
  </si>
  <si>
    <t>Durée de la partie</t>
  </si>
  <si>
    <t>Gueules Noires</t>
  </si>
  <si>
    <t>-</t>
  </si>
  <si>
    <t>PT: compétitif</t>
  </si>
  <si>
    <t>Splendor</t>
  </si>
  <si>
    <t>OP: coopératif</t>
  </si>
  <si>
    <t>L'Age de Pierre</t>
  </si>
  <si>
    <t>Abyss</t>
  </si>
  <si>
    <t>Agricola</t>
  </si>
  <si>
    <t>7 Wonders (Eri)</t>
  </si>
  <si>
    <t>Viceroy</t>
  </si>
  <si>
    <t>Dominion (Eri)</t>
  </si>
  <si>
    <t>Lords of Waterdeep (Eri)</t>
  </si>
  <si>
    <t>Dominant Species</t>
  </si>
  <si>
    <t>Terres d'Arle</t>
  </si>
  <si>
    <t>Sherlock Holmes</t>
  </si>
  <si>
    <t>Les Princes de Catane</t>
  </si>
  <si>
    <t>7 Wonders Duel</t>
  </si>
  <si>
    <t>Seigneur des Anneaux</t>
  </si>
  <si>
    <t>Andor</t>
  </si>
  <si>
    <t>Tournay</t>
  </si>
  <si>
    <t>Quadropolis</t>
  </si>
  <si>
    <t>Marvel Dice Master</t>
  </si>
  <si>
    <t>Egizia</t>
  </si>
  <si>
    <t>Hit Z Road</t>
  </si>
  <si>
    <t>Not Alone</t>
  </si>
  <si>
    <t>Kanagawa</t>
  </si>
  <si>
    <t>Argh</t>
  </si>
  <si>
    <t>Elysium</t>
  </si>
  <si>
    <t>Les Palais de Carrara</t>
  </si>
  <si>
    <t>Colt Express</t>
  </si>
  <si>
    <t>Senseï</t>
  </si>
  <si>
    <t>Endangered Orphan</t>
  </si>
  <si>
    <t>Citadelle du Temps</t>
  </si>
  <si>
    <t>Subterra</t>
  </si>
  <si>
    <t>Samuraï Spirit</t>
  </si>
  <si>
    <t>Takara Island</t>
  </si>
  <si>
    <t>Trut</t>
  </si>
  <si>
    <t>Charterstone</t>
  </si>
  <si>
    <t>Jaïpur</t>
  </si>
  <si>
    <t>Karmaka</t>
  </si>
  <si>
    <t>Huns</t>
  </si>
  <si>
    <t>OrcQuest</t>
  </si>
  <si>
    <t>Imaginarium</t>
  </si>
  <si>
    <t>The Mind</t>
  </si>
  <si>
    <t>Yokaï No Mori</t>
  </si>
  <si>
    <t>Briskars</t>
  </si>
  <si>
    <t>Terraforming Mars</t>
  </si>
  <si>
    <t>Spirits of the Forest</t>
  </si>
  <si>
    <t>Harald</t>
  </si>
  <si>
    <t>Reykholt</t>
  </si>
  <si>
    <t>Taluva</t>
  </si>
  <si>
    <t>Déjà Vu</t>
  </si>
  <si>
    <t>Duelosaur Island</t>
  </si>
  <si>
    <t>Small Star Empires</t>
  </si>
  <si>
    <t>Majesty</t>
  </si>
  <si>
    <t>Chakra</t>
  </si>
  <si>
    <t>Serengeti</t>
  </si>
  <si>
    <t>Monster Slaughter</t>
  </si>
  <si>
    <t>Solenia</t>
  </si>
  <si>
    <t>Big Monster</t>
  </si>
  <si>
    <t>Lewis &amp; Clark</t>
  </si>
  <si>
    <t>Patchwork</t>
  </si>
  <si>
    <t>Hanamikoji</t>
  </si>
  <si>
    <t>Museum</t>
  </si>
  <si>
    <t>00:22!05</t>
  </si>
  <si>
    <t>Wakanda</t>
  </si>
  <si>
    <t>Gloom of Kilforth</t>
  </si>
  <si>
    <t>Conspiracy</t>
  </si>
  <si>
    <t>Res Arcana</t>
  </si>
  <si>
    <t>Queenz</t>
  </si>
  <si>
    <t>Saint Seiya</t>
  </si>
  <si>
    <t>Montmartre</t>
  </si>
  <si>
    <t>Marvel Champions</t>
  </si>
  <si>
    <t>L'Ile de Pan</t>
  </si>
  <si>
    <t>7th Continent</t>
  </si>
  <si>
    <t>Nbre de parties</t>
  </si>
  <si>
    <t>Durée totale</t>
  </si>
  <si>
    <t>Dungeon Petz</t>
  </si>
  <si>
    <t>Les Piliers de la Terre</t>
  </si>
  <si>
    <t>Civilizations</t>
  </si>
  <si>
    <t>Citadelle du temps</t>
  </si>
  <si>
    <t>Takara island</t>
  </si>
  <si>
    <t>Jeux les plus joués en fonction…</t>
  </si>
  <si>
    <t>du nbre de parties</t>
  </si>
  <si>
    <t>de la durée</t>
  </si>
  <si>
    <t>Marvel Champions (19)</t>
  </si>
  <si>
    <t>Marvel Champions (13h15)</t>
  </si>
  <si>
    <t>Conspiracy (10)</t>
  </si>
  <si>
    <t>7th Continent (4h12)</t>
  </si>
  <si>
    <t>Queenz (8)</t>
  </si>
  <si>
    <t>Queenz (3h22)</t>
  </si>
  <si>
    <t>Montmartre (7)</t>
  </si>
  <si>
    <t>7 Wonders Duel (3h20)</t>
  </si>
  <si>
    <t>7 Wonders Duel (5)</t>
  </si>
  <si>
    <t>Terres d'Arle (3h15)</t>
  </si>
  <si>
    <t>Robin Hood</t>
  </si>
  <si>
    <t>Dreamscape</t>
  </si>
  <si>
    <t>Okko Chronicles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</si>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</sst>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[h]:mm:ss;@"/>
    <numFmt numFmtId="166" formatCode="0.0%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 Light"/>
      <family val="1"/>
      <scheme val="maj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CCFF"/>
      <name val="Calibri"/>
      <family val="2"/>
      <scheme val="minor"/>
    </font>
    <font>
      <sz val="11"/>
      <color rgb="FF66FF33"/>
      <name val="Calibri"/>
      <family val="2"/>
      <scheme val="minor"/>
    </font>
    <font>
      <sz val="11"/>
      <color rgb="FF99CC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00FF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8" tint="0.59999389629810485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32523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C182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1" fontId="0" fillId="0" borderId="7" xfId="0" applyNumberForma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/>
    </xf>
    <xf numFmtId="0" fontId="0" fillId="7" borderId="4" xfId="0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164" fontId="7" fillId="7" borderId="4" xfId="0" applyNumberFormat="1" applyFont="1" applyFill="1" applyBorder="1" applyAlignment="1">
      <alignment horizontal="center"/>
    </xf>
    <xf numFmtId="0" fontId="0" fillId="8" borderId="10" xfId="0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164" fontId="7" fillId="8" borderId="10" xfId="0" applyNumberFormat="1" applyFont="1" applyFill="1" applyBorder="1" applyAlignment="1">
      <alignment horizontal="center"/>
    </xf>
    <xf numFmtId="0" fontId="7" fillId="9" borderId="4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/>
    </xf>
    <xf numFmtId="164" fontId="7" fillId="9" borderId="4" xfId="0" applyNumberFormat="1" applyFont="1" applyFill="1" applyBorder="1" applyAlignment="1">
      <alignment horizontal="center"/>
    </xf>
    <xf numFmtId="0" fontId="0" fillId="10" borderId="4" xfId="0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/>
    </xf>
    <xf numFmtId="164" fontId="7" fillId="10" borderId="4" xfId="0" applyNumberFormat="1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164" fontId="7" fillId="3" borderId="10" xfId="0" applyNumberFormat="1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/>
    </xf>
    <xf numFmtId="164" fontId="4" fillId="11" borderId="4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/>
    </xf>
    <xf numFmtId="0" fontId="0" fillId="12" borderId="4" xfId="0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/>
    </xf>
    <xf numFmtId="164" fontId="7" fillId="12" borderId="10" xfId="0" applyNumberFormat="1" applyFont="1" applyFill="1" applyBorder="1" applyAlignment="1">
      <alignment horizontal="center"/>
    </xf>
    <xf numFmtId="0" fontId="7" fillId="13" borderId="17" xfId="0" applyFont="1" applyFill="1" applyBorder="1" applyAlignment="1">
      <alignment horizontal="center" vertical="center"/>
    </xf>
    <xf numFmtId="164" fontId="7" fillId="13" borderId="4" xfId="0" applyNumberFormat="1" applyFont="1" applyFill="1" applyBorder="1" applyAlignment="1">
      <alignment horizontal="center"/>
    </xf>
    <xf numFmtId="0" fontId="0" fillId="14" borderId="4" xfId="0" applyFill="1" applyBorder="1" applyAlignment="1">
      <alignment horizontal="center" vertical="center" wrapText="1"/>
    </xf>
    <xf numFmtId="0" fontId="7" fillId="14" borderId="17" xfId="0" applyFont="1" applyFill="1" applyBorder="1" applyAlignment="1">
      <alignment horizontal="center" vertical="center"/>
    </xf>
    <xf numFmtId="164" fontId="7" fillId="14" borderId="4" xfId="0" applyNumberFormat="1" applyFont="1" applyFill="1" applyBorder="1" applyAlignment="1">
      <alignment horizontal="center"/>
    </xf>
    <xf numFmtId="0" fontId="0" fillId="15" borderId="4" xfId="0" applyFill="1" applyBorder="1" applyAlignment="1">
      <alignment horizontal="center" vertical="center" wrapText="1"/>
    </xf>
    <xf numFmtId="0" fontId="7" fillId="15" borderId="17" xfId="0" applyFont="1" applyFill="1" applyBorder="1" applyAlignment="1">
      <alignment horizontal="center" vertical="center"/>
    </xf>
    <xf numFmtId="164" fontId="7" fillId="15" borderId="4" xfId="0" applyNumberFormat="1" applyFont="1" applyFill="1" applyBorder="1" applyAlignment="1">
      <alignment horizontal="center"/>
    </xf>
    <xf numFmtId="0" fontId="4" fillId="16" borderId="4" xfId="0" applyFont="1" applyFill="1" applyBorder="1" applyAlignment="1">
      <alignment horizontal="center" vertical="center" wrapText="1"/>
    </xf>
    <xf numFmtId="0" fontId="4" fillId="16" borderId="17" xfId="0" applyFont="1" applyFill="1" applyBorder="1" applyAlignment="1">
      <alignment horizontal="center" vertical="center"/>
    </xf>
    <xf numFmtId="164" fontId="4" fillId="16" borderId="4" xfId="0" applyNumberFormat="1" applyFont="1" applyFill="1" applyBorder="1" applyAlignment="1">
      <alignment horizontal="center"/>
    </xf>
    <xf numFmtId="0" fontId="0" fillId="17" borderId="4" xfId="0" applyFill="1" applyBorder="1" applyAlignment="1">
      <alignment horizontal="center" vertical="center" wrapText="1"/>
    </xf>
    <xf numFmtId="0" fontId="7" fillId="17" borderId="17" xfId="0" applyFont="1" applyFill="1" applyBorder="1" applyAlignment="1">
      <alignment horizontal="center" vertical="center"/>
    </xf>
    <xf numFmtId="164" fontId="7" fillId="17" borderId="4" xfId="0" applyNumberFormat="1" applyFont="1" applyFill="1" applyBorder="1" applyAlignment="1">
      <alignment horizontal="center"/>
    </xf>
    <xf numFmtId="0" fontId="0" fillId="18" borderId="4" xfId="0" applyFill="1" applyBorder="1" applyAlignment="1">
      <alignment horizontal="center" vertical="center" wrapText="1"/>
    </xf>
    <xf numFmtId="0" fontId="7" fillId="18" borderId="17" xfId="0" applyFont="1" applyFill="1" applyBorder="1" applyAlignment="1">
      <alignment horizontal="center" vertical="center"/>
    </xf>
    <xf numFmtId="164" fontId="7" fillId="18" borderId="4" xfId="0" applyNumberFormat="1" applyFont="1" applyFill="1" applyBorder="1" applyAlignment="1">
      <alignment horizontal="center"/>
    </xf>
    <xf numFmtId="0" fontId="0" fillId="19" borderId="4" xfId="0" applyFill="1" applyBorder="1" applyAlignment="1">
      <alignment horizontal="center" vertical="center" wrapText="1"/>
    </xf>
    <xf numFmtId="0" fontId="7" fillId="19" borderId="17" xfId="0" applyFont="1" applyFill="1" applyBorder="1" applyAlignment="1">
      <alignment horizontal="center" vertical="center"/>
    </xf>
    <xf numFmtId="164" fontId="7" fillId="19" borderId="4" xfId="0" applyNumberFormat="1" applyFont="1" applyFill="1" applyBorder="1" applyAlignment="1">
      <alignment horizontal="center"/>
    </xf>
    <xf numFmtId="0" fontId="0" fillId="20" borderId="4" xfId="0" applyFill="1" applyBorder="1" applyAlignment="1">
      <alignment horizontal="center" vertical="center" wrapText="1"/>
    </xf>
    <xf numFmtId="0" fontId="7" fillId="20" borderId="17" xfId="0" applyFont="1" applyFill="1" applyBorder="1" applyAlignment="1">
      <alignment horizontal="center" vertical="center"/>
    </xf>
    <xf numFmtId="164" fontId="7" fillId="20" borderId="4" xfId="0" applyNumberFormat="1" applyFont="1" applyFill="1" applyBorder="1" applyAlignment="1">
      <alignment horizontal="center"/>
    </xf>
    <xf numFmtId="0" fontId="0" fillId="21" borderId="4" xfId="0" applyFill="1" applyBorder="1" applyAlignment="1">
      <alignment horizontal="center" vertical="center" wrapText="1"/>
    </xf>
    <xf numFmtId="0" fontId="7" fillId="21" borderId="17" xfId="0" applyFont="1" applyFill="1" applyBorder="1" applyAlignment="1">
      <alignment horizontal="center" vertical="center"/>
    </xf>
    <xf numFmtId="164" fontId="7" fillId="21" borderId="4" xfId="0" applyNumberFormat="1" applyFont="1" applyFill="1" applyBorder="1" applyAlignment="1">
      <alignment horizontal="center"/>
    </xf>
    <xf numFmtId="0" fontId="0" fillId="22" borderId="4" xfId="0" applyFill="1" applyBorder="1" applyAlignment="1">
      <alignment horizontal="center" vertical="center" wrapText="1"/>
    </xf>
    <xf numFmtId="0" fontId="7" fillId="22" borderId="17" xfId="0" applyFont="1" applyFill="1" applyBorder="1" applyAlignment="1">
      <alignment horizontal="center" vertical="center"/>
    </xf>
    <xf numFmtId="164" fontId="7" fillId="22" borderId="4" xfId="0" applyNumberFormat="1" applyFont="1" applyFill="1" applyBorder="1" applyAlignment="1">
      <alignment horizontal="center"/>
    </xf>
    <xf numFmtId="0" fontId="4" fillId="23" borderId="4" xfId="0" applyFont="1" applyFill="1" applyBorder="1" applyAlignment="1">
      <alignment horizontal="center" vertical="center" wrapText="1"/>
    </xf>
    <xf numFmtId="0" fontId="4" fillId="23" borderId="17" xfId="0" applyFont="1" applyFill="1" applyBorder="1" applyAlignment="1">
      <alignment horizontal="center" vertical="center"/>
    </xf>
    <xf numFmtId="164" fontId="4" fillId="23" borderId="4" xfId="0" applyNumberFormat="1" applyFont="1" applyFill="1" applyBorder="1" applyAlignment="1">
      <alignment horizontal="center"/>
    </xf>
    <xf numFmtId="0" fontId="0" fillId="24" borderId="4" xfId="0" applyFill="1" applyBorder="1" applyAlignment="1">
      <alignment horizontal="center" vertical="center" wrapText="1"/>
    </xf>
    <xf numFmtId="0" fontId="7" fillId="24" borderId="17" xfId="0" applyFont="1" applyFill="1" applyBorder="1" applyAlignment="1">
      <alignment horizontal="center" vertical="center"/>
    </xf>
    <xf numFmtId="164" fontId="7" fillId="24" borderId="4" xfId="0" applyNumberFormat="1" applyFont="1" applyFill="1" applyBorder="1" applyAlignment="1">
      <alignment horizontal="center"/>
    </xf>
    <xf numFmtId="0" fontId="0" fillId="25" borderId="4" xfId="0" applyFill="1" applyBorder="1" applyAlignment="1">
      <alignment horizontal="center" vertical="center" wrapText="1"/>
    </xf>
    <xf numFmtId="0" fontId="7" fillId="25" borderId="17" xfId="0" applyFont="1" applyFill="1" applyBorder="1" applyAlignment="1">
      <alignment horizontal="center" vertical="center"/>
    </xf>
    <xf numFmtId="164" fontId="7" fillId="25" borderId="4" xfId="0" applyNumberFormat="1" applyFont="1" applyFill="1" applyBorder="1" applyAlignment="1">
      <alignment horizontal="center"/>
    </xf>
    <xf numFmtId="0" fontId="0" fillId="26" borderId="4" xfId="0" applyFill="1" applyBorder="1" applyAlignment="1">
      <alignment horizontal="center" vertical="center" wrapText="1"/>
    </xf>
    <xf numFmtId="0" fontId="7" fillId="26" borderId="17" xfId="0" applyFont="1" applyFill="1" applyBorder="1" applyAlignment="1">
      <alignment horizontal="center" vertical="center"/>
    </xf>
    <xf numFmtId="164" fontId="7" fillId="26" borderId="4" xfId="0" applyNumberFormat="1" applyFont="1" applyFill="1" applyBorder="1" applyAlignment="1">
      <alignment horizontal="center"/>
    </xf>
    <xf numFmtId="0" fontId="0" fillId="27" borderId="4" xfId="0" applyFill="1" applyBorder="1" applyAlignment="1">
      <alignment horizontal="center" vertical="center" wrapText="1"/>
    </xf>
    <xf numFmtId="0" fontId="7" fillId="27" borderId="17" xfId="0" applyFont="1" applyFill="1" applyBorder="1" applyAlignment="1">
      <alignment horizontal="center" vertical="center"/>
    </xf>
    <xf numFmtId="164" fontId="7" fillId="27" borderId="4" xfId="0" applyNumberFormat="1" applyFont="1" applyFill="1" applyBorder="1" applyAlignment="1">
      <alignment horizontal="center"/>
    </xf>
    <xf numFmtId="0" fontId="0" fillId="28" borderId="4" xfId="0" applyFill="1" applyBorder="1" applyAlignment="1">
      <alignment horizontal="center" vertical="center" wrapText="1"/>
    </xf>
    <xf numFmtId="0" fontId="7" fillId="28" borderId="17" xfId="0" applyFont="1" applyFill="1" applyBorder="1" applyAlignment="1">
      <alignment horizontal="center" vertical="center"/>
    </xf>
    <xf numFmtId="164" fontId="7" fillId="28" borderId="4" xfId="0" applyNumberFormat="1" applyFont="1" applyFill="1" applyBorder="1" applyAlignment="1">
      <alignment horizontal="center"/>
    </xf>
    <xf numFmtId="0" fontId="0" fillId="29" borderId="4" xfId="0" applyFill="1" applyBorder="1" applyAlignment="1">
      <alignment horizontal="center" vertical="center" wrapText="1"/>
    </xf>
    <xf numFmtId="0" fontId="7" fillId="29" borderId="17" xfId="0" applyFont="1" applyFill="1" applyBorder="1" applyAlignment="1">
      <alignment horizontal="center" vertical="center"/>
    </xf>
    <xf numFmtId="164" fontId="7" fillId="29" borderId="4" xfId="0" applyNumberFormat="1" applyFont="1" applyFill="1" applyBorder="1" applyAlignment="1">
      <alignment horizontal="center"/>
    </xf>
    <xf numFmtId="0" fontId="0" fillId="30" borderId="4" xfId="0" applyFill="1" applyBorder="1" applyAlignment="1">
      <alignment horizontal="center" vertical="center" wrapText="1"/>
    </xf>
    <xf numFmtId="0" fontId="7" fillId="30" borderId="17" xfId="0" applyFont="1" applyFill="1" applyBorder="1" applyAlignment="1">
      <alignment horizontal="center" vertical="center"/>
    </xf>
    <xf numFmtId="164" fontId="7" fillId="30" borderId="4" xfId="0" applyNumberFormat="1" applyFont="1" applyFill="1" applyBorder="1" applyAlignment="1">
      <alignment horizontal="center"/>
    </xf>
    <xf numFmtId="0" fontId="0" fillId="31" borderId="4" xfId="0" applyFill="1" applyBorder="1" applyAlignment="1">
      <alignment horizontal="center" vertical="center" wrapText="1"/>
    </xf>
    <xf numFmtId="0" fontId="7" fillId="31" borderId="17" xfId="0" applyFont="1" applyFill="1" applyBorder="1" applyAlignment="1">
      <alignment horizontal="center" vertical="center"/>
    </xf>
    <xf numFmtId="164" fontId="7" fillId="31" borderId="4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31" borderId="4" xfId="0" applyFont="1" applyFill="1" applyBorder="1" applyAlignment="1">
      <alignment horizontal="center" vertical="center" wrapText="1"/>
    </xf>
    <xf numFmtId="0" fontId="4" fillId="31" borderId="17" xfId="0" applyFont="1" applyFill="1" applyBorder="1" applyAlignment="1">
      <alignment horizontal="center" vertical="center"/>
    </xf>
    <xf numFmtId="164" fontId="4" fillId="31" borderId="4" xfId="0" applyNumberFormat="1" applyFont="1" applyFill="1" applyBorder="1" applyAlignment="1">
      <alignment horizontal="center"/>
    </xf>
    <xf numFmtId="0" fontId="8" fillId="33" borderId="4" xfId="0" applyFont="1" applyFill="1" applyBorder="1" applyAlignment="1">
      <alignment horizontal="center" vertical="center" wrapText="1"/>
    </xf>
    <xf numFmtId="0" fontId="8" fillId="33" borderId="17" xfId="0" applyFont="1" applyFill="1" applyBorder="1" applyAlignment="1">
      <alignment horizontal="center" vertical="center"/>
    </xf>
    <xf numFmtId="164" fontId="8" fillId="3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/>
    </xf>
    <xf numFmtId="0" fontId="4" fillId="34" borderId="4" xfId="0" applyFont="1" applyFill="1" applyBorder="1" applyAlignment="1">
      <alignment horizontal="center" vertical="center" wrapText="1"/>
    </xf>
    <xf numFmtId="0" fontId="4" fillId="34" borderId="17" xfId="0" applyFont="1" applyFill="1" applyBorder="1" applyAlignment="1">
      <alignment horizontal="center" vertical="center"/>
    </xf>
    <xf numFmtId="164" fontId="4" fillId="34" borderId="4" xfId="0" applyNumberFormat="1" applyFont="1" applyFill="1" applyBorder="1" applyAlignment="1">
      <alignment horizontal="center"/>
    </xf>
    <xf numFmtId="0" fontId="4" fillId="35" borderId="4" xfId="0" applyFont="1" applyFill="1" applyBorder="1" applyAlignment="1">
      <alignment horizontal="center" vertical="center" wrapText="1"/>
    </xf>
    <xf numFmtId="0" fontId="4" fillId="35" borderId="17" xfId="0" applyFont="1" applyFill="1" applyBorder="1" applyAlignment="1">
      <alignment horizontal="center" vertical="center"/>
    </xf>
    <xf numFmtId="164" fontId="4" fillId="35" borderId="4" xfId="0" applyNumberFormat="1" applyFont="1" applyFill="1" applyBorder="1" applyAlignment="1">
      <alignment horizontal="center"/>
    </xf>
    <xf numFmtId="0" fontId="7" fillId="36" borderId="4" xfId="0" applyFont="1" applyFill="1" applyBorder="1" applyAlignment="1">
      <alignment horizontal="center" vertical="center" wrapText="1"/>
    </xf>
    <xf numFmtId="0" fontId="7" fillId="36" borderId="17" xfId="0" applyFont="1" applyFill="1" applyBorder="1" applyAlignment="1">
      <alignment horizontal="center" vertical="center"/>
    </xf>
    <xf numFmtId="164" fontId="7" fillId="36" borderId="4" xfId="0" applyNumberFormat="1" applyFont="1" applyFill="1" applyBorder="1" applyAlignment="1">
      <alignment horizontal="center"/>
    </xf>
    <xf numFmtId="0" fontId="10" fillId="28" borderId="4" xfId="0" applyFont="1" applyFill="1" applyBorder="1" applyAlignment="1">
      <alignment horizontal="center" vertical="center" wrapText="1"/>
    </xf>
    <xf numFmtId="0" fontId="10" fillId="28" borderId="17" xfId="0" applyFont="1" applyFill="1" applyBorder="1" applyAlignment="1">
      <alignment horizontal="center" vertical="center"/>
    </xf>
    <xf numFmtId="164" fontId="10" fillId="28" borderId="4" xfId="0" applyNumberFormat="1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/>
    </xf>
    <xf numFmtId="164" fontId="11" fillId="9" borderId="4" xfId="0" applyNumberFormat="1" applyFont="1" applyFill="1" applyBorder="1" applyAlignment="1">
      <alignment horizontal="center"/>
    </xf>
    <xf numFmtId="0" fontId="8" fillId="29" borderId="4" xfId="0" applyFont="1" applyFill="1" applyBorder="1" applyAlignment="1">
      <alignment horizontal="center" vertical="center" wrapText="1"/>
    </xf>
    <xf numFmtId="0" fontId="8" fillId="29" borderId="17" xfId="0" applyFont="1" applyFill="1" applyBorder="1" applyAlignment="1">
      <alignment horizontal="center" vertical="center"/>
    </xf>
    <xf numFmtId="164" fontId="8" fillId="29" borderId="4" xfId="0" applyNumberFormat="1" applyFont="1" applyFill="1" applyBorder="1" applyAlignment="1">
      <alignment horizontal="center"/>
    </xf>
    <xf numFmtId="0" fontId="12" fillId="13" borderId="4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/>
    </xf>
    <xf numFmtId="164" fontId="13" fillId="13" borderId="4" xfId="0" applyNumberFormat="1" applyFont="1" applyFill="1" applyBorder="1" applyAlignment="1">
      <alignment horizontal="center"/>
    </xf>
    <xf numFmtId="0" fontId="14" fillId="37" borderId="29" xfId="0" applyFont="1" applyFill="1" applyBorder="1" applyAlignment="1">
      <alignment horizontal="center" vertical="center" wrapText="1"/>
    </xf>
    <xf numFmtId="0" fontId="14" fillId="37" borderId="17" xfId="0" applyFont="1" applyFill="1" applyBorder="1" applyAlignment="1">
      <alignment horizontal="center" vertical="center"/>
    </xf>
    <xf numFmtId="164" fontId="14" fillId="37" borderId="4" xfId="0" applyNumberFormat="1" applyFont="1" applyFill="1" applyBorder="1" applyAlignment="1">
      <alignment horizontal="center"/>
    </xf>
    <xf numFmtId="0" fontId="15" fillId="38" borderId="29" xfId="0" applyFont="1" applyFill="1" applyBorder="1" applyAlignment="1">
      <alignment horizontal="center" vertical="center" wrapText="1"/>
    </xf>
    <xf numFmtId="0" fontId="16" fillId="38" borderId="17" xfId="0" applyFont="1" applyFill="1" applyBorder="1" applyAlignment="1">
      <alignment horizontal="center" vertical="center"/>
    </xf>
    <xf numFmtId="164" fontId="16" fillId="38" borderId="4" xfId="0" applyNumberFormat="1" applyFont="1" applyFill="1" applyBorder="1" applyAlignment="1">
      <alignment horizontal="center"/>
    </xf>
    <xf numFmtId="0" fontId="17" fillId="17" borderId="29" xfId="0" applyFont="1" applyFill="1" applyBorder="1" applyAlignment="1">
      <alignment horizontal="center" vertical="center" wrapText="1"/>
    </xf>
    <xf numFmtId="0" fontId="17" fillId="17" borderId="17" xfId="0" applyFont="1" applyFill="1" applyBorder="1" applyAlignment="1">
      <alignment horizontal="center" vertical="center"/>
    </xf>
    <xf numFmtId="164" fontId="17" fillId="17" borderId="4" xfId="0" applyNumberFormat="1" applyFont="1" applyFill="1" applyBorder="1" applyAlignment="1">
      <alignment horizontal="center"/>
    </xf>
    <xf numFmtId="0" fontId="14" fillId="39" borderId="29" xfId="0" applyFont="1" applyFill="1" applyBorder="1" applyAlignment="1">
      <alignment horizontal="center" vertical="center" wrapText="1"/>
    </xf>
    <xf numFmtId="0" fontId="14" fillId="39" borderId="17" xfId="0" applyFont="1" applyFill="1" applyBorder="1" applyAlignment="1">
      <alignment horizontal="center" vertical="center"/>
    </xf>
    <xf numFmtId="164" fontId="14" fillId="39" borderId="4" xfId="0" applyNumberFormat="1" applyFont="1" applyFill="1" applyBorder="1" applyAlignment="1">
      <alignment horizontal="center"/>
    </xf>
    <xf numFmtId="0" fontId="18" fillId="5" borderId="29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/>
    </xf>
    <xf numFmtId="164" fontId="18" fillId="5" borderId="4" xfId="0" applyNumberFormat="1" applyFont="1" applyFill="1" applyBorder="1" applyAlignment="1">
      <alignment horizontal="center"/>
    </xf>
    <xf numFmtId="0" fontId="2" fillId="10" borderId="29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/>
    </xf>
    <xf numFmtId="164" fontId="2" fillId="10" borderId="4" xfId="0" applyNumberFormat="1" applyFont="1" applyFill="1" applyBorder="1" applyAlignment="1">
      <alignment horizontal="center"/>
    </xf>
    <xf numFmtId="0" fontId="19" fillId="40" borderId="29" xfId="0" applyFont="1" applyFill="1" applyBorder="1" applyAlignment="1">
      <alignment horizontal="center" vertical="center" wrapText="1"/>
    </xf>
    <xf numFmtId="0" fontId="19" fillId="20" borderId="17" xfId="0" applyFont="1" applyFill="1" applyBorder="1" applyAlignment="1">
      <alignment horizontal="center" vertical="center"/>
    </xf>
    <xf numFmtId="164" fontId="19" fillId="20" borderId="4" xfId="0" applyNumberFormat="1" applyFont="1" applyFill="1" applyBorder="1" applyAlignment="1">
      <alignment horizontal="center"/>
    </xf>
    <xf numFmtId="0" fontId="20" fillId="22" borderId="29" xfId="0" applyFont="1" applyFill="1" applyBorder="1" applyAlignment="1">
      <alignment horizontal="center" vertical="center" wrapText="1"/>
    </xf>
    <xf numFmtId="0" fontId="20" fillId="22" borderId="17" xfId="0" applyFont="1" applyFill="1" applyBorder="1" applyAlignment="1">
      <alignment horizontal="center" vertical="center"/>
    </xf>
    <xf numFmtId="164" fontId="20" fillId="22" borderId="4" xfId="0" applyNumberFormat="1" applyFont="1" applyFill="1" applyBorder="1" applyAlignment="1">
      <alignment horizontal="center"/>
    </xf>
    <xf numFmtId="0" fontId="21" fillId="6" borderId="29" xfId="0" applyFont="1" applyFill="1" applyBorder="1" applyAlignment="1">
      <alignment horizontal="center" vertical="center" wrapText="1"/>
    </xf>
    <xf numFmtId="0" fontId="21" fillId="6" borderId="17" xfId="0" applyFont="1" applyFill="1" applyBorder="1" applyAlignment="1">
      <alignment horizontal="center" vertical="center"/>
    </xf>
    <xf numFmtId="164" fontId="21" fillId="6" borderId="4" xfId="0" applyNumberFormat="1" applyFont="1" applyFill="1" applyBorder="1" applyAlignment="1">
      <alignment horizontal="center"/>
    </xf>
    <xf numFmtId="0" fontId="17" fillId="20" borderId="29" xfId="0" applyFont="1" applyFill="1" applyBorder="1" applyAlignment="1">
      <alignment horizontal="center" vertical="center" wrapText="1"/>
    </xf>
    <xf numFmtId="0" fontId="17" fillId="20" borderId="17" xfId="0" applyFont="1" applyFill="1" applyBorder="1" applyAlignment="1">
      <alignment horizontal="center" vertical="center"/>
    </xf>
    <xf numFmtId="164" fontId="17" fillId="20" borderId="4" xfId="0" applyNumberFormat="1" applyFont="1" applyFill="1" applyBorder="1" applyAlignment="1">
      <alignment horizontal="center"/>
    </xf>
    <xf numFmtId="0" fontId="22" fillId="33" borderId="29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/>
    </xf>
    <xf numFmtId="164" fontId="22" fillId="33" borderId="4" xfId="0" applyNumberFormat="1" applyFont="1" applyFill="1" applyBorder="1" applyAlignment="1">
      <alignment horizontal="center"/>
    </xf>
    <xf numFmtId="0" fontId="23" fillId="24" borderId="29" xfId="0" applyFont="1" applyFill="1" applyBorder="1" applyAlignment="1">
      <alignment horizontal="center" vertical="center" wrapText="1"/>
    </xf>
    <xf numFmtId="0" fontId="23" fillId="24" borderId="17" xfId="0" applyFont="1" applyFill="1" applyBorder="1" applyAlignment="1">
      <alignment horizontal="center" vertical="center"/>
    </xf>
    <xf numFmtId="164" fontId="23" fillId="24" borderId="4" xfId="0" applyNumberFormat="1" applyFont="1" applyFill="1" applyBorder="1" applyAlignment="1">
      <alignment horizontal="center"/>
    </xf>
    <xf numFmtId="0" fontId="24" fillId="41" borderId="29" xfId="0" applyFont="1" applyFill="1" applyBorder="1" applyAlignment="1">
      <alignment horizontal="center" vertical="center" wrapText="1"/>
    </xf>
    <xf numFmtId="0" fontId="24" fillId="41" borderId="17" xfId="0" applyFont="1" applyFill="1" applyBorder="1" applyAlignment="1">
      <alignment horizontal="center" vertical="center"/>
    </xf>
    <xf numFmtId="164" fontId="24" fillId="41" borderId="4" xfId="0" applyNumberFormat="1" applyFont="1" applyFill="1" applyBorder="1" applyAlignment="1">
      <alignment horizont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/>
    </xf>
    <xf numFmtId="0" fontId="22" fillId="10" borderId="9" xfId="0" applyFont="1" applyFill="1" applyBorder="1" applyAlignment="1">
      <alignment horizontal="center" vertical="center" wrapText="1"/>
    </xf>
    <xf numFmtId="0" fontId="7" fillId="10" borderId="17" xfId="0" applyFont="1" applyFill="1" applyBorder="1" applyAlignment="1">
      <alignment horizontal="center" vertical="center"/>
    </xf>
    <xf numFmtId="0" fontId="7" fillId="42" borderId="9" xfId="0" applyFont="1" applyFill="1" applyBorder="1" applyAlignment="1">
      <alignment horizontal="center" vertical="center" wrapText="1"/>
    </xf>
    <xf numFmtId="0" fontId="7" fillId="42" borderId="17" xfId="0" applyFont="1" applyFill="1" applyBorder="1" applyAlignment="1">
      <alignment horizontal="center" vertical="center"/>
    </xf>
    <xf numFmtId="164" fontId="7" fillId="42" borderId="4" xfId="0" applyNumberFormat="1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/>
    </xf>
    <xf numFmtId="164" fontId="11" fillId="8" borderId="4" xfId="0" applyNumberFormat="1" applyFont="1" applyFill="1" applyBorder="1" applyAlignment="1">
      <alignment horizontal="center"/>
    </xf>
    <xf numFmtId="0" fontId="14" fillId="22" borderId="9" xfId="0" applyFont="1" applyFill="1" applyBorder="1" applyAlignment="1">
      <alignment horizontal="center" vertical="center" wrapText="1"/>
    </xf>
    <xf numFmtId="0" fontId="14" fillId="22" borderId="17" xfId="0" applyFont="1" applyFill="1" applyBorder="1" applyAlignment="1">
      <alignment horizontal="center" vertical="center"/>
    </xf>
    <xf numFmtId="164" fontId="14" fillId="22" borderId="4" xfId="0" applyNumberFormat="1" applyFont="1" applyFill="1" applyBorder="1" applyAlignment="1">
      <alignment horizontal="center"/>
    </xf>
    <xf numFmtId="0" fontId="23" fillId="43" borderId="9" xfId="0" applyFont="1" applyFill="1" applyBorder="1" applyAlignment="1">
      <alignment horizontal="center" vertical="center" wrapText="1"/>
    </xf>
    <xf numFmtId="0" fontId="23" fillId="28" borderId="17" xfId="0" applyFont="1" applyFill="1" applyBorder="1" applyAlignment="1">
      <alignment horizontal="center" vertical="center"/>
    </xf>
    <xf numFmtId="164" fontId="23" fillId="28" borderId="4" xfId="0" applyNumberFormat="1" applyFont="1" applyFill="1" applyBorder="1" applyAlignment="1">
      <alignment horizontal="center"/>
    </xf>
    <xf numFmtId="0" fontId="2" fillId="27" borderId="9" xfId="0" applyFont="1" applyFill="1" applyBorder="1" applyAlignment="1">
      <alignment horizontal="center" vertical="center" wrapText="1"/>
    </xf>
    <xf numFmtId="0" fontId="2" fillId="27" borderId="17" xfId="0" applyFont="1" applyFill="1" applyBorder="1" applyAlignment="1">
      <alignment horizontal="center" vertical="center"/>
    </xf>
    <xf numFmtId="164" fontId="2" fillId="27" borderId="4" xfId="0" applyNumberFormat="1" applyFont="1" applyFill="1" applyBorder="1" applyAlignment="1">
      <alignment horizontal="center"/>
    </xf>
    <xf numFmtId="0" fontId="13" fillId="44" borderId="9" xfId="0" applyFont="1" applyFill="1" applyBorder="1" applyAlignment="1">
      <alignment horizontal="center" vertical="center" wrapText="1"/>
    </xf>
    <xf numFmtId="0" fontId="13" fillId="44" borderId="17" xfId="0" applyFont="1" applyFill="1" applyBorder="1" applyAlignment="1">
      <alignment horizontal="center" vertical="center"/>
    </xf>
    <xf numFmtId="164" fontId="13" fillId="44" borderId="4" xfId="0" applyNumberFormat="1" applyFont="1" applyFill="1" applyBorder="1" applyAlignment="1">
      <alignment horizontal="center"/>
    </xf>
    <xf numFmtId="0" fontId="2" fillId="23" borderId="9" xfId="0" applyFont="1" applyFill="1" applyBorder="1" applyAlignment="1">
      <alignment horizontal="center" vertical="center" wrapText="1"/>
    </xf>
    <xf numFmtId="0" fontId="2" fillId="23" borderId="17" xfId="0" applyFont="1" applyFill="1" applyBorder="1" applyAlignment="1">
      <alignment horizontal="center" vertical="center"/>
    </xf>
    <xf numFmtId="164" fontId="2" fillId="23" borderId="4" xfId="0" applyNumberFormat="1" applyFont="1" applyFill="1" applyBorder="1" applyAlignment="1">
      <alignment horizontal="center"/>
    </xf>
    <xf numFmtId="0" fontId="25" fillId="8" borderId="29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/>
    </xf>
    <xf numFmtId="164" fontId="7" fillId="8" borderId="4" xfId="0" applyNumberFormat="1" applyFont="1" applyFill="1" applyBorder="1" applyAlignment="1">
      <alignment horizontal="center"/>
    </xf>
    <xf numFmtId="0" fontId="26" fillId="45" borderId="29" xfId="0" applyFont="1" applyFill="1" applyBorder="1" applyAlignment="1">
      <alignment horizontal="center" vertical="center" wrapText="1"/>
    </xf>
    <xf numFmtId="0" fontId="26" fillId="45" borderId="17" xfId="0" applyFont="1" applyFill="1" applyBorder="1" applyAlignment="1">
      <alignment horizontal="center" vertical="center"/>
    </xf>
    <xf numFmtId="164" fontId="26" fillId="45" borderId="4" xfId="0" applyNumberFormat="1" applyFont="1" applyFill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164" fontId="18" fillId="13" borderId="4" xfId="0" applyNumberFormat="1" applyFont="1" applyFill="1" applyBorder="1" applyAlignment="1">
      <alignment horizontal="center"/>
    </xf>
    <xf numFmtId="0" fontId="17" fillId="26" borderId="29" xfId="0" applyFont="1" applyFill="1" applyBorder="1" applyAlignment="1">
      <alignment horizontal="center" vertical="center" wrapText="1"/>
    </xf>
    <xf numFmtId="0" fontId="17" fillId="26" borderId="17" xfId="0" applyFont="1" applyFill="1" applyBorder="1" applyAlignment="1">
      <alignment horizontal="center" vertical="center"/>
    </xf>
    <xf numFmtId="164" fontId="17" fillId="26" borderId="4" xfId="0" applyNumberFormat="1" applyFont="1" applyFill="1" applyBorder="1" applyAlignment="1">
      <alignment horizontal="center"/>
    </xf>
    <xf numFmtId="0" fontId="22" fillId="9" borderId="29" xfId="0" applyFont="1" applyFill="1" applyBorder="1" applyAlignment="1">
      <alignment horizontal="center" vertical="center" wrapText="1"/>
    </xf>
    <xf numFmtId="0" fontId="22" fillId="9" borderId="17" xfId="0" applyFont="1" applyFill="1" applyBorder="1" applyAlignment="1">
      <alignment horizontal="center" vertical="center"/>
    </xf>
    <xf numFmtId="164" fontId="22" fillId="9" borderId="4" xfId="0" applyNumberFormat="1" applyFont="1" applyFill="1" applyBorder="1" applyAlignment="1">
      <alignment horizontal="center"/>
    </xf>
    <xf numFmtId="0" fontId="2" fillId="46" borderId="29" xfId="0" applyFont="1" applyFill="1" applyBorder="1" applyAlignment="1">
      <alignment horizontal="center" vertical="center" wrapText="1"/>
    </xf>
    <xf numFmtId="0" fontId="2" fillId="46" borderId="17" xfId="0" applyFont="1" applyFill="1" applyBorder="1" applyAlignment="1">
      <alignment horizontal="center" vertical="center"/>
    </xf>
    <xf numFmtId="164" fontId="2" fillId="46" borderId="4" xfId="0" applyNumberFormat="1" applyFont="1" applyFill="1" applyBorder="1" applyAlignment="1">
      <alignment horizontal="center"/>
    </xf>
    <xf numFmtId="0" fontId="8" fillId="24" borderId="29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/>
    </xf>
    <xf numFmtId="164" fontId="8" fillId="24" borderId="4" xfId="0" applyNumberFormat="1" applyFont="1" applyFill="1" applyBorder="1" applyAlignment="1">
      <alignment horizontal="center"/>
    </xf>
    <xf numFmtId="0" fontId="4" fillId="32" borderId="29" xfId="0" applyFont="1" applyFill="1" applyBorder="1" applyAlignment="1">
      <alignment horizontal="center" vertical="center" wrapText="1"/>
    </xf>
    <xf numFmtId="0" fontId="4" fillId="32" borderId="17" xfId="0" applyFont="1" applyFill="1" applyBorder="1" applyAlignment="1">
      <alignment horizontal="center" vertical="center"/>
    </xf>
    <xf numFmtId="164" fontId="4" fillId="32" borderId="4" xfId="0" applyNumberFormat="1" applyFont="1" applyFill="1" applyBorder="1" applyAlignment="1">
      <alignment horizontal="center"/>
    </xf>
    <xf numFmtId="0" fontId="4" fillId="47" borderId="9" xfId="0" applyFont="1" applyFill="1" applyBorder="1" applyAlignment="1">
      <alignment horizontal="center" vertical="center" wrapText="1"/>
    </xf>
    <xf numFmtId="0" fontId="4" fillId="47" borderId="17" xfId="0" applyFont="1" applyFill="1" applyBorder="1" applyAlignment="1">
      <alignment horizontal="center" vertical="center"/>
    </xf>
    <xf numFmtId="164" fontId="4" fillId="47" borderId="4" xfId="0" applyNumberFormat="1" applyFont="1" applyFill="1" applyBorder="1" applyAlignment="1">
      <alignment horizontal="center"/>
    </xf>
    <xf numFmtId="0" fontId="14" fillId="6" borderId="30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/>
    </xf>
    <xf numFmtId="164" fontId="14" fillId="6" borderId="4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5" fontId="3" fillId="0" borderId="31" xfId="0" applyNumberFormat="1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 applyBorder="1"/>
    <xf numFmtId="166" fontId="6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165" fontId="3" fillId="0" borderId="0" xfId="0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04-Jeux%20de%20plateau/Stats%2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Statistiques%20de%20jeu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  <sheetName val="Fréquence"/>
      <sheetName val="Joueur"/>
      <sheetName val="Eri"/>
      <sheetName val="Julien"/>
    </sheetNames>
    <sheetDataSet>
      <sheetData sheetId="0"/>
      <sheetData sheetId="1" refreshError="1"/>
      <sheetData sheetId="2">
        <row r="1">
          <cell r="AA1" t="str">
            <v>Répartition des jeux pratiqués par Johanna</v>
          </cell>
        </row>
        <row r="11">
          <cell r="AA11" t="str">
            <v>Benoit</v>
          </cell>
        </row>
        <row r="12">
          <cell r="AA12" t="str">
            <v>Célia</v>
          </cell>
        </row>
        <row r="13">
          <cell r="AA13" t="str">
            <v>Eri</v>
          </cell>
        </row>
        <row r="14">
          <cell r="AA14" t="str">
            <v>Jeanne</v>
          </cell>
        </row>
        <row r="15">
          <cell r="AA15" t="str">
            <v>Jérémie</v>
          </cell>
        </row>
        <row r="16">
          <cell r="AA16" t="str">
            <v>Johanna</v>
          </cell>
        </row>
        <row r="17">
          <cell r="AA17" t="str">
            <v>Julien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  <sheetName val="Fréquence"/>
      <sheetName val="Dernières parties"/>
      <sheetName val="Jeux"/>
      <sheetName val="Durée"/>
      <sheetName val="Nbre de joueurs"/>
      <sheetName val="Joueurs"/>
      <sheetName val="2020"/>
      <sheetName val="2019"/>
      <sheetName val="2018"/>
      <sheetName val="2017"/>
      <sheetName val="2016"/>
      <sheetName val="Marvel Champions"/>
      <sheetName val="7th Continent"/>
      <sheetName val="Briskars"/>
      <sheetName val="SdA"/>
    </sheetNames>
    <sheetDataSet>
      <sheetData sheetId="0">
        <row r="540">
          <cell r="D540">
            <v>5.8750000000000004E-2</v>
          </cell>
        </row>
        <row r="541">
          <cell r="C541" t="str">
            <v>Conspiracy</v>
          </cell>
          <cell r="D541">
            <v>8.773148148148148E-3</v>
          </cell>
        </row>
        <row r="542">
          <cell r="C542" t="str">
            <v>Conspiracy</v>
          </cell>
          <cell r="D542">
            <v>1.3888888888888888E-2</v>
          </cell>
        </row>
        <row r="543">
          <cell r="C543" t="str">
            <v>Res Arcana</v>
          </cell>
          <cell r="D543">
            <v>3.6111111111111115E-2</v>
          </cell>
        </row>
        <row r="544">
          <cell r="C544" t="str">
            <v>Res Arcana</v>
          </cell>
          <cell r="D544">
            <v>2.5115740740740741E-2</v>
          </cell>
        </row>
        <row r="545">
          <cell r="C545" t="str">
            <v>Serengeti</v>
          </cell>
          <cell r="D545">
            <v>1.5856481481481482E-2</v>
          </cell>
        </row>
        <row r="546">
          <cell r="C546" t="str">
            <v>Serengeti</v>
          </cell>
          <cell r="D546">
            <v>1.6527777777777777E-2</v>
          </cell>
        </row>
        <row r="547">
          <cell r="C547" t="str">
            <v>Queenz</v>
          </cell>
          <cell r="D547">
            <v>1.695601851851852E-2</v>
          </cell>
        </row>
        <row r="548">
          <cell r="C548" t="str">
            <v>Queenz</v>
          </cell>
          <cell r="D548">
            <v>2.297453703703704E-2</v>
          </cell>
        </row>
        <row r="549">
          <cell r="C549" t="str">
            <v>Queenz</v>
          </cell>
          <cell r="D549">
            <v>1.5752314814814813E-2</v>
          </cell>
        </row>
        <row r="550">
          <cell r="C550" t="str">
            <v>Abyss</v>
          </cell>
          <cell r="D550">
            <v>2.613425925925926E-2</v>
          </cell>
        </row>
        <row r="551">
          <cell r="C551" t="str">
            <v>Citadelle du Temps</v>
          </cell>
          <cell r="D551">
            <v>3.4722222222222224E-2</v>
          </cell>
        </row>
        <row r="552">
          <cell r="C552" t="str">
            <v>Majesty</v>
          </cell>
          <cell r="D552">
            <v>1.082175925925926E-2</v>
          </cell>
        </row>
        <row r="553">
          <cell r="C553" t="str">
            <v>Saint Seiya</v>
          </cell>
          <cell r="D553">
            <v>6.1168981481481477E-2</v>
          </cell>
        </row>
        <row r="554">
          <cell r="C554" t="str">
            <v>Chakra</v>
          </cell>
          <cell r="D554">
            <v>3.1192129629629629E-2</v>
          </cell>
        </row>
        <row r="555">
          <cell r="C555" t="str">
            <v>Chakra</v>
          </cell>
          <cell r="D555">
            <v>2.3171296296296297E-2</v>
          </cell>
        </row>
        <row r="556">
          <cell r="C556" t="str">
            <v>Colt Express</v>
          </cell>
          <cell r="D556">
            <v>2.7870370370370368E-2</v>
          </cell>
        </row>
        <row r="557">
          <cell r="C557" t="str">
            <v>Colt Express</v>
          </cell>
          <cell r="D557">
            <v>2.3055555555555555E-2</v>
          </cell>
        </row>
        <row r="558">
          <cell r="C558" t="str">
            <v>Colt Express</v>
          </cell>
          <cell r="D558">
            <v>2.7743055555555559E-2</v>
          </cell>
        </row>
        <row r="559">
          <cell r="C559" t="str">
            <v>Queenz</v>
          </cell>
          <cell r="D559">
            <v>1.6238425925925924E-2</v>
          </cell>
        </row>
        <row r="560">
          <cell r="C560" t="str">
            <v>Queenz</v>
          </cell>
          <cell r="D560">
            <v>1.7962962962962962E-2</v>
          </cell>
        </row>
        <row r="561">
          <cell r="C561" t="str">
            <v>Queenz</v>
          </cell>
          <cell r="D561">
            <v>1.3888888888888888E-2</v>
          </cell>
        </row>
        <row r="562">
          <cell r="C562" t="str">
            <v>Majesty</v>
          </cell>
          <cell r="D562">
            <v>1.1041666666666667E-2</v>
          </cell>
        </row>
        <row r="563">
          <cell r="C563" t="str">
            <v>Jaïpur</v>
          </cell>
          <cell r="D563">
            <v>2.0949074074074075E-2</v>
          </cell>
        </row>
        <row r="564">
          <cell r="C564" t="str">
            <v>Montmartre</v>
          </cell>
          <cell r="D564">
            <v>1.0543981481481481E-2</v>
          </cell>
        </row>
        <row r="565">
          <cell r="C565" t="str">
            <v>Montmartre</v>
          </cell>
          <cell r="D565">
            <v>1.0462962962962964E-2</v>
          </cell>
        </row>
        <row r="566">
          <cell r="C566" t="str">
            <v>Montmartre</v>
          </cell>
          <cell r="D566">
            <v>1.5497685185185186E-2</v>
          </cell>
        </row>
        <row r="567">
          <cell r="C567" t="str">
            <v>Montmartre</v>
          </cell>
          <cell r="D567">
            <v>1.7453703703703704E-2</v>
          </cell>
        </row>
        <row r="568">
          <cell r="C568" t="str">
            <v>Marvel Champions</v>
          </cell>
          <cell r="D568">
            <v>3.861111111111111E-2</v>
          </cell>
        </row>
        <row r="569">
          <cell r="C569" t="str">
            <v>Spirits of the Forest</v>
          </cell>
          <cell r="D569">
            <v>2.1539351851851851E-2</v>
          </cell>
        </row>
        <row r="570">
          <cell r="C570" t="str">
            <v>Marvel Champions</v>
          </cell>
          <cell r="D570">
            <v>2.2233796296296297E-2</v>
          </cell>
        </row>
        <row r="571">
          <cell r="C571" t="str">
            <v>Hit Z Road</v>
          </cell>
          <cell r="D571">
            <v>2.6805555555555555E-2</v>
          </cell>
        </row>
        <row r="572">
          <cell r="C572" t="str">
            <v>Monster Slaughter</v>
          </cell>
          <cell r="D572">
            <v>5.7708333333333334E-2</v>
          </cell>
        </row>
        <row r="573">
          <cell r="C573" t="str">
            <v>L'Ile de Pan</v>
          </cell>
          <cell r="D573">
            <v>2.7916666666666669E-2</v>
          </cell>
        </row>
        <row r="574">
          <cell r="C574" t="str">
            <v>Kanagawa</v>
          </cell>
          <cell r="D574">
            <v>2.6342592592592588E-2</v>
          </cell>
        </row>
        <row r="575">
          <cell r="C575" t="str">
            <v>Marvel Champions</v>
          </cell>
          <cell r="D575">
            <v>1.7210648148148149E-2</v>
          </cell>
        </row>
        <row r="576">
          <cell r="C576" t="str">
            <v>Marvel Champions</v>
          </cell>
          <cell r="D576">
            <v>2.6006944444444447E-2</v>
          </cell>
        </row>
        <row r="577">
          <cell r="C577" t="str">
            <v>Marvel Champions</v>
          </cell>
          <cell r="D577">
            <v>2.5717592592592594E-2</v>
          </cell>
        </row>
        <row r="578">
          <cell r="C578" t="str">
            <v>Marvel Champions</v>
          </cell>
          <cell r="D578">
            <v>2.4166666666666666E-2</v>
          </cell>
        </row>
        <row r="579">
          <cell r="C579" t="str">
            <v>Marvel Champions</v>
          </cell>
          <cell r="D579">
            <v>3.1342592592592596E-2</v>
          </cell>
        </row>
        <row r="580">
          <cell r="C580" t="str">
            <v>Marvel Champions</v>
          </cell>
          <cell r="D580">
            <v>3.876157407407408E-2</v>
          </cell>
        </row>
        <row r="581">
          <cell r="C581" t="str">
            <v>Marvel Champions</v>
          </cell>
          <cell r="D581">
            <v>2.9363425925925921E-2</v>
          </cell>
        </row>
        <row r="582">
          <cell r="C582" t="str">
            <v>Marvel Champions</v>
          </cell>
          <cell r="D582">
            <v>2.449074074074074E-2</v>
          </cell>
        </row>
        <row r="583">
          <cell r="C583" t="str">
            <v>Marvel Champions</v>
          </cell>
          <cell r="D583">
            <v>2.5451388888888888E-2</v>
          </cell>
        </row>
        <row r="584">
          <cell r="C584" t="str">
            <v>Marvel Champions</v>
          </cell>
          <cell r="D584">
            <v>9.9074074074074082E-3</v>
          </cell>
        </row>
        <row r="585">
          <cell r="C585" t="str">
            <v>Marvel Champions</v>
          </cell>
          <cell r="D585">
            <v>2.6388888888888889E-2</v>
          </cell>
        </row>
        <row r="586">
          <cell r="C586" t="str">
            <v>Marvel Champions</v>
          </cell>
          <cell r="D586">
            <v>2.8055555555555556E-2</v>
          </cell>
        </row>
        <row r="587">
          <cell r="C587" t="str">
            <v>Marvel Champions</v>
          </cell>
          <cell r="D587">
            <v>6.8472222222222226E-2</v>
          </cell>
        </row>
        <row r="588">
          <cell r="C588" t="str">
            <v>Marvel Champions</v>
          </cell>
          <cell r="D588">
            <v>1.0486111111111111E-2</v>
          </cell>
        </row>
        <row r="589">
          <cell r="C589" t="str">
            <v>Taluva</v>
          </cell>
          <cell r="D589">
            <v>1.7847222222222223E-2</v>
          </cell>
        </row>
        <row r="590">
          <cell r="C590" t="str">
            <v>Abyss</v>
          </cell>
          <cell r="D590">
            <v>4.5057870370370373E-2</v>
          </cell>
        </row>
        <row r="591">
          <cell r="C591" t="str">
            <v>Harald</v>
          </cell>
          <cell r="D591">
            <v>2.3865740740740743E-2</v>
          </cell>
        </row>
        <row r="592">
          <cell r="C592" t="str">
            <v>Harald</v>
          </cell>
          <cell r="D592">
            <v>2.417824074074074E-2</v>
          </cell>
        </row>
        <row r="593">
          <cell r="C593" t="str">
            <v>Marvel Champions</v>
          </cell>
          <cell r="D593">
            <v>3.9895833333333332E-2</v>
          </cell>
        </row>
        <row r="594">
          <cell r="C594" t="str">
            <v>Marvel Dice Master</v>
          </cell>
          <cell r="D594">
            <v>4.2997685185185187E-2</v>
          </cell>
        </row>
        <row r="595">
          <cell r="C595" t="str">
            <v>Egizia</v>
          </cell>
          <cell r="D595">
            <v>6.4479166666666657E-2</v>
          </cell>
        </row>
        <row r="596">
          <cell r="C596" t="str">
            <v>Kanagawa</v>
          </cell>
          <cell r="D596">
            <v>2.4583333333333332E-2</v>
          </cell>
        </row>
        <row r="597">
          <cell r="C597" t="str">
            <v>Patchwork</v>
          </cell>
          <cell r="D597">
            <v>3.3969907407407407E-2</v>
          </cell>
        </row>
        <row r="598">
          <cell r="C598" t="str">
            <v>Montmartre</v>
          </cell>
          <cell r="D598">
            <v>1.0578703703703703E-2</v>
          </cell>
        </row>
        <row r="599">
          <cell r="C599" t="str">
            <v>Montmartre</v>
          </cell>
          <cell r="D599">
            <v>1.1226851851851854E-2</v>
          </cell>
        </row>
        <row r="600">
          <cell r="C600" t="str">
            <v>Montmartre</v>
          </cell>
          <cell r="D600">
            <v>1.8159722222222219E-2</v>
          </cell>
        </row>
        <row r="601">
          <cell r="C601" t="str">
            <v>Marvel Champions</v>
          </cell>
          <cell r="D601">
            <v>3.9583333333333331E-2</v>
          </cell>
        </row>
        <row r="602">
          <cell r="C602" t="str">
            <v>Queenz</v>
          </cell>
          <cell r="D602">
            <v>1.9791666666666666E-2</v>
          </cell>
        </row>
        <row r="603">
          <cell r="C603" t="str">
            <v>Queenz</v>
          </cell>
          <cell r="D603">
            <v>1.7106481481481483E-2</v>
          </cell>
        </row>
        <row r="604">
          <cell r="C604" t="str">
            <v>Conspiracy</v>
          </cell>
          <cell r="D604">
            <v>1.3784722222222224E-2</v>
          </cell>
        </row>
        <row r="605">
          <cell r="C605" t="str">
            <v>Conspiracy</v>
          </cell>
          <cell r="D605">
            <v>1.2743055555555556E-2</v>
          </cell>
        </row>
        <row r="606">
          <cell r="C606" t="str">
            <v>Conspiracy</v>
          </cell>
          <cell r="D606">
            <v>9.0393518518518522E-3</v>
          </cell>
        </row>
        <row r="607">
          <cell r="C607" t="str">
            <v>Conspiracy</v>
          </cell>
          <cell r="D607">
            <v>1.0173611111111111E-2</v>
          </cell>
        </row>
        <row r="608">
          <cell r="C608" t="str">
            <v>7th Continent</v>
          </cell>
          <cell r="D608">
            <v>9.5532407407407413E-2</v>
          </cell>
        </row>
        <row r="609">
          <cell r="C609" t="str">
            <v>Conspiracy</v>
          </cell>
          <cell r="D609">
            <v>1.3310185185185187E-2</v>
          </cell>
        </row>
        <row r="610">
          <cell r="C610" t="str">
            <v>Big Monster</v>
          </cell>
          <cell r="D610">
            <v>1.9722222222222221E-2</v>
          </cell>
        </row>
        <row r="611">
          <cell r="C611" t="str">
            <v>Terres d'Arle</v>
          </cell>
          <cell r="D611">
            <v>5.3530092592592594E-2</v>
          </cell>
        </row>
        <row r="612">
          <cell r="C612" t="str">
            <v>Chakra</v>
          </cell>
          <cell r="D612">
            <v>1.5358796296296296E-2</v>
          </cell>
        </row>
        <row r="613">
          <cell r="C613" t="str">
            <v>Conspiracy</v>
          </cell>
          <cell r="D613">
            <v>1.545138888888889E-2</v>
          </cell>
        </row>
        <row r="614">
          <cell r="C614" t="str">
            <v>Terres d'Arle</v>
          </cell>
          <cell r="D614">
            <v>3.9340277777777773E-2</v>
          </cell>
        </row>
        <row r="615">
          <cell r="C615" t="str">
            <v>Terres d'Arle</v>
          </cell>
          <cell r="D615">
            <v>4.2361111111111106E-2</v>
          </cell>
        </row>
        <row r="616">
          <cell r="C616" t="str">
            <v>L'Ile de Pan</v>
          </cell>
          <cell r="D616">
            <v>1.9930555555555556E-2</v>
          </cell>
        </row>
        <row r="617">
          <cell r="C617" t="str">
            <v>Saint Seiya</v>
          </cell>
          <cell r="D617">
            <v>6.6087962962962959E-2</v>
          </cell>
        </row>
        <row r="618">
          <cell r="C618" t="str">
            <v>Quadropolis</v>
          </cell>
          <cell r="D618">
            <v>2.1770833333333336E-2</v>
          </cell>
        </row>
        <row r="619">
          <cell r="C619" t="str">
            <v>Les Palais de Carrara</v>
          </cell>
          <cell r="D619">
            <v>4.7361111111111111E-2</v>
          </cell>
        </row>
        <row r="620">
          <cell r="C620" t="str">
            <v>7 Wonders Duel</v>
          </cell>
          <cell r="D620">
            <v>2.8981481481481483E-2</v>
          </cell>
        </row>
        <row r="621">
          <cell r="C621" t="str">
            <v>Elysium</v>
          </cell>
          <cell r="D621">
            <v>5.0648148148148144E-2</v>
          </cell>
        </row>
        <row r="622">
          <cell r="C622" t="str">
            <v>Briskars</v>
          </cell>
          <cell r="D622">
            <v>4.6712962962962963E-2</v>
          </cell>
        </row>
        <row r="623">
          <cell r="C623" t="str">
            <v>7 Wonders Duel</v>
          </cell>
          <cell r="D623">
            <v>2.9386574074074075E-2</v>
          </cell>
        </row>
        <row r="624">
          <cell r="C624" t="str">
            <v>7 Wonders Duel</v>
          </cell>
          <cell r="D624">
            <v>2.9629629629629627E-2</v>
          </cell>
        </row>
        <row r="625">
          <cell r="C625" t="str">
            <v>7 Wonders Duel</v>
          </cell>
          <cell r="D625">
            <v>2.5289351851851851E-2</v>
          </cell>
        </row>
        <row r="626">
          <cell r="C626" t="str">
            <v>7 Wonders Duel</v>
          </cell>
          <cell r="D626">
            <v>2.5358796296296296E-2</v>
          </cell>
        </row>
        <row r="627">
          <cell r="C627" t="str">
            <v>7th Continent</v>
          </cell>
          <cell r="D627">
            <v>7.9328703703703707E-2</v>
          </cell>
        </row>
        <row r="628">
          <cell r="C628" t="str">
            <v>Conspiracy</v>
          </cell>
          <cell r="D628">
            <v>1.0844907407407407E-2</v>
          </cell>
        </row>
        <row r="629">
          <cell r="C629" t="str">
            <v>Conspiracy</v>
          </cell>
          <cell r="D629">
            <v>1.207175925925926E-2</v>
          </cell>
        </row>
        <row r="630">
          <cell r="C630" t="str">
            <v>Quadropolis</v>
          </cell>
          <cell r="D630">
            <v>2.2037037037037036E-2</v>
          </cell>
        </row>
        <row r="631">
          <cell r="C631" t="str">
            <v>Marvel Champions</v>
          </cell>
          <cell r="D631">
            <v>2.6238425925925925E-2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B1" t="str">
            <v>Jérémie</v>
          </cell>
        </row>
      </sheetData>
      <sheetData sheetId="7">
        <row r="1">
          <cell r="B1" t="str">
            <v>Nbre de parties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6"/>
  <sheetViews>
    <sheetView zoomScaleNormal="100" workbookViewId="0">
      <pane ySplit="1" topLeftCell="A2" activePane="bottomLeft" state="frozen"/>
      <selection pane="bottomLeft" activeCell="K614" sqref="K614"/>
    </sheetView>
  </sheetViews>
  <sheetFormatPr baseColWidth="10" defaultColWidth="9.140625" defaultRowHeight="15" x14ac:dyDescent="0.25"/>
  <cols>
    <col min="1" max="1" width="11.5703125" customWidth="1"/>
    <col min="2" max="2" width="2.85546875" customWidth="1"/>
    <col min="3" max="3" width="25.85546875" customWidth="1"/>
    <col min="4" max="4" width="18.7109375" customWidth="1"/>
    <col min="5" max="5" width="18.5703125" customWidth="1"/>
  </cols>
  <sheetData>
    <row r="1" spans="1:5" ht="33" customHeight="1" thickBot="1" x14ac:dyDescent="0.3">
      <c r="A1" s="1" t="s">
        <v>0</v>
      </c>
      <c r="B1" s="2"/>
      <c r="C1" s="3" t="s">
        <v>1</v>
      </c>
      <c r="D1" s="4" t="s">
        <v>2</v>
      </c>
    </row>
    <row r="2" spans="1:5" ht="15" customHeight="1" x14ac:dyDescent="0.25">
      <c r="A2" s="5">
        <v>42251</v>
      </c>
      <c r="B2" s="6"/>
      <c r="C2" s="6" t="s">
        <v>3</v>
      </c>
      <c r="D2" s="6" t="s">
        <v>4</v>
      </c>
      <c r="E2" s="7" t="s">
        <v>5</v>
      </c>
    </row>
    <row r="3" spans="1:5" ht="15" customHeight="1" thickBot="1" x14ac:dyDescent="0.3">
      <c r="A3" s="5">
        <v>42255</v>
      </c>
      <c r="B3" s="6"/>
      <c r="C3" s="6" t="s">
        <v>6</v>
      </c>
      <c r="D3" s="8">
        <v>4.1666666666666664E-2</v>
      </c>
      <c r="E3" s="9" t="s">
        <v>7</v>
      </c>
    </row>
    <row r="4" spans="1:5" ht="14.45" x14ac:dyDescent="0.3">
      <c r="A4" s="5">
        <v>42260</v>
      </c>
      <c r="B4" s="6"/>
      <c r="C4" s="6" t="s">
        <v>8</v>
      </c>
      <c r="D4" s="8">
        <v>8.3333333333333329E-2</v>
      </c>
    </row>
    <row r="5" spans="1:5" ht="14.45" x14ac:dyDescent="0.3">
      <c r="A5" s="5">
        <v>42272</v>
      </c>
      <c r="B5" s="6"/>
      <c r="C5" s="6" t="s">
        <v>9</v>
      </c>
      <c r="D5" s="8">
        <v>3.8194444444444441E-2</v>
      </c>
    </row>
    <row r="6" spans="1:5" ht="14.45" x14ac:dyDescent="0.3">
      <c r="A6" s="5">
        <v>42274</v>
      </c>
      <c r="B6" s="6"/>
      <c r="C6" s="6" t="s">
        <v>6</v>
      </c>
      <c r="D6" s="8">
        <v>2.7777777777777776E-2</v>
      </c>
    </row>
    <row r="7" spans="1:5" ht="14.45" x14ac:dyDescent="0.3">
      <c r="A7" s="10">
        <v>42275</v>
      </c>
      <c r="B7" s="11"/>
      <c r="C7" s="11" t="s">
        <v>6</v>
      </c>
      <c r="D7" s="12">
        <v>2.4305555555555556E-2</v>
      </c>
    </row>
    <row r="8" spans="1:5" thickBot="1" x14ac:dyDescent="0.35">
      <c r="A8" s="13">
        <v>42275</v>
      </c>
      <c r="B8" s="14"/>
      <c r="C8" s="14" t="s">
        <v>6</v>
      </c>
      <c r="D8" s="15">
        <v>2.0833333333333332E-2</v>
      </c>
    </row>
    <row r="9" spans="1:5" ht="14.45" x14ac:dyDescent="0.3">
      <c r="A9" s="10">
        <v>42280</v>
      </c>
      <c r="B9" s="11"/>
      <c r="C9" s="11" t="s">
        <v>3</v>
      </c>
      <c r="D9" s="12">
        <v>7.2916666666666671E-2</v>
      </c>
    </row>
    <row r="10" spans="1:5" ht="14.45" x14ac:dyDescent="0.3">
      <c r="A10" s="5">
        <v>42280</v>
      </c>
      <c r="B10" s="6"/>
      <c r="C10" s="6" t="s">
        <v>9</v>
      </c>
      <c r="D10" s="8">
        <v>3.125E-2</v>
      </c>
    </row>
    <row r="11" spans="1:5" ht="14.45" x14ac:dyDescent="0.3">
      <c r="A11" s="16">
        <v>42280</v>
      </c>
      <c r="B11" s="17"/>
      <c r="C11" s="17" t="s">
        <v>9</v>
      </c>
      <c r="D11" s="18">
        <v>3.125E-2</v>
      </c>
    </row>
    <row r="12" spans="1:5" ht="14.45" x14ac:dyDescent="0.3">
      <c r="A12" s="5">
        <v>42292</v>
      </c>
      <c r="B12" s="6"/>
      <c r="C12" s="6" t="s">
        <v>9</v>
      </c>
      <c r="D12" s="8">
        <v>4.1666666666666664E-2</v>
      </c>
    </row>
    <row r="13" spans="1:5" ht="14.45" x14ac:dyDescent="0.3">
      <c r="A13" s="5">
        <v>42292</v>
      </c>
      <c r="B13" s="6"/>
      <c r="C13" s="6" t="s">
        <v>6</v>
      </c>
      <c r="D13" s="8">
        <v>3.4722222222222224E-2</v>
      </c>
    </row>
    <row r="14" spans="1:5" ht="14.45" x14ac:dyDescent="0.3">
      <c r="A14" s="5">
        <v>42292</v>
      </c>
      <c r="B14" s="6"/>
      <c r="C14" s="6" t="s">
        <v>10</v>
      </c>
      <c r="D14" s="8">
        <v>7.2916666666666671E-2</v>
      </c>
    </row>
    <row r="15" spans="1:5" ht="14.45" x14ac:dyDescent="0.3">
      <c r="A15" s="5">
        <v>42296</v>
      </c>
      <c r="B15" s="6"/>
      <c r="C15" s="6" t="s">
        <v>9</v>
      </c>
      <c r="D15" s="8">
        <v>5.2083333333333336E-2</v>
      </c>
    </row>
    <row r="16" spans="1:5" ht="14.45" x14ac:dyDescent="0.3">
      <c r="A16" s="19">
        <v>42296</v>
      </c>
      <c r="B16" s="20"/>
      <c r="C16" s="21" t="s">
        <v>11</v>
      </c>
      <c r="D16" s="22">
        <v>6.25E-2</v>
      </c>
    </row>
    <row r="17" spans="1:4" ht="14.45" x14ac:dyDescent="0.3">
      <c r="A17" s="5">
        <v>42298</v>
      </c>
      <c r="B17" s="6"/>
      <c r="C17" s="6" t="s">
        <v>12</v>
      </c>
      <c r="D17" s="8">
        <v>4.1666666666666664E-2</v>
      </c>
    </row>
    <row r="18" spans="1:4" ht="14.45" x14ac:dyDescent="0.3">
      <c r="A18" s="5">
        <v>42303</v>
      </c>
      <c r="B18" s="6"/>
      <c r="C18" s="23" t="s">
        <v>13</v>
      </c>
      <c r="D18" s="8">
        <v>6.25E-2</v>
      </c>
    </row>
    <row r="19" spans="1:4" ht="14.45" x14ac:dyDescent="0.3">
      <c r="A19" s="5">
        <v>42303</v>
      </c>
      <c r="B19" s="6"/>
      <c r="C19" s="23" t="s">
        <v>13</v>
      </c>
      <c r="D19" s="8">
        <v>4.1666666666666664E-2</v>
      </c>
    </row>
    <row r="20" spans="1:4" ht="18.75" customHeight="1" x14ac:dyDescent="0.3">
      <c r="A20" s="5">
        <v>42303</v>
      </c>
      <c r="B20" s="6"/>
      <c r="C20" s="6" t="s">
        <v>12</v>
      </c>
      <c r="D20" s="8">
        <v>2.7777777777777776E-2</v>
      </c>
    </row>
    <row r="21" spans="1:4" thickBot="1" x14ac:dyDescent="0.35">
      <c r="A21" s="13">
        <v>42303</v>
      </c>
      <c r="B21" s="14"/>
      <c r="C21" s="24" t="s">
        <v>14</v>
      </c>
      <c r="D21" s="15">
        <v>4.1666666666666664E-2</v>
      </c>
    </row>
    <row r="22" spans="1:4" ht="14.45" x14ac:dyDescent="0.3">
      <c r="A22" s="25">
        <v>42309</v>
      </c>
      <c r="B22" s="26"/>
      <c r="C22" s="26" t="s">
        <v>15</v>
      </c>
      <c r="D22" s="27">
        <v>0.13541666666666666</v>
      </c>
    </row>
    <row r="23" spans="1:4" ht="14.45" x14ac:dyDescent="0.3">
      <c r="A23" s="5">
        <v>42324</v>
      </c>
      <c r="B23" s="6"/>
      <c r="C23" s="6" t="s">
        <v>9</v>
      </c>
      <c r="D23" s="8">
        <v>6.25E-2</v>
      </c>
    </row>
    <row r="24" spans="1:4" ht="14.45" x14ac:dyDescent="0.3">
      <c r="A24" s="5">
        <v>42324</v>
      </c>
      <c r="B24" s="6"/>
      <c r="C24" s="6" t="s">
        <v>16</v>
      </c>
      <c r="D24" s="8">
        <v>9.375E-2</v>
      </c>
    </row>
    <row r="25" spans="1:4" thickBot="1" x14ac:dyDescent="0.35">
      <c r="A25" s="28">
        <v>42329</v>
      </c>
      <c r="B25" s="29"/>
      <c r="C25" s="29" t="s">
        <v>17</v>
      </c>
      <c r="D25" s="30">
        <v>0.16666666666666666</v>
      </c>
    </row>
    <row r="26" spans="1:4" ht="14.45" x14ac:dyDescent="0.3">
      <c r="A26" s="25">
        <v>42348</v>
      </c>
      <c r="B26" s="26"/>
      <c r="C26" s="26" t="s">
        <v>6</v>
      </c>
      <c r="D26" s="27">
        <v>2.0833333333333332E-2</v>
      </c>
    </row>
    <row r="27" spans="1:4" thickBot="1" x14ac:dyDescent="0.35">
      <c r="A27" s="28">
        <v>42348</v>
      </c>
      <c r="B27" s="29"/>
      <c r="C27" s="29" t="s">
        <v>18</v>
      </c>
      <c r="D27" s="30">
        <v>3.8194444444444441E-2</v>
      </c>
    </row>
    <row r="28" spans="1:4" ht="14.45" x14ac:dyDescent="0.3">
      <c r="A28" s="10">
        <v>42373</v>
      </c>
      <c r="B28" s="11"/>
      <c r="C28" s="11" t="s">
        <v>19</v>
      </c>
      <c r="D28" s="12">
        <v>2.7777777777777776E-2</v>
      </c>
    </row>
    <row r="29" spans="1:4" ht="14.45" x14ac:dyDescent="0.3">
      <c r="A29" s="5">
        <v>42374</v>
      </c>
      <c r="B29" s="6"/>
      <c r="C29" s="6" t="s">
        <v>19</v>
      </c>
      <c r="D29" s="8">
        <v>3.4722222222222224E-2</v>
      </c>
    </row>
    <row r="30" spans="1:4" ht="14.45" x14ac:dyDescent="0.3">
      <c r="A30" s="5">
        <v>42377</v>
      </c>
      <c r="B30" s="6"/>
      <c r="C30" s="6" t="s">
        <v>19</v>
      </c>
      <c r="D30" s="8">
        <v>3.125E-2</v>
      </c>
    </row>
    <row r="31" spans="1:4" ht="14.45" x14ac:dyDescent="0.3">
      <c r="A31" s="5">
        <v>42379</v>
      </c>
      <c r="B31" s="6"/>
      <c r="C31" s="6" t="s">
        <v>19</v>
      </c>
      <c r="D31" s="8">
        <v>2.4305555555555556E-2</v>
      </c>
    </row>
    <row r="32" spans="1:4" ht="14.45" x14ac:dyDescent="0.3">
      <c r="A32" s="16">
        <v>42386</v>
      </c>
      <c r="B32" s="17"/>
      <c r="C32" s="17" t="s">
        <v>9</v>
      </c>
      <c r="D32" s="18">
        <v>3.8194444444444441E-2</v>
      </c>
    </row>
    <row r="33" spans="1:4" ht="14.45" x14ac:dyDescent="0.3">
      <c r="A33" s="5">
        <v>42390</v>
      </c>
      <c r="B33" s="6"/>
      <c r="C33" s="6" t="s">
        <v>6</v>
      </c>
      <c r="D33" s="8">
        <v>2.0833333333333332E-2</v>
      </c>
    </row>
    <row r="34" spans="1:4" ht="14.45" x14ac:dyDescent="0.3">
      <c r="A34" s="5">
        <v>42392</v>
      </c>
      <c r="B34" s="6"/>
      <c r="C34" s="6" t="s">
        <v>6</v>
      </c>
      <c r="D34" s="8">
        <v>2.0833333333333332E-2</v>
      </c>
    </row>
    <row r="35" spans="1:4" ht="14.45" x14ac:dyDescent="0.3">
      <c r="A35" s="5">
        <v>42400</v>
      </c>
      <c r="B35" s="6"/>
      <c r="C35" s="6" t="s">
        <v>6</v>
      </c>
      <c r="D35" s="8">
        <v>2.0833333333333332E-2</v>
      </c>
    </row>
    <row r="36" spans="1:4" thickBot="1" x14ac:dyDescent="0.35">
      <c r="A36" s="28">
        <v>42400</v>
      </c>
      <c r="B36" s="29"/>
      <c r="C36" s="29" t="s">
        <v>9</v>
      </c>
      <c r="D36" s="30">
        <v>3.8194444444444441E-2</v>
      </c>
    </row>
    <row r="37" spans="1:4" ht="14.45" x14ac:dyDescent="0.3">
      <c r="A37" s="10">
        <v>42405</v>
      </c>
      <c r="B37" s="11"/>
      <c r="C37" s="11" t="s">
        <v>6</v>
      </c>
      <c r="D37" s="12">
        <v>3.125E-2</v>
      </c>
    </row>
    <row r="38" spans="1:4" ht="14.45" x14ac:dyDescent="0.3">
      <c r="A38" s="5">
        <v>42406</v>
      </c>
      <c r="B38" s="6"/>
      <c r="C38" s="6" t="s">
        <v>6</v>
      </c>
      <c r="D38" s="8">
        <v>2.4305555555555556E-2</v>
      </c>
    </row>
    <row r="39" spans="1:4" ht="14.45" x14ac:dyDescent="0.3">
      <c r="A39" s="5">
        <v>42406</v>
      </c>
      <c r="B39" s="6"/>
      <c r="C39" s="6" t="s">
        <v>6</v>
      </c>
      <c r="D39" s="8">
        <v>2.9166666666666664E-2</v>
      </c>
    </row>
    <row r="40" spans="1:4" x14ac:dyDescent="0.25">
      <c r="A40" s="5">
        <v>42407</v>
      </c>
      <c r="B40" s="6"/>
      <c r="C40" s="6" t="s">
        <v>6</v>
      </c>
      <c r="D40" s="8">
        <v>2.4305555555555556E-2</v>
      </c>
    </row>
    <row r="41" spans="1:4" x14ac:dyDescent="0.25">
      <c r="A41" s="5">
        <v>42420</v>
      </c>
      <c r="B41" s="6"/>
      <c r="C41" s="6" t="s">
        <v>20</v>
      </c>
      <c r="D41" s="8">
        <v>2.7777777777777776E-2</v>
      </c>
    </row>
    <row r="42" spans="1:4" x14ac:dyDescent="0.25">
      <c r="A42" s="5">
        <v>42420</v>
      </c>
      <c r="B42" s="6"/>
      <c r="C42" s="6" t="s">
        <v>20</v>
      </c>
      <c r="D42" s="8">
        <v>1.0416666666666666E-2</v>
      </c>
    </row>
    <row r="43" spans="1:4" x14ac:dyDescent="0.25">
      <c r="A43" s="16">
        <v>42420</v>
      </c>
      <c r="B43" s="17"/>
      <c r="C43" s="17" t="s">
        <v>20</v>
      </c>
      <c r="D43" s="18">
        <v>6.5972222222222224E-2</v>
      </c>
    </row>
    <row r="44" spans="1:4" x14ac:dyDescent="0.25">
      <c r="A44" s="5">
        <v>42421</v>
      </c>
      <c r="B44" s="6"/>
      <c r="C44" s="6" t="s">
        <v>20</v>
      </c>
      <c r="D44" s="8">
        <v>6.25E-2</v>
      </c>
    </row>
    <row r="45" spans="1:4" x14ac:dyDescent="0.25">
      <c r="A45" s="5">
        <v>42421</v>
      </c>
      <c r="B45" s="6"/>
      <c r="C45" s="6" t="s">
        <v>20</v>
      </c>
      <c r="D45" s="8">
        <v>2.7777777777777776E-2</v>
      </c>
    </row>
    <row r="46" spans="1:4" x14ac:dyDescent="0.25">
      <c r="A46" s="5">
        <v>42423</v>
      </c>
      <c r="B46" s="6"/>
      <c r="C46" s="6" t="s">
        <v>9</v>
      </c>
      <c r="D46" s="8">
        <v>4.5138888888888888E-2</v>
      </c>
    </row>
    <row r="47" spans="1:4" ht="15.75" thickBot="1" x14ac:dyDescent="0.3">
      <c r="A47" s="28">
        <v>42428</v>
      </c>
      <c r="B47" s="29"/>
      <c r="C47" s="29" t="s">
        <v>21</v>
      </c>
      <c r="D47" s="30">
        <v>6.5972222222222224E-2</v>
      </c>
    </row>
    <row r="48" spans="1:4" x14ac:dyDescent="0.25">
      <c r="A48" s="10">
        <v>42448</v>
      </c>
      <c r="B48" s="11"/>
      <c r="C48" s="11" t="s">
        <v>12</v>
      </c>
      <c r="D48" s="12">
        <v>5.2083333333333336E-2</v>
      </c>
    </row>
    <row r="49" spans="1:4" ht="42" customHeight="1" x14ac:dyDescent="0.25">
      <c r="A49" s="5">
        <v>42456</v>
      </c>
      <c r="B49" s="6"/>
      <c r="C49" s="6" t="s">
        <v>9</v>
      </c>
      <c r="D49" s="8">
        <v>0.13541666666666666</v>
      </c>
    </row>
    <row r="50" spans="1:4" ht="36" customHeight="1" x14ac:dyDescent="0.25">
      <c r="A50" s="5">
        <v>42457</v>
      </c>
      <c r="B50" s="6"/>
      <c r="C50" s="6" t="s">
        <v>9</v>
      </c>
      <c r="D50" s="8">
        <v>4.1666666666666664E-2</v>
      </c>
    </row>
    <row r="51" spans="1:4" ht="33" customHeight="1" x14ac:dyDescent="0.25">
      <c r="A51" s="5">
        <v>42457</v>
      </c>
      <c r="B51" s="6"/>
      <c r="C51" s="6" t="s">
        <v>3</v>
      </c>
      <c r="D51" s="8">
        <v>8.3333333333333329E-2</v>
      </c>
    </row>
    <row r="52" spans="1:4" x14ac:dyDescent="0.25">
      <c r="A52" s="16">
        <v>42459</v>
      </c>
      <c r="B52" s="17"/>
      <c r="C52" s="17" t="s">
        <v>3</v>
      </c>
      <c r="D52" s="18">
        <v>5.5555555555555552E-2</v>
      </c>
    </row>
    <row r="53" spans="1:4" ht="15.75" thickBot="1" x14ac:dyDescent="0.3">
      <c r="A53" s="13">
        <v>42460</v>
      </c>
      <c r="B53" s="14"/>
      <c r="C53" s="14" t="s">
        <v>20</v>
      </c>
      <c r="D53" s="15">
        <v>4.6527777777777779E-2</v>
      </c>
    </row>
    <row r="54" spans="1:4" x14ac:dyDescent="0.25">
      <c r="A54" s="19">
        <v>42463</v>
      </c>
      <c r="B54" s="20"/>
      <c r="C54" s="20" t="s">
        <v>9</v>
      </c>
      <c r="D54" s="22">
        <v>5.9027777777777783E-2</v>
      </c>
    </row>
    <row r="55" spans="1:4" x14ac:dyDescent="0.25">
      <c r="A55" s="5">
        <v>42471</v>
      </c>
      <c r="B55" s="6"/>
      <c r="C55" s="6" t="s">
        <v>22</v>
      </c>
      <c r="D55" s="8">
        <v>4.1666666666666664E-2</v>
      </c>
    </row>
    <row r="56" spans="1:4" x14ac:dyDescent="0.25">
      <c r="A56" s="5">
        <v>42476</v>
      </c>
      <c r="B56" s="6"/>
      <c r="C56" s="6" t="s">
        <v>23</v>
      </c>
      <c r="D56" s="8">
        <v>2.7777777777777776E-2</v>
      </c>
    </row>
    <row r="57" spans="1:4" x14ac:dyDescent="0.25">
      <c r="A57" s="5">
        <v>42476</v>
      </c>
      <c r="B57" s="6"/>
      <c r="C57" s="6" t="s">
        <v>23</v>
      </c>
      <c r="D57" s="8">
        <v>2.7777777777777776E-2</v>
      </c>
    </row>
    <row r="58" spans="1:4" x14ac:dyDescent="0.25">
      <c r="A58" s="5">
        <v>42477</v>
      </c>
      <c r="B58" s="6"/>
      <c r="C58" s="6" t="s">
        <v>23</v>
      </c>
      <c r="D58" s="8">
        <v>2.9166666666666664E-2</v>
      </c>
    </row>
    <row r="59" spans="1:4" x14ac:dyDescent="0.25">
      <c r="A59" s="5">
        <v>42483</v>
      </c>
      <c r="B59" s="6"/>
      <c r="C59" s="6" t="s">
        <v>24</v>
      </c>
      <c r="D59" s="8">
        <v>2.4305555555555556E-2</v>
      </c>
    </row>
    <row r="60" spans="1:4" x14ac:dyDescent="0.25">
      <c r="A60" s="5">
        <v>42483</v>
      </c>
      <c r="B60" s="31"/>
      <c r="C60" s="6" t="s">
        <v>24</v>
      </c>
      <c r="D60" s="8">
        <v>1.3888888888888888E-2</v>
      </c>
    </row>
    <row r="61" spans="1:4" x14ac:dyDescent="0.25">
      <c r="A61" s="5">
        <v>42484</v>
      </c>
      <c r="B61" s="31"/>
      <c r="C61" s="6" t="s">
        <v>24</v>
      </c>
      <c r="D61" s="8">
        <v>2.4305555555555556E-2</v>
      </c>
    </row>
    <row r="62" spans="1:4" x14ac:dyDescent="0.25">
      <c r="A62" s="5">
        <v>42484</v>
      </c>
      <c r="B62" s="31"/>
      <c r="C62" s="6" t="s">
        <v>23</v>
      </c>
      <c r="D62" s="8">
        <v>3.125E-2</v>
      </c>
    </row>
    <row r="63" spans="1:4" ht="15.75" thickBot="1" x14ac:dyDescent="0.3">
      <c r="A63" s="13">
        <v>42484</v>
      </c>
      <c r="B63" s="31"/>
      <c r="C63" s="14" t="s">
        <v>25</v>
      </c>
      <c r="D63" s="15">
        <v>6.25E-2</v>
      </c>
    </row>
    <row r="64" spans="1:4" ht="15.75" thickBot="1" x14ac:dyDescent="0.3">
      <c r="A64" s="32">
        <v>42511</v>
      </c>
      <c r="B64" s="31"/>
      <c r="C64" s="33" t="s">
        <v>10</v>
      </c>
      <c r="D64" s="34">
        <v>8.3333333333333329E-2</v>
      </c>
    </row>
    <row r="65" spans="1:4" x14ac:dyDescent="0.25">
      <c r="A65" s="10">
        <v>42561</v>
      </c>
      <c r="B65" s="31"/>
      <c r="C65" s="11" t="s">
        <v>20</v>
      </c>
      <c r="D65" s="12">
        <v>5.9027777777777783E-2</v>
      </c>
    </row>
    <row r="66" spans="1:4" x14ac:dyDescent="0.25">
      <c r="A66" s="5">
        <v>42570</v>
      </c>
      <c r="B66" s="31"/>
      <c r="C66" s="6" t="s">
        <v>19</v>
      </c>
      <c r="D66" s="8">
        <v>3.4722222222222224E-2</v>
      </c>
    </row>
    <row r="67" spans="1:4" x14ac:dyDescent="0.25">
      <c r="A67" s="16">
        <v>42572</v>
      </c>
      <c r="B67" s="31"/>
      <c r="C67" s="17" t="s">
        <v>19</v>
      </c>
      <c r="D67" s="18">
        <v>2.9861111111111113E-2</v>
      </c>
    </row>
    <row r="68" spans="1:4" ht="15.75" thickBot="1" x14ac:dyDescent="0.3">
      <c r="A68" s="13">
        <v>42573</v>
      </c>
      <c r="B68" s="31"/>
      <c r="C68" s="14" t="s">
        <v>26</v>
      </c>
      <c r="D68" s="15">
        <v>1.7361111111111112E-2</v>
      </c>
    </row>
    <row r="69" spans="1:4" x14ac:dyDescent="0.25">
      <c r="A69" s="10">
        <v>42584</v>
      </c>
      <c r="B69" s="31"/>
      <c r="C69" s="11" t="s">
        <v>19</v>
      </c>
      <c r="D69" s="12">
        <v>3.8194444444444441E-2</v>
      </c>
    </row>
    <row r="70" spans="1:4" x14ac:dyDescent="0.25">
      <c r="A70" s="5">
        <v>42584</v>
      </c>
      <c r="B70" s="31"/>
      <c r="C70" s="6" t="s">
        <v>26</v>
      </c>
      <c r="D70" s="8">
        <v>2.4305555555555556E-2</v>
      </c>
    </row>
    <row r="71" spans="1:4" x14ac:dyDescent="0.25">
      <c r="A71" s="5">
        <v>42584</v>
      </c>
      <c r="B71" s="31"/>
      <c r="C71" s="6" t="s">
        <v>26</v>
      </c>
      <c r="D71" s="8">
        <v>3.125E-2</v>
      </c>
    </row>
    <row r="72" spans="1:4" x14ac:dyDescent="0.25">
      <c r="A72" s="5">
        <v>42602</v>
      </c>
      <c r="B72" s="31"/>
      <c r="C72" s="6" t="s">
        <v>26</v>
      </c>
      <c r="D72" s="8">
        <v>3.125E-2</v>
      </c>
    </row>
    <row r="73" spans="1:4" ht="15.75" thickBot="1" x14ac:dyDescent="0.3">
      <c r="A73" s="13">
        <v>42602</v>
      </c>
      <c r="B73" s="31"/>
      <c r="C73" s="14" t="s">
        <v>26</v>
      </c>
      <c r="D73" s="15">
        <v>2.2222222222222223E-2</v>
      </c>
    </row>
    <row r="74" spans="1:4" ht="15.75" thickBot="1" x14ac:dyDescent="0.3">
      <c r="A74" s="32">
        <v>42669</v>
      </c>
      <c r="B74" s="31"/>
      <c r="C74" s="33" t="s">
        <v>27</v>
      </c>
      <c r="D74" s="34">
        <v>3.4722222222222224E-2</v>
      </c>
    </row>
    <row r="75" spans="1:4" x14ac:dyDescent="0.25">
      <c r="A75" s="10">
        <v>42678</v>
      </c>
      <c r="B75" s="31"/>
      <c r="C75" s="11" t="s">
        <v>27</v>
      </c>
      <c r="D75" s="12">
        <v>2.4305555555555556E-2</v>
      </c>
    </row>
    <row r="76" spans="1:4" x14ac:dyDescent="0.25">
      <c r="A76" s="5">
        <v>42678</v>
      </c>
      <c r="B76" s="31"/>
      <c r="C76" s="6" t="s">
        <v>27</v>
      </c>
      <c r="D76" s="8">
        <v>2.4305555555555556E-2</v>
      </c>
    </row>
    <row r="77" spans="1:4" x14ac:dyDescent="0.25">
      <c r="A77" s="5">
        <v>42678</v>
      </c>
      <c r="B77" s="31"/>
      <c r="C77" s="6" t="s">
        <v>27</v>
      </c>
      <c r="D77" s="8">
        <v>3.2638888888888891E-2</v>
      </c>
    </row>
    <row r="78" spans="1:4" x14ac:dyDescent="0.25">
      <c r="A78" s="5">
        <v>42680</v>
      </c>
      <c r="B78" s="31"/>
      <c r="C78" s="6" t="s">
        <v>17</v>
      </c>
      <c r="D78" s="8">
        <v>0.16666666666666666</v>
      </c>
    </row>
    <row r="79" spans="1:4" x14ac:dyDescent="0.25">
      <c r="A79" s="35">
        <v>42683</v>
      </c>
      <c r="B79" s="31"/>
      <c r="C79" s="36" t="s">
        <v>9</v>
      </c>
      <c r="D79" s="37">
        <v>3.125E-2</v>
      </c>
    </row>
    <row r="80" spans="1:4" x14ac:dyDescent="0.25">
      <c r="A80" s="5">
        <v>42695</v>
      </c>
      <c r="B80" s="31"/>
      <c r="C80" s="6" t="s">
        <v>28</v>
      </c>
      <c r="D80" s="8">
        <v>2.4305555555555556E-2</v>
      </c>
    </row>
    <row r="81" spans="1:4" x14ac:dyDescent="0.25">
      <c r="A81" s="5">
        <v>42695</v>
      </c>
      <c r="B81" s="31"/>
      <c r="C81" s="6" t="s">
        <v>19</v>
      </c>
      <c r="D81" s="8">
        <v>3.4722222222222224E-2</v>
      </c>
    </row>
    <row r="82" spans="1:4" x14ac:dyDescent="0.25">
      <c r="A82" s="5">
        <v>42695</v>
      </c>
      <c r="B82" s="31"/>
      <c r="C82" s="6" t="s">
        <v>28</v>
      </c>
      <c r="D82" s="8">
        <v>2.4305555555555556E-2</v>
      </c>
    </row>
    <row r="83" spans="1:4" x14ac:dyDescent="0.25">
      <c r="A83" s="5">
        <v>42695</v>
      </c>
      <c r="B83" s="31"/>
      <c r="C83" s="6" t="s">
        <v>28</v>
      </c>
      <c r="D83" s="8">
        <v>1.3888888888888888E-2</v>
      </c>
    </row>
    <row r="84" spans="1:4" ht="15.75" thickBot="1" x14ac:dyDescent="0.3">
      <c r="A84" s="13">
        <v>42699</v>
      </c>
      <c r="B84" s="31"/>
      <c r="C84" s="14" t="s">
        <v>9</v>
      </c>
      <c r="D84" s="15">
        <v>3.4722222222222224E-2</v>
      </c>
    </row>
    <row r="85" spans="1:4" x14ac:dyDescent="0.25">
      <c r="A85" s="10">
        <v>42730</v>
      </c>
      <c r="B85" s="31"/>
      <c r="C85" s="11" t="s">
        <v>28</v>
      </c>
      <c r="D85" s="12">
        <v>2.2222222222222223E-2</v>
      </c>
    </row>
    <row r="86" spans="1:4" x14ac:dyDescent="0.25">
      <c r="A86" s="5">
        <v>42730</v>
      </c>
      <c r="B86" s="31"/>
      <c r="C86" s="6" t="s">
        <v>28</v>
      </c>
      <c r="D86" s="8">
        <v>1.8749999999999999E-2</v>
      </c>
    </row>
    <row r="87" spans="1:4" ht="15.75" thickBot="1" x14ac:dyDescent="0.3">
      <c r="A87" s="13">
        <v>42730</v>
      </c>
      <c r="B87" s="31"/>
      <c r="C87" s="14" t="s">
        <v>28</v>
      </c>
      <c r="D87" s="15">
        <v>1.3888888888888888E-2</v>
      </c>
    </row>
    <row r="88" spans="1:4" ht="15.75" thickBot="1" x14ac:dyDescent="0.3">
      <c r="A88" s="28">
        <v>42755</v>
      </c>
      <c r="B88" s="31"/>
      <c r="C88" s="29" t="s">
        <v>9</v>
      </c>
      <c r="D88" s="30">
        <v>3.8194444444444441E-2</v>
      </c>
    </row>
    <row r="89" spans="1:4" x14ac:dyDescent="0.25">
      <c r="A89" s="10">
        <v>42770</v>
      </c>
      <c r="B89" s="31"/>
      <c r="C89" s="10" t="s">
        <v>27</v>
      </c>
      <c r="D89" s="12">
        <v>3.125E-2</v>
      </c>
    </row>
    <row r="90" spans="1:4" x14ac:dyDescent="0.25">
      <c r="A90" s="5">
        <v>42770</v>
      </c>
      <c r="B90" s="31"/>
      <c r="C90" s="6" t="s">
        <v>27</v>
      </c>
      <c r="D90" s="8">
        <v>2.0833333333333332E-2</v>
      </c>
    </row>
    <row r="91" spans="1:4" x14ac:dyDescent="0.25">
      <c r="A91" s="5">
        <v>42770</v>
      </c>
      <c r="B91" s="31"/>
      <c r="C91" s="6" t="s">
        <v>27</v>
      </c>
      <c r="D91" s="8">
        <v>2.0833333333333332E-2</v>
      </c>
    </row>
    <row r="92" spans="1:4" x14ac:dyDescent="0.25">
      <c r="A92" s="5">
        <v>42794</v>
      </c>
      <c r="B92" s="31"/>
      <c r="C92" s="6" t="s">
        <v>29</v>
      </c>
      <c r="D92" s="8">
        <v>4.8611111111111112E-3</v>
      </c>
    </row>
    <row r="93" spans="1:4" x14ac:dyDescent="0.25">
      <c r="A93" s="5">
        <v>42794</v>
      </c>
      <c r="B93" s="31"/>
      <c r="C93" s="6" t="s">
        <v>29</v>
      </c>
      <c r="D93" s="8">
        <v>1.3888888888888889E-3</v>
      </c>
    </row>
    <row r="94" spans="1:4" x14ac:dyDescent="0.25">
      <c r="A94" s="5">
        <v>42794</v>
      </c>
      <c r="B94" s="31"/>
      <c r="C94" s="6" t="s">
        <v>29</v>
      </c>
      <c r="D94" s="8">
        <v>4.8611111111111112E-3</v>
      </c>
    </row>
    <row r="95" spans="1:4" x14ac:dyDescent="0.25">
      <c r="A95" s="5">
        <v>42794</v>
      </c>
      <c r="B95" s="31"/>
      <c r="C95" s="6" t="s">
        <v>29</v>
      </c>
      <c r="D95" s="8">
        <v>6.9444444444444441E-3</v>
      </c>
    </row>
    <row r="96" spans="1:4" x14ac:dyDescent="0.25">
      <c r="A96" s="5">
        <v>42794</v>
      </c>
      <c r="B96" s="31"/>
      <c r="C96" s="6" t="s">
        <v>29</v>
      </c>
      <c r="D96" s="8">
        <v>1.3888888888888889E-3</v>
      </c>
    </row>
    <row r="97" spans="1:4" x14ac:dyDescent="0.25">
      <c r="A97" s="5">
        <v>42794</v>
      </c>
      <c r="B97" s="38"/>
      <c r="C97" s="6" t="s">
        <v>29</v>
      </c>
      <c r="D97" s="8">
        <v>6.9444444444444441E-3</v>
      </c>
    </row>
    <row r="98" spans="1:4" x14ac:dyDescent="0.25">
      <c r="A98" s="5">
        <v>42794</v>
      </c>
      <c r="B98" s="38"/>
      <c r="C98" s="6" t="s">
        <v>29</v>
      </c>
      <c r="D98" s="8">
        <v>3.472222222222222E-3</v>
      </c>
    </row>
    <row r="99" spans="1:4" ht="15.75" thickBot="1" x14ac:dyDescent="0.3">
      <c r="A99" s="13">
        <v>42794</v>
      </c>
      <c r="B99" s="39"/>
      <c r="C99" s="14" t="s">
        <v>29</v>
      </c>
      <c r="D99" s="15">
        <v>2.7777777777777779E-3</v>
      </c>
    </row>
    <row r="100" spans="1:4" x14ac:dyDescent="0.25">
      <c r="A100" s="10">
        <v>42797</v>
      </c>
      <c r="B100" s="31"/>
      <c r="C100" s="11" t="s">
        <v>30</v>
      </c>
      <c r="D100" s="12">
        <v>5.5555555555555552E-2</v>
      </c>
    </row>
    <row r="101" spans="1:4" x14ac:dyDescent="0.25">
      <c r="A101" s="5">
        <v>42797</v>
      </c>
      <c r="B101" s="31"/>
      <c r="C101" s="6" t="s">
        <v>9</v>
      </c>
      <c r="D101" s="8">
        <v>3.125E-2</v>
      </c>
    </row>
    <row r="102" spans="1:4" x14ac:dyDescent="0.25">
      <c r="A102" s="5">
        <v>42797</v>
      </c>
      <c r="B102" s="31"/>
      <c r="C102" s="6" t="s">
        <v>31</v>
      </c>
      <c r="D102" s="8">
        <v>5.2083333333333336E-2</v>
      </c>
    </row>
    <row r="103" spans="1:4" x14ac:dyDescent="0.25">
      <c r="A103" s="5">
        <v>42821</v>
      </c>
      <c r="B103" s="31"/>
      <c r="C103" s="6" t="s">
        <v>27</v>
      </c>
      <c r="D103" s="8">
        <v>3.4722222222222224E-2</v>
      </c>
    </row>
    <row r="104" spans="1:4" x14ac:dyDescent="0.25">
      <c r="A104" s="5">
        <v>42821</v>
      </c>
      <c r="B104" s="31"/>
      <c r="C104" s="6" t="s">
        <v>27</v>
      </c>
      <c r="D104" s="8">
        <v>3.4722222222222224E-2</v>
      </c>
    </row>
    <row r="105" spans="1:4" x14ac:dyDescent="0.25">
      <c r="A105" s="5">
        <v>42821</v>
      </c>
      <c r="B105" s="31"/>
      <c r="C105" s="6" t="s">
        <v>27</v>
      </c>
      <c r="D105" s="8">
        <v>3.125E-2</v>
      </c>
    </row>
    <row r="106" spans="1:4" x14ac:dyDescent="0.25">
      <c r="A106" s="5">
        <v>42821</v>
      </c>
      <c r="B106" s="31"/>
      <c r="C106" s="6" t="s">
        <v>27</v>
      </c>
      <c r="D106" s="8">
        <v>2.7777777777777776E-2</v>
      </c>
    </row>
    <row r="107" spans="1:4" x14ac:dyDescent="0.25">
      <c r="A107" s="5">
        <v>42822</v>
      </c>
      <c r="B107" s="31"/>
      <c r="C107" s="6" t="s">
        <v>27</v>
      </c>
      <c r="D107" s="8">
        <v>2.7777777777777776E-2</v>
      </c>
    </row>
    <row r="108" spans="1:4" ht="15.75" thickBot="1" x14ac:dyDescent="0.3">
      <c r="A108" s="13">
        <v>42822</v>
      </c>
      <c r="B108" s="31"/>
      <c r="C108" s="14" t="s">
        <v>27</v>
      </c>
      <c r="D108" s="15">
        <v>2.4305555555555556E-2</v>
      </c>
    </row>
    <row r="109" spans="1:4" x14ac:dyDescent="0.25">
      <c r="A109" s="10">
        <v>42848</v>
      </c>
      <c r="B109" s="31"/>
      <c r="C109" s="11" t="s">
        <v>29</v>
      </c>
      <c r="D109" s="12">
        <v>6.9444444444444441E-3</v>
      </c>
    </row>
    <row r="110" spans="1:4" x14ac:dyDescent="0.25">
      <c r="A110" s="5">
        <v>42848</v>
      </c>
      <c r="B110" s="31"/>
      <c r="C110" s="6" t="s">
        <v>29</v>
      </c>
      <c r="D110" s="8">
        <v>4.8611111111111112E-3</v>
      </c>
    </row>
    <row r="111" spans="1:4" x14ac:dyDescent="0.25">
      <c r="A111" s="5">
        <v>42848</v>
      </c>
      <c r="B111" s="31"/>
      <c r="C111" s="6" t="s">
        <v>29</v>
      </c>
      <c r="D111" s="8">
        <v>4.1666666666666666E-3</v>
      </c>
    </row>
    <row r="112" spans="1:4" x14ac:dyDescent="0.25">
      <c r="A112" s="5">
        <v>42852</v>
      </c>
      <c r="B112" s="31"/>
      <c r="C112" s="6" t="s">
        <v>32</v>
      </c>
      <c r="D112" s="8">
        <v>2.2222222222222223E-2</v>
      </c>
    </row>
    <row r="113" spans="1:4" ht="15.75" thickBot="1" x14ac:dyDescent="0.3">
      <c r="A113" s="13">
        <v>42853</v>
      </c>
      <c r="B113" s="31"/>
      <c r="C113" s="14" t="s">
        <v>32</v>
      </c>
      <c r="D113" s="15">
        <v>2.7777777777777776E-2</v>
      </c>
    </row>
    <row r="114" spans="1:4" x14ac:dyDescent="0.25">
      <c r="A114" s="10">
        <v>42927</v>
      </c>
      <c r="B114" s="31"/>
      <c r="C114" s="11" t="s">
        <v>32</v>
      </c>
      <c r="D114" s="12">
        <v>2.7777777777777776E-2</v>
      </c>
    </row>
    <row r="115" spans="1:4" ht="15.75" thickBot="1" x14ac:dyDescent="0.3">
      <c r="A115" s="13">
        <v>42928</v>
      </c>
      <c r="B115" s="31"/>
      <c r="C115" s="14" t="s">
        <v>32</v>
      </c>
      <c r="D115" s="15">
        <v>1.7361111111111112E-2</v>
      </c>
    </row>
    <row r="116" spans="1:4" x14ac:dyDescent="0.25">
      <c r="A116" s="10">
        <v>43003</v>
      </c>
      <c r="B116" s="31"/>
      <c r="C116" s="11" t="s">
        <v>28</v>
      </c>
      <c r="D116" s="12">
        <v>2.4305555555555556E-2</v>
      </c>
    </row>
    <row r="117" spans="1:4" ht="15.75" thickBot="1" x14ac:dyDescent="0.3">
      <c r="A117" s="13">
        <v>43005</v>
      </c>
      <c r="B117" s="31"/>
      <c r="C117" s="14" t="s">
        <v>28</v>
      </c>
      <c r="D117" s="15">
        <v>1.9444444444444445E-2</v>
      </c>
    </row>
    <row r="118" spans="1:4" x14ac:dyDescent="0.25">
      <c r="A118" s="10">
        <v>43015</v>
      </c>
      <c r="B118" s="31"/>
      <c r="C118" s="11" t="s">
        <v>28</v>
      </c>
      <c r="D118" s="12">
        <v>2.4305555555555556E-2</v>
      </c>
    </row>
    <row r="119" spans="1:4" x14ac:dyDescent="0.25">
      <c r="A119" s="5">
        <v>43015</v>
      </c>
      <c r="B119" s="31"/>
      <c r="C119" s="6" t="s">
        <v>28</v>
      </c>
      <c r="D119" s="8">
        <v>2.0833333333333332E-2</v>
      </c>
    </row>
    <row r="120" spans="1:4" x14ac:dyDescent="0.25">
      <c r="A120" s="5">
        <v>43035</v>
      </c>
      <c r="B120" s="31"/>
      <c r="C120" s="6" t="s">
        <v>33</v>
      </c>
      <c r="D120" s="8">
        <v>1.0416666666666666E-2</v>
      </c>
    </row>
    <row r="121" spans="1:4" x14ac:dyDescent="0.25">
      <c r="A121" s="5">
        <v>43035</v>
      </c>
      <c r="B121" s="31"/>
      <c r="C121" s="6" t="s">
        <v>33</v>
      </c>
      <c r="D121" s="8">
        <v>6.9444444444444441E-3</v>
      </c>
    </row>
    <row r="122" spans="1:4" x14ac:dyDescent="0.25">
      <c r="A122" s="5">
        <v>43035</v>
      </c>
      <c r="B122" s="31"/>
      <c r="C122" s="6" t="s">
        <v>33</v>
      </c>
      <c r="D122" s="8">
        <v>2.7777777777777779E-3</v>
      </c>
    </row>
    <row r="123" spans="1:4" x14ac:dyDescent="0.25">
      <c r="A123" s="5">
        <v>43035</v>
      </c>
      <c r="B123" s="31"/>
      <c r="C123" s="6" t="s">
        <v>33</v>
      </c>
      <c r="D123" s="8">
        <v>2.0833333333333333E-3</v>
      </c>
    </row>
    <row r="124" spans="1:4" x14ac:dyDescent="0.25">
      <c r="A124" s="5">
        <v>43035</v>
      </c>
      <c r="B124" s="31"/>
      <c r="C124" s="6" t="s">
        <v>33</v>
      </c>
      <c r="D124" s="8">
        <v>2.4305555555555556E-2</v>
      </c>
    </row>
    <row r="125" spans="1:4" x14ac:dyDescent="0.25">
      <c r="A125" s="5">
        <v>43035</v>
      </c>
      <c r="B125" s="31"/>
      <c r="C125" s="6" t="s">
        <v>33</v>
      </c>
      <c r="D125" s="8">
        <v>5.5555555555555558E-3</v>
      </c>
    </row>
    <row r="126" spans="1:4" x14ac:dyDescent="0.25">
      <c r="A126" s="5">
        <v>43036</v>
      </c>
      <c r="B126" s="31"/>
      <c r="C126" s="6" t="s">
        <v>33</v>
      </c>
      <c r="D126" s="8">
        <v>4.8611111111111112E-3</v>
      </c>
    </row>
    <row r="127" spans="1:4" x14ac:dyDescent="0.25">
      <c r="A127" s="5">
        <v>43036</v>
      </c>
      <c r="B127" s="31"/>
      <c r="C127" s="6" t="s">
        <v>33</v>
      </c>
      <c r="D127" s="8">
        <v>3.472222222222222E-3</v>
      </c>
    </row>
    <row r="128" spans="1:4" x14ac:dyDescent="0.25">
      <c r="A128" s="5">
        <v>43036</v>
      </c>
      <c r="B128" s="31"/>
      <c r="C128" s="6" t="s">
        <v>33</v>
      </c>
      <c r="D128" s="8">
        <v>7.6388888888888886E-3</v>
      </c>
    </row>
    <row r="129" spans="1:4" x14ac:dyDescent="0.25">
      <c r="A129" s="5">
        <v>43036</v>
      </c>
      <c r="B129" s="31"/>
      <c r="C129" s="6" t="s">
        <v>33</v>
      </c>
      <c r="D129" s="8">
        <v>3.472222222222222E-3</v>
      </c>
    </row>
    <row r="130" spans="1:4" x14ac:dyDescent="0.25">
      <c r="A130" s="5">
        <v>43036</v>
      </c>
      <c r="B130" s="31"/>
      <c r="C130" s="6" t="s">
        <v>33</v>
      </c>
      <c r="D130" s="8">
        <v>2.7777777777777779E-3</v>
      </c>
    </row>
    <row r="131" spans="1:4" x14ac:dyDescent="0.25">
      <c r="A131" s="5">
        <v>43037</v>
      </c>
      <c r="B131" s="31"/>
      <c r="C131" s="6" t="s">
        <v>33</v>
      </c>
      <c r="D131" s="8">
        <v>6.9444444444444441E-3</v>
      </c>
    </row>
    <row r="132" spans="1:4" x14ac:dyDescent="0.25">
      <c r="A132" s="5">
        <v>43037</v>
      </c>
      <c r="B132" s="31"/>
      <c r="C132" s="6" t="s">
        <v>33</v>
      </c>
      <c r="D132" s="8">
        <v>1.5972222222222224E-2</v>
      </c>
    </row>
    <row r="133" spans="1:4" x14ac:dyDescent="0.25">
      <c r="A133" s="5">
        <v>43038</v>
      </c>
      <c r="B133" s="31"/>
      <c r="C133" s="6" t="s">
        <v>34</v>
      </c>
      <c r="D133" s="8">
        <v>2.4305555555555556E-2</v>
      </c>
    </row>
    <row r="134" spans="1:4" x14ac:dyDescent="0.25">
      <c r="A134" s="5">
        <v>43038</v>
      </c>
      <c r="B134" s="31"/>
      <c r="C134" s="6" t="s">
        <v>33</v>
      </c>
      <c r="D134" s="8">
        <v>8.3333333333333332E-3</v>
      </c>
    </row>
    <row r="135" spans="1:4" x14ac:dyDescent="0.25">
      <c r="A135" s="5">
        <v>43038</v>
      </c>
      <c r="B135" s="31"/>
      <c r="C135" s="6" t="s">
        <v>33</v>
      </c>
      <c r="D135" s="8">
        <v>2.0833333333333333E-3</v>
      </c>
    </row>
    <row r="136" spans="1:4" ht="15.75" thickBot="1" x14ac:dyDescent="0.3">
      <c r="A136" s="13">
        <v>43038</v>
      </c>
      <c r="B136" s="31"/>
      <c r="C136" s="14" t="s">
        <v>33</v>
      </c>
      <c r="D136" s="15">
        <v>1.3888888888888888E-2</v>
      </c>
    </row>
    <row r="137" spans="1:4" x14ac:dyDescent="0.25">
      <c r="A137" s="10">
        <v>43042</v>
      </c>
      <c r="B137" s="31"/>
      <c r="C137" s="11" t="s">
        <v>34</v>
      </c>
      <c r="D137" s="12">
        <v>1.7361111111111112E-2</v>
      </c>
    </row>
    <row r="138" spans="1:4" x14ac:dyDescent="0.25">
      <c r="A138" s="5">
        <v>43042</v>
      </c>
      <c r="B138" s="31"/>
      <c r="C138" s="6" t="s">
        <v>35</v>
      </c>
      <c r="D138" s="8">
        <v>4.1666666666666664E-2</v>
      </c>
    </row>
    <row r="139" spans="1:4" x14ac:dyDescent="0.25">
      <c r="A139" s="5">
        <v>43042</v>
      </c>
      <c r="B139" s="31"/>
      <c r="C139" s="6" t="s">
        <v>36</v>
      </c>
      <c r="D139" s="8">
        <v>3.8194444444444441E-2</v>
      </c>
    </row>
    <row r="140" spans="1:4" x14ac:dyDescent="0.25">
      <c r="A140" s="5">
        <v>43042</v>
      </c>
      <c r="B140" s="31"/>
      <c r="C140" s="6" t="s">
        <v>36</v>
      </c>
      <c r="D140" s="8">
        <v>2.7777777777777776E-2</v>
      </c>
    </row>
    <row r="141" spans="1:4" x14ac:dyDescent="0.25">
      <c r="A141" s="5">
        <v>43042</v>
      </c>
      <c r="B141" s="31"/>
      <c r="C141" s="6" t="s">
        <v>36</v>
      </c>
      <c r="D141" s="8">
        <v>3.4722222222222224E-2</v>
      </c>
    </row>
    <row r="142" spans="1:4" x14ac:dyDescent="0.25">
      <c r="A142" s="5">
        <v>43042</v>
      </c>
      <c r="B142" s="31"/>
      <c r="C142" s="6" t="s">
        <v>29</v>
      </c>
      <c r="D142" s="8">
        <v>4.8611111111111112E-3</v>
      </c>
    </row>
    <row r="143" spans="1:4" x14ac:dyDescent="0.25">
      <c r="A143" s="5">
        <v>43042</v>
      </c>
      <c r="B143" s="31"/>
      <c r="C143" s="6" t="s">
        <v>29</v>
      </c>
      <c r="D143" s="8">
        <v>3.472222222222222E-3</v>
      </c>
    </row>
    <row r="144" spans="1:4" x14ac:dyDescent="0.25">
      <c r="A144" s="5">
        <v>43042</v>
      </c>
      <c r="B144" s="31"/>
      <c r="C144" s="6" t="s">
        <v>29</v>
      </c>
      <c r="D144" s="8">
        <v>6.9444444444444447E-4</v>
      </c>
    </row>
    <row r="145" spans="1:4" x14ac:dyDescent="0.25">
      <c r="A145" s="5">
        <v>43042</v>
      </c>
      <c r="B145" s="31"/>
      <c r="C145" s="6" t="s">
        <v>33</v>
      </c>
      <c r="D145" s="8">
        <v>8.3333333333333332E-3</v>
      </c>
    </row>
    <row r="146" spans="1:4" x14ac:dyDescent="0.25">
      <c r="A146" s="5">
        <v>43042</v>
      </c>
      <c r="B146" s="31"/>
      <c r="C146" s="6" t="s">
        <v>33</v>
      </c>
      <c r="D146" s="8">
        <v>3.472222222222222E-3</v>
      </c>
    </row>
    <row r="147" spans="1:4" x14ac:dyDescent="0.25">
      <c r="A147" s="5">
        <v>43048</v>
      </c>
      <c r="B147" s="31"/>
      <c r="C147" s="6" t="s">
        <v>35</v>
      </c>
      <c r="D147" s="8">
        <v>4.5138888888888888E-2</v>
      </c>
    </row>
    <row r="148" spans="1:4" x14ac:dyDescent="0.25">
      <c r="A148" s="5">
        <v>43053</v>
      </c>
      <c r="B148" s="31"/>
      <c r="C148" s="6" t="s">
        <v>26</v>
      </c>
      <c r="D148" s="8">
        <v>3.4027777777777775E-2</v>
      </c>
    </row>
    <row r="149" spans="1:4" x14ac:dyDescent="0.25">
      <c r="A149" s="5">
        <v>43061</v>
      </c>
      <c r="B149" s="31"/>
      <c r="C149" s="6" t="s">
        <v>34</v>
      </c>
      <c r="D149" s="8">
        <v>1.1805555555555555E-2</v>
      </c>
    </row>
    <row r="150" spans="1:4" x14ac:dyDescent="0.25">
      <c r="A150" s="5">
        <v>43061</v>
      </c>
      <c r="B150" s="31"/>
      <c r="C150" s="6" t="s">
        <v>34</v>
      </c>
      <c r="D150" s="8">
        <v>5.5555555555555558E-3</v>
      </c>
    </row>
    <row r="151" spans="1:4" x14ac:dyDescent="0.25">
      <c r="A151" s="5">
        <v>43065</v>
      </c>
      <c r="B151" s="31"/>
      <c r="C151" s="6" t="s">
        <v>37</v>
      </c>
      <c r="D151" s="8">
        <v>1.8055555555555557E-2</v>
      </c>
    </row>
    <row r="152" spans="1:4" x14ac:dyDescent="0.25">
      <c r="A152" s="5">
        <v>43066</v>
      </c>
      <c r="B152" s="31"/>
      <c r="C152" s="6" t="s">
        <v>37</v>
      </c>
      <c r="D152" s="8">
        <v>1.4583333333333332E-2</v>
      </c>
    </row>
    <row r="153" spans="1:4" x14ac:dyDescent="0.25">
      <c r="A153" s="5">
        <v>43066</v>
      </c>
      <c r="B153" s="40"/>
      <c r="C153" s="6" t="s">
        <v>37</v>
      </c>
      <c r="D153" s="8">
        <v>1.3194444444444444E-2</v>
      </c>
    </row>
    <row r="154" spans="1:4" ht="15.75" thickBot="1" x14ac:dyDescent="0.3">
      <c r="A154" s="13">
        <v>43066</v>
      </c>
      <c r="B154" s="41"/>
      <c r="C154" s="14" t="s">
        <v>37</v>
      </c>
      <c r="D154" s="15">
        <v>1.6666666666666666E-2</v>
      </c>
    </row>
    <row r="155" spans="1:4" x14ac:dyDescent="0.25">
      <c r="A155" s="10">
        <v>43079</v>
      </c>
      <c r="B155" s="31"/>
      <c r="C155" s="11" t="s">
        <v>32</v>
      </c>
      <c r="D155" s="12">
        <v>3.125E-2</v>
      </c>
    </row>
    <row r="156" spans="1:4" x14ac:dyDescent="0.25">
      <c r="A156" s="5">
        <v>43079</v>
      </c>
      <c r="B156" s="31"/>
      <c r="C156" s="6" t="s">
        <v>32</v>
      </c>
      <c r="D156" s="8">
        <v>2.0833333333333332E-2</v>
      </c>
    </row>
    <row r="157" spans="1:4" x14ac:dyDescent="0.25">
      <c r="A157" s="5">
        <v>43079</v>
      </c>
      <c r="B157" s="31"/>
      <c r="C157" s="6" t="s">
        <v>32</v>
      </c>
      <c r="D157" s="8">
        <v>2.0833333333333332E-2</v>
      </c>
    </row>
    <row r="158" spans="1:4" x14ac:dyDescent="0.25">
      <c r="A158" s="5">
        <v>43084</v>
      </c>
      <c r="B158" s="31"/>
      <c r="C158" s="6" t="s">
        <v>38</v>
      </c>
      <c r="D158" s="8">
        <v>3.125E-2</v>
      </c>
    </row>
    <row r="159" spans="1:4" x14ac:dyDescent="0.25">
      <c r="A159" s="5">
        <v>43085</v>
      </c>
      <c r="B159" s="31"/>
      <c r="C159" s="6" t="s">
        <v>38</v>
      </c>
      <c r="D159" s="8">
        <v>2.4305555555555556E-2</v>
      </c>
    </row>
    <row r="160" spans="1:4" x14ac:dyDescent="0.25">
      <c r="A160" s="5">
        <v>43085</v>
      </c>
      <c r="B160" s="31"/>
      <c r="C160" s="6" t="s">
        <v>38</v>
      </c>
      <c r="D160" s="8">
        <v>2.0833333333333332E-2</v>
      </c>
    </row>
    <row r="161" spans="1:4" x14ac:dyDescent="0.25">
      <c r="A161" s="5">
        <v>43087</v>
      </c>
      <c r="B161" s="31"/>
      <c r="C161" s="6" t="s">
        <v>39</v>
      </c>
      <c r="D161" s="8">
        <v>8.3333333333333332E-3</v>
      </c>
    </row>
    <row r="162" spans="1:4" x14ac:dyDescent="0.25">
      <c r="A162" s="5">
        <v>43087</v>
      </c>
      <c r="B162" s="31"/>
      <c r="C162" s="6" t="s">
        <v>39</v>
      </c>
      <c r="D162" s="8">
        <v>5.5555555555555558E-3</v>
      </c>
    </row>
    <row r="163" spans="1:4" x14ac:dyDescent="0.25">
      <c r="A163" s="5">
        <v>43087</v>
      </c>
      <c r="B163" s="31"/>
      <c r="C163" s="6" t="s">
        <v>39</v>
      </c>
      <c r="D163" s="8">
        <v>6.9444444444444441E-3</v>
      </c>
    </row>
    <row r="164" spans="1:4" x14ac:dyDescent="0.25">
      <c r="A164" s="5">
        <v>43092</v>
      </c>
      <c r="B164" s="31"/>
      <c r="C164" s="6" t="s">
        <v>38</v>
      </c>
      <c r="D164" s="8">
        <v>2.7777777777777776E-2</v>
      </c>
    </row>
    <row r="165" spans="1:4" ht="15" customHeight="1" x14ac:dyDescent="0.25">
      <c r="A165" s="5">
        <v>43094</v>
      </c>
      <c r="B165" s="31"/>
      <c r="C165" s="6" t="s">
        <v>39</v>
      </c>
      <c r="D165" s="8">
        <v>1.3888888888888888E-2</v>
      </c>
    </row>
    <row r="166" spans="1:4" ht="15.6" customHeight="1" x14ac:dyDescent="0.25">
      <c r="A166" s="5">
        <v>43094</v>
      </c>
      <c r="B166" s="31"/>
      <c r="C166" s="6" t="s">
        <v>39</v>
      </c>
      <c r="D166" s="8">
        <v>1.7361111111111112E-2</v>
      </c>
    </row>
    <row r="167" spans="1:4" x14ac:dyDescent="0.25">
      <c r="A167" s="5">
        <v>43094</v>
      </c>
      <c r="B167" s="31"/>
      <c r="C167" s="6" t="s">
        <v>38</v>
      </c>
      <c r="D167" s="8">
        <v>2.4305555555555556E-2</v>
      </c>
    </row>
    <row r="168" spans="1:4" x14ac:dyDescent="0.25">
      <c r="A168" s="5">
        <v>43094</v>
      </c>
      <c r="B168" s="31"/>
      <c r="C168" s="6" t="s">
        <v>38</v>
      </c>
      <c r="D168" s="8">
        <v>3.4722222222222224E-2</v>
      </c>
    </row>
    <row r="169" spans="1:4" x14ac:dyDescent="0.25">
      <c r="A169" s="5">
        <v>43095</v>
      </c>
      <c r="B169" s="31"/>
      <c r="C169" s="6" t="s">
        <v>39</v>
      </c>
      <c r="D169" s="8">
        <v>1.5277777777777777E-2</v>
      </c>
    </row>
    <row r="170" spans="1:4" x14ac:dyDescent="0.25">
      <c r="A170" s="5">
        <v>43095</v>
      </c>
      <c r="B170" s="31"/>
      <c r="C170" s="6" t="s">
        <v>38</v>
      </c>
      <c r="D170" s="8">
        <v>3.125E-2</v>
      </c>
    </row>
    <row r="171" spans="1:4" x14ac:dyDescent="0.25">
      <c r="A171" s="5">
        <v>43095</v>
      </c>
      <c r="B171" s="31"/>
      <c r="C171" s="6" t="s">
        <v>38</v>
      </c>
      <c r="D171" s="8">
        <v>3.4722222222222224E-2</v>
      </c>
    </row>
    <row r="172" spans="1:4" x14ac:dyDescent="0.25">
      <c r="A172" s="5">
        <v>43095</v>
      </c>
      <c r="B172" s="31"/>
      <c r="C172" s="6" t="s">
        <v>39</v>
      </c>
      <c r="D172" s="8">
        <v>6.9444444444444441E-3</v>
      </c>
    </row>
    <row r="173" spans="1:4" x14ac:dyDescent="0.25">
      <c r="A173" s="5">
        <v>43095</v>
      </c>
      <c r="B173" s="31"/>
      <c r="C173" s="6" t="s">
        <v>39</v>
      </c>
      <c r="D173" s="8">
        <v>1.2499999999999999E-2</v>
      </c>
    </row>
    <row r="174" spans="1:4" x14ac:dyDescent="0.25">
      <c r="A174" s="5">
        <v>43095</v>
      </c>
      <c r="B174" s="31"/>
      <c r="C174" s="6" t="s">
        <v>27</v>
      </c>
      <c r="D174" s="8">
        <v>1.7361111111111112E-2</v>
      </c>
    </row>
    <row r="175" spans="1:4" x14ac:dyDescent="0.25">
      <c r="A175" s="5">
        <v>43095</v>
      </c>
      <c r="B175" s="31"/>
      <c r="C175" s="6" t="s">
        <v>27</v>
      </c>
      <c r="D175" s="8">
        <v>2.7777777777777776E-2</v>
      </c>
    </row>
    <row r="176" spans="1:4" x14ac:dyDescent="0.25">
      <c r="A176" s="5">
        <v>43097</v>
      </c>
      <c r="B176" s="31"/>
      <c r="C176" s="6" t="s">
        <v>10</v>
      </c>
      <c r="D176" s="8">
        <v>6.3888888888888884E-2</v>
      </c>
    </row>
    <row r="177" spans="1:4" x14ac:dyDescent="0.25">
      <c r="A177" s="5">
        <v>43098</v>
      </c>
      <c r="B177" s="31"/>
      <c r="C177" s="6" t="s">
        <v>39</v>
      </c>
      <c r="D177" s="8">
        <v>1.1111111111111112E-2</v>
      </c>
    </row>
    <row r="178" spans="1:4" x14ac:dyDescent="0.25">
      <c r="A178" s="5">
        <v>43100</v>
      </c>
      <c r="B178" s="31"/>
      <c r="C178" s="6" t="s">
        <v>39</v>
      </c>
      <c r="D178" s="8">
        <v>1.7361111111111112E-2</v>
      </c>
    </row>
    <row r="179" spans="1:4" x14ac:dyDescent="0.25">
      <c r="A179" s="5">
        <v>43100</v>
      </c>
      <c r="B179" s="31"/>
      <c r="C179" s="6" t="s">
        <v>39</v>
      </c>
      <c r="D179" s="8">
        <v>2.0833333333333332E-2</v>
      </c>
    </row>
    <row r="180" spans="1:4" x14ac:dyDescent="0.25">
      <c r="A180" s="5">
        <v>43100</v>
      </c>
      <c r="B180" s="31"/>
      <c r="C180" s="6" t="s">
        <v>39</v>
      </c>
      <c r="D180" s="8">
        <v>2.4305555555555556E-2</v>
      </c>
    </row>
    <row r="181" spans="1:4" x14ac:dyDescent="0.25">
      <c r="A181" s="5">
        <v>43100</v>
      </c>
      <c r="B181" s="31"/>
      <c r="C181" s="6" t="s">
        <v>39</v>
      </c>
      <c r="D181" s="8">
        <v>1.1111111111111112E-2</v>
      </c>
    </row>
    <row r="182" spans="1:4" x14ac:dyDescent="0.25">
      <c r="A182" s="5">
        <v>43100</v>
      </c>
      <c r="B182" s="31"/>
      <c r="C182" s="6" t="s">
        <v>39</v>
      </c>
      <c r="D182" s="8">
        <v>1.3888888888888888E-2</v>
      </c>
    </row>
    <row r="183" spans="1:4" x14ac:dyDescent="0.25">
      <c r="A183" s="5">
        <v>43100</v>
      </c>
      <c r="B183" s="31"/>
      <c r="C183" s="6" t="s">
        <v>23</v>
      </c>
      <c r="D183" s="8">
        <v>2.5694444444444447E-2</v>
      </c>
    </row>
    <row r="184" spans="1:4" x14ac:dyDescent="0.25">
      <c r="A184" s="5">
        <v>43100</v>
      </c>
      <c r="B184" s="31"/>
      <c r="C184" s="6" t="s">
        <v>23</v>
      </c>
      <c r="D184" s="8">
        <v>2.013888888888889E-2</v>
      </c>
    </row>
    <row r="185" spans="1:4" x14ac:dyDescent="0.25">
      <c r="A185" s="5">
        <v>43100</v>
      </c>
      <c r="B185" s="31"/>
      <c r="C185" s="6" t="s">
        <v>23</v>
      </c>
      <c r="D185" s="8">
        <v>2.2916666666666669E-2</v>
      </c>
    </row>
    <row r="186" spans="1:4" x14ac:dyDescent="0.25">
      <c r="A186" s="5">
        <v>43100</v>
      </c>
      <c r="B186" s="31"/>
      <c r="C186" s="6" t="s">
        <v>29</v>
      </c>
      <c r="D186" s="8">
        <v>4.8611111111111112E-3</v>
      </c>
    </row>
    <row r="187" spans="1:4" ht="15.75" thickBot="1" x14ac:dyDescent="0.3">
      <c r="A187" s="13">
        <v>43100</v>
      </c>
      <c r="B187" s="31"/>
      <c r="C187" s="14" t="s">
        <v>29</v>
      </c>
      <c r="D187" s="15">
        <v>7.6388888888888886E-3</v>
      </c>
    </row>
    <row r="188" spans="1:4" x14ac:dyDescent="0.25">
      <c r="A188" s="10">
        <v>43101</v>
      </c>
      <c r="B188" s="31"/>
      <c r="C188" s="11" t="s">
        <v>9</v>
      </c>
      <c r="D188" s="12">
        <v>2.9861111111111113E-2</v>
      </c>
    </row>
    <row r="189" spans="1:4" x14ac:dyDescent="0.25">
      <c r="A189" s="5">
        <v>43105</v>
      </c>
      <c r="B189" s="31"/>
      <c r="C189" s="6" t="s">
        <v>40</v>
      </c>
      <c r="D189" s="8">
        <v>9.7222222222222224E-2</v>
      </c>
    </row>
    <row r="190" spans="1:4" ht="15.75" thickBot="1" x14ac:dyDescent="0.3">
      <c r="A190" s="13">
        <v>43106</v>
      </c>
      <c r="B190" s="31"/>
      <c r="C190" s="14" t="s">
        <v>40</v>
      </c>
      <c r="D190" s="15">
        <v>4.5138888888888888E-2</v>
      </c>
    </row>
    <row r="191" spans="1:4" x14ac:dyDescent="0.25">
      <c r="A191" s="25">
        <v>43157</v>
      </c>
      <c r="B191" s="31"/>
      <c r="C191" s="26" t="s">
        <v>41</v>
      </c>
      <c r="D191" s="27">
        <v>3.4722222222222224E-2</v>
      </c>
    </row>
    <row r="192" spans="1:4" x14ac:dyDescent="0.25">
      <c r="A192" s="5">
        <v>43157</v>
      </c>
      <c r="B192" s="31"/>
      <c r="C192" s="6" t="s">
        <v>41</v>
      </c>
      <c r="D192" s="8">
        <v>3.125E-2</v>
      </c>
    </row>
    <row r="193" spans="1:4" x14ac:dyDescent="0.25">
      <c r="A193" s="5">
        <v>43157</v>
      </c>
      <c r="B193" s="31"/>
      <c r="C193" s="6" t="s">
        <v>41</v>
      </c>
      <c r="D193" s="8">
        <v>3.125E-2</v>
      </c>
    </row>
    <row r="194" spans="1:4" ht="15.75" thickBot="1" x14ac:dyDescent="0.3">
      <c r="A194" s="13">
        <v>43157</v>
      </c>
      <c r="B194" s="31"/>
      <c r="C194" s="14" t="s">
        <v>41</v>
      </c>
      <c r="D194" s="15">
        <v>2.7777777777777776E-2</v>
      </c>
    </row>
    <row r="195" spans="1:4" x14ac:dyDescent="0.25">
      <c r="A195" s="10">
        <v>43160</v>
      </c>
      <c r="B195" s="31"/>
      <c r="C195" s="11" t="s">
        <v>42</v>
      </c>
      <c r="D195" s="12">
        <v>2.361111111111111E-2</v>
      </c>
    </row>
    <row r="196" spans="1:4" x14ac:dyDescent="0.25">
      <c r="A196" s="5">
        <v>43161</v>
      </c>
      <c r="B196" s="31"/>
      <c r="C196" s="6" t="s">
        <v>40</v>
      </c>
      <c r="D196" s="8">
        <v>6.25E-2</v>
      </c>
    </row>
    <row r="197" spans="1:4" x14ac:dyDescent="0.25">
      <c r="A197" s="5">
        <v>43162</v>
      </c>
      <c r="B197" s="31"/>
      <c r="C197" s="6" t="s">
        <v>42</v>
      </c>
      <c r="D197" s="8">
        <v>3.4722222222222224E-2</v>
      </c>
    </row>
    <row r="198" spans="1:4" ht="15.75" thickBot="1" x14ac:dyDescent="0.3">
      <c r="A198" s="13">
        <v>43162</v>
      </c>
      <c r="B198" s="31"/>
      <c r="C198" s="14" t="s">
        <v>42</v>
      </c>
      <c r="D198" s="15">
        <v>2.2222222222222223E-2</v>
      </c>
    </row>
    <row r="199" spans="1:4" x14ac:dyDescent="0.25">
      <c r="A199" s="10">
        <v>43211</v>
      </c>
      <c r="B199" s="31"/>
      <c r="C199" s="11" t="s">
        <v>35</v>
      </c>
      <c r="D199" s="12">
        <v>3.3333333333333333E-2</v>
      </c>
    </row>
    <row r="200" spans="1:4" x14ac:dyDescent="0.25">
      <c r="A200" s="5">
        <v>43211</v>
      </c>
      <c r="B200" s="31"/>
      <c r="C200" s="6" t="s">
        <v>32</v>
      </c>
      <c r="D200" s="8">
        <v>2.4305555555555556E-2</v>
      </c>
    </row>
    <row r="201" spans="1:4" x14ac:dyDescent="0.25">
      <c r="A201" s="5">
        <v>43211</v>
      </c>
      <c r="B201" s="38"/>
      <c r="C201" s="6" t="s">
        <v>32</v>
      </c>
      <c r="D201" s="8">
        <v>2.0833333333333332E-2</v>
      </c>
    </row>
    <row r="202" spans="1:4" x14ac:dyDescent="0.25">
      <c r="A202" s="5">
        <v>43212</v>
      </c>
      <c r="B202" s="38"/>
      <c r="C202" s="6" t="s">
        <v>43</v>
      </c>
      <c r="D202" s="8">
        <v>4.1666666666666664E-2</v>
      </c>
    </row>
    <row r="203" spans="1:4" x14ac:dyDescent="0.25">
      <c r="A203" s="5">
        <v>43214</v>
      </c>
      <c r="B203" s="38"/>
      <c r="C203" s="6" t="s">
        <v>9</v>
      </c>
      <c r="D203" s="8">
        <v>4.1666666666666664E-2</v>
      </c>
    </row>
    <row r="204" spans="1:4" x14ac:dyDescent="0.25">
      <c r="A204" s="5">
        <v>43214</v>
      </c>
      <c r="B204" s="38"/>
      <c r="C204" s="6" t="s">
        <v>37</v>
      </c>
      <c r="D204" s="8">
        <v>2.2222222222222223E-2</v>
      </c>
    </row>
    <row r="205" spans="1:4" ht="15.75" thickBot="1" x14ac:dyDescent="0.3">
      <c r="A205" s="13">
        <v>43214</v>
      </c>
      <c r="B205" s="38"/>
      <c r="C205" s="14" t="s">
        <v>37</v>
      </c>
      <c r="D205" s="15">
        <v>1.3888888888888888E-2</v>
      </c>
    </row>
    <row r="206" spans="1:4" x14ac:dyDescent="0.25">
      <c r="A206" s="10">
        <v>43228</v>
      </c>
      <c r="B206" s="38"/>
      <c r="C206" s="11" t="s">
        <v>26</v>
      </c>
      <c r="D206" s="12">
        <v>4.3750000000000004E-2</v>
      </c>
    </row>
    <row r="207" spans="1:4" x14ac:dyDescent="0.25">
      <c r="A207" s="5">
        <v>43229</v>
      </c>
      <c r="B207" s="38"/>
      <c r="C207" s="6" t="s">
        <v>40</v>
      </c>
      <c r="D207" s="8">
        <v>5.2083333333333336E-2</v>
      </c>
    </row>
    <row r="208" spans="1:4" x14ac:dyDescent="0.25">
      <c r="A208" s="5">
        <v>43232</v>
      </c>
      <c r="B208" s="38"/>
      <c r="C208" s="6" t="s">
        <v>44</v>
      </c>
      <c r="D208" s="8">
        <v>4.5138888888888888E-2</v>
      </c>
    </row>
    <row r="209" spans="1:4" x14ac:dyDescent="0.25">
      <c r="A209" s="5">
        <v>43236</v>
      </c>
      <c r="B209" s="31"/>
      <c r="C209" s="6" t="s">
        <v>39</v>
      </c>
      <c r="D209" s="8">
        <v>1.5277777777777777E-2</v>
      </c>
    </row>
    <row r="210" spans="1:4" x14ac:dyDescent="0.25">
      <c r="A210" s="5">
        <v>43236</v>
      </c>
      <c r="B210" s="31"/>
      <c r="C210" s="6" t="s">
        <v>39</v>
      </c>
      <c r="D210" s="8">
        <v>2.1527777777777781E-2</v>
      </c>
    </row>
    <row r="211" spans="1:4" x14ac:dyDescent="0.25">
      <c r="A211" s="5">
        <v>43236</v>
      </c>
      <c r="B211" s="31"/>
      <c r="C211" s="6" t="s">
        <v>39</v>
      </c>
      <c r="D211" s="8">
        <v>1.8055555555555557E-2</v>
      </c>
    </row>
    <row r="212" spans="1:4" x14ac:dyDescent="0.25">
      <c r="A212" s="5">
        <v>43239</v>
      </c>
      <c r="B212" s="31"/>
      <c r="C212" s="6" t="s">
        <v>45</v>
      </c>
      <c r="D212" s="8">
        <v>5.5555555555555552E-2</v>
      </c>
    </row>
    <row r="213" spans="1:4" ht="15.75" thickBot="1" x14ac:dyDescent="0.3">
      <c r="A213" s="13">
        <v>43239</v>
      </c>
      <c r="B213" s="31"/>
      <c r="C213" s="14" t="s">
        <v>45</v>
      </c>
      <c r="D213" s="15">
        <v>6.9444444444444434E-2</v>
      </c>
    </row>
    <row r="214" spans="1:4" x14ac:dyDescent="0.25">
      <c r="A214" s="10">
        <v>43260</v>
      </c>
      <c r="B214" s="31"/>
      <c r="C214" s="11" t="s">
        <v>41</v>
      </c>
      <c r="D214" s="12">
        <v>1.7361111111111112E-2</v>
      </c>
    </row>
    <row r="215" spans="1:4" x14ac:dyDescent="0.25">
      <c r="A215" s="5">
        <v>43260</v>
      </c>
      <c r="B215" s="31"/>
      <c r="C215" s="6" t="s">
        <v>41</v>
      </c>
      <c r="D215" s="8">
        <v>2.0833333333333332E-2</v>
      </c>
    </row>
    <row r="216" spans="1:4" x14ac:dyDescent="0.25">
      <c r="A216" s="5">
        <v>43260</v>
      </c>
      <c r="B216" s="31"/>
      <c r="C216" s="6" t="s">
        <v>41</v>
      </c>
      <c r="D216" s="8">
        <v>2.0833333333333332E-2</v>
      </c>
    </row>
    <row r="217" spans="1:4" x14ac:dyDescent="0.25">
      <c r="A217" s="5">
        <v>43260</v>
      </c>
      <c r="B217" s="31"/>
      <c r="C217" s="6" t="s">
        <v>41</v>
      </c>
      <c r="D217" s="8">
        <v>2.4305555555555556E-2</v>
      </c>
    </row>
    <row r="218" spans="1:4" x14ac:dyDescent="0.25">
      <c r="A218" s="5">
        <v>43260</v>
      </c>
      <c r="B218" s="31"/>
      <c r="C218" s="6" t="s">
        <v>41</v>
      </c>
      <c r="D218" s="8">
        <v>1.4583333333333332E-2</v>
      </c>
    </row>
    <row r="219" spans="1:4" x14ac:dyDescent="0.25">
      <c r="A219" s="5">
        <v>43260</v>
      </c>
      <c r="B219" s="31"/>
      <c r="C219" s="6" t="s">
        <v>41</v>
      </c>
      <c r="D219" s="8">
        <v>1.5972222222222224E-2</v>
      </c>
    </row>
    <row r="220" spans="1:4" x14ac:dyDescent="0.25">
      <c r="A220" s="5">
        <v>43260</v>
      </c>
      <c r="B220" s="31"/>
      <c r="C220" s="6" t="s">
        <v>41</v>
      </c>
      <c r="D220" s="8">
        <v>1.5972222222222224E-2</v>
      </c>
    </row>
    <row r="221" spans="1:4" x14ac:dyDescent="0.25">
      <c r="A221" s="5">
        <v>43261</v>
      </c>
      <c r="B221" s="31"/>
      <c r="C221" s="6" t="s">
        <v>41</v>
      </c>
      <c r="D221" s="8">
        <v>2.2222222222222223E-2</v>
      </c>
    </row>
    <row r="222" spans="1:4" x14ac:dyDescent="0.25">
      <c r="A222" s="5">
        <v>43262</v>
      </c>
      <c r="B222" s="31"/>
      <c r="C222" s="6" t="s">
        <v>41</v>
      </c>
      <c r="D222" s="8">
        <v>1.1111111111111112E-2</v>
      </c>
    </row>
    <row r="223" spans="1:4" x14ac:dyDescent="0.25">
      <c r="A223" s="5">
        <v>43262</v>
      </c>
      <c r="B223" s="31"/>
      <c r="C223" s="6" t="s">
        <v>41</v>
      </c>
      <c r="D223" s="8">
        <v>1.6666666666666666E-2</v>
      </c>
    </row>
    <row r="224" spans="1:4" x14ac:dyDescent="0.25">
      <c r="A224" s="5">
        <v>43263</v>
      </c>
      <c r="B224" s="31"/>
      <c r="C224" s="6" t="s">
        <v>41</v>
      </c>
      <c r="D224" s="8">
        <v>1.5972222222222224E-2</v>
      </c>
    </row>
    <row r="225" spans="1:4" x14ac:dyDescent="0.25">
      <c r="A225" s="5">
        <v>43263</v>
      </c>
      <c r="B225" s="31"/>
      <c r="C225" s="6" t="s">
        <v>41</v>
      </c>
      <c r="D225" s="8">
        <v>2.013888888888889E-2</v>
      </c>
    </row>
    <row r="226" spans="1:4" x14ac:dyDescent="0.25">
      <c r="A226" s="5">
        <v>43266</v>
      </c>
      <c r="B226" s="31"/>
      <c r="C226" s="6" t="s">
        <v>41</v>
      </c>
      <c r="D226" s="8">
        <v>1.3194444444444444E-2</v>
      </c>
    </row>
    <row r="227" spans="1:4" x14ac:dyDescent="0.25">
      <c r="A227" s="5">
        <v>43266</v>
      </c>
      <c r="B227" s="31"/>
      <c r="C227" s="6" t="s">
        <v>41</v>
      </c>
      <c r="D227" s="8">
        <v>1.5972222222222224E-2</v>
      </c>
    </row>
    <row r="228" spans="1:4" x14ac:dyDescent="0.25">
      <c r="A228" s="5">
        <v>43266</v>
      </c>
      <c r="B228" s="31"/>
      <c r="C228" s="6" t="s">
        <v>41</v>
      </c>
      <c r="D228" s="8">
        <v>1.8749999999999999E-2</v>
      </c>
    </row>
    <row r="229" spans="1:4" x14ac:dyDescent="0.25">
      <c r="A229" s="5">
        <v>43267</v>
      </c>
      <c r="B229" s="31"/>
      <c r="C229" s="6" t="s">
        <v>41</v>
      </c>
      <c r="D229" s="8">
        <v>1.9444444444444445E-2</v>
      </c>
    </row>
    <row r="230" spans="1:4" x14ac:dyDescent="0.25">
      <c r="A230" s="5">
        <v>43267</v>
      </c>
      <c r="B230" s="31"/>
      <c r="C230" s="6" t="s">
        <v>41</v>
      </c>
      <c r="D230" s="8">
        <v>1.5277777777777777E-2</v>
      </c>
    </row>
    <row r="231" spans="1:4" x14ac:dyDescent="0.25">
      <c r="A231" s="5">
        <v>43267</v>
      </c>
      <c r="B231" s="31"/>
      <c r="C231" s="6" t="s">
        <v>41</v>
      </c>
      <c r="D231" s="8">
        <v>1.3888888888888888E-2</v>
      </c>
    </row>
    <row r="232" spans="1:4" x14ac:dyDescent="0.25">
      <c r="A232" s="5">
        <v>43268</v>
      </c>
      <c r="B232" s="31"/>
      <c r="C232" s="6" t="s">
        <v>41</v>
      </c>
      <c r="D232" s="8">
        <v>1.1111111111111112E-2</v>
      </c>
    </row>
    <row r="233" spans="1:4" x14ac:dyDescent="0.25">
      <c r="A233" s="5">
        <v>43268</v>
      </c>
      <c r="B233" s="31"/>
      <c r="C233" s="6" t="s">
        <v>41</v>
      </c>
      <c r="D233" s="8">
        <v>1.1805555555555555E-2</v>
      </c>
    </row>
    <row r="234" spans="1:4" x14ac:dyDescent="0.25">
      <c r="A234" s="5">
        <v>43268</v>
      </c>
      <c r="B234" s="31"/>
      <c r="C234" s="6" t="s">
        <v>41</v>
      </c>
      <c r="D234" s="8">
        <v>1.1111111111111112E-2</v>
      </c>
    </row>
    <row r="235" spans="1:4" x14ac:dyDescent="0.25">
      <c r="A235" s="5">
        <v>43269</v>
      </c>
      <c r="B235" s="31"/>
      <c r="C235" s="6" t="s">
        <v>41</v>
      </c>
      <c r="D235" s="8">
        <v>1.9444444444444445E-2</v>
      </c>
    </row>
    <row r="236" spans="1:4" x14ac:dyDescent="0.25">
      <c r="A236" s="5">
        <v>43273</v>
      </c>
      <c r="B236" s="31"/>
      <c r="C236" s="6" t="s">
        <v>41</v>
      </c>
      <c r="D236" s="8">
        <v>2.1064814814814814E-2</v>
      </c>
    </row>
    <row r="237" spans="1:4" x14ac:dyDescent="0.25">
      <c r="A237" s="5">
        <v>43273</v>
      </c>
      <c r="B237" s="31"/>
      <c r="C237" s="6" t="s">
        <v>41</v>
      </c>
      <c r="D237" s="8">
        <v>9.7222222222222224E-3</v>
      </c>
    </row>
    <row r="238" spans="1:4" x14ac:dyDescent="0.25">
      <c r="A238" s="5">
        <v>43275</v>
      </c>
      <c r="B238" s="31"/>
      <c r="C238" s="6" t="s">
        <v>41</v>
      </c>
      <c r="D238" s="8">
        <v>2.2916666666666669E-2</v>
      </c>
    </row>
    <row r="239" spans="1:4" x14ac:dyDescent="0.25">
      <c r="A239" s="5">
        <v>43275</v>
      </c>
      <c r="B239" s="31"/>
      <c r="C239" s="6" t="s">
        <v>41</v>
      </c>
      <c r="D239" s="8">
        <v>1.6666666666666666E-2</v>
      </c>
    </row>
    <row r="240" spans="1:4" x14ac:dyDescent="0.25">
      <c r="A240" s="5">
        <v>43279</v>
      </c>
      <c r="B240" s="31"/>
      <c r="C240" s="6" t="s">
        <v>41</v>
      </c>
      <c r="D240" s="8">
        <v>1.6666666666666666E-2</v>
      </c>
    </row>
    <row r="241" spans="1:4" x14ac:dyDescent="0.25">
      <c r="A241" s="5">
        <v>43279</v>
      </c>
      <c r="B241" s="31"/>
      <c r="C241" s="6" t="s">
        <v>41</v>
      </c>
      <c r="D241" s="8">
        <v>1.1111111111111112E-2</v>
      </c>
    </row>
    <row r="242" spans="1:4" ht="15.75" thickBot="1" x14ac:dyDescent="0.3">
      <c r="A242" s="13">
        <v>43279</v>
      </c>
      <c r="B242" s="31"/>
      <c r="C242" s="14" t="s">
        <v>41</v>
      </c>
      <c r="D242" s="15">
        <v>1.1805555555555555E-2</v>
      </c>
    </row>
    <row r="243" spans="1:4" x14ac:dyDescent="0.25">
      <c r="A243" s="10">
        <v>43284</v>
      </c>
      <c r="B243" s="31"/>
      <c r="C243" s="11" t="s">
        <v>46</v>
      </c>
      <c r="D243" s="12">
        <v>3.472222222222222E-3</v>
      </c>
    </row>
    <row r="244" spans="1:4" x14ac:dyDescent="0.25">
      <c r="A244" s="5">
        <v>43284</v>
      </c>
      <c r="B244" s="31"/>
      <c r="C244" s="6" t="s">
        <v>46</v>
      </c>
      <c r="D244" s="8">
        <v>1.4583333333333332E-2</v>
      </c>
    </row>
    <row r="245" spans="1:4" x14ac:dyDescent="0.25">
      <c r="A245" s="5">
        <v>43286</v>
      </c>
      <c r="B245" s="31"/>
      <c r="C245" s="6" t="s">
        <v>46</v>
      </c>
      <c r="D245" s="8">
        <v>2.0833333333333333E-3</v>
      </c>
    </row>
    <row r="246" spans="1:4" x14ac:dyDescent="0.25">
      <c r="A246" s="5">
        <v>43286</v>
      </c>
      <c r="B246" s="31"/>
      <c r="C246" s="6" t="s">
        <v>46</v>
      </c>
      <c r="D246" s="8">
        <v>2.7083333333333334E-2</v>
      </c>
    </row>
    <row r="247" spans="1:4" x14ac:dyDescent="0.25">
      <c r="A247" s="5">
        <v>43288</v>
      </c>
      <c r="B247" s="31"/>
      <c r="C247" s="6" t="s">
        <v>42</v>
      </c>
      <c r="D247" s="8">
        <v>2.6388888888888889E-2</v>
      </c>
    </row>
    <row r="248" spans="1:4" x14ac:dyDescent="0.25">
      <c r="A248" s="5">
        <v>43288</v>
      </c>
      <c r="B248" s="31"/>
      <c r="C248" s="6" t="s">
        <v>42</v>
      </c>
      <c r="D248" s="8">
        <v>2.013888888888889E-2</v>
      </c>
    </row>
    <row r="249" spans="1:4" x14ac:dyDescent="0.25">
      <c r="A249" s="5">
        <v>43289</v>
      </c>
      <c r="B249" s="31"/>
      <c r="C249" s="6" t="s">
        <v>42</v>
      </c>
      <c r="D249" s="8">
        <v>2.4999999999999998E-2</v>
      </c>
    </row>
    <row r="250" spans="1:4" x14ac:dyDescent="0.25">
      <c r="A250" s="5">
        <v>43289</v>
      </c>
      <c r="B250" s="31"/>
      <c r="C250" s="6" t="s">
        <v>42</v>
      </c>
      <c r="D250" s="8">
        <v>4.1666666666666664E-2</v>
      </c>
    </row>
    <row r="251" spans="1:4" x14ac:dyDescent="0.25">
      <c r="A251" s="5">
        <v>43290</v>
      </c>
      <c r="B251" s="31"/>
      <c r="C251" s="6" t="s">
        <v>42</v>
      </c>
      <c r="D251" s="8">
        <v>2.361111111111111E-2</v>
      </c>
    </row>
    <row r="252" spans="1:4" x14ac:dyDescent="0.25">
      <c r="A252" s="5">
        <v>43290</v>
      </c>
      <c r="B252" s="31"/>
      <c r="C252" s="6" t="s">
        <v>42</v>
      </c>
      <c r="D252" s="8">
        <v>1.9444444444444445E-2</v>
      </c>
    </row>
    <row r="253" spans="1:4" x14ac:dyDescent="0.25">
      <c r="A253" s="5">
        <v>43290</v>
      </c>
      <c r="B253" s="31"/>
      <c r="C253" s="6" t="s">
        <v>42</v>
      </c>
      <c r="D253" s="8">
        <v>1.8749999999999999E-2</v>
      </c>
    </row>
    <row r="254" spans="1:4" x14ac:dyDescent="0.25">
      <c r="A254" s="5">
        <v>43290</v>
      </c>
      <c r="B254" s="31"/>
      <c r="C254" s="6" t="s">
        <v>42</v>
      </c>
      <c r="D254" s="8">
        <v>1.4583333333333332E-2</v>
      </c>
    </row>
    <row r="255" spans="1:4" x14ac:dyDescent="0.25">
      <c r="A255" s="5">
        <v>43293</v>
      </c>
      <c r="B255" s="31"/>
      <c r="C255" s="6" t="s">
        <v>40</v>
      </c>
      <c r="D255" s="8">
        <v>9.9999999999999992E-2</v>
      </c>
    </row>
    <row r="256" spans="1:4" x14ac:dyDescent="0.25">
      <c r="A256" s="5">
        <v>43301</v>
      </c>
      <c r="B256" s="31"/>
      <c r="C256" s="6" t="s">
        <v>29</v>
      </c>
      <c r="D256" s="8">
        <v>6.2499999999999995E-3</v>
      </c>
    </row>
    <row r="257" spans="1:4" x14ac:dyDescent="0.25">
      <c r="A257" s="5">
        <v>43301</v>
      </c>
      <c r="B257" s="31"/>
      <c r="C257" s="6" t="s">
        <v>29</v>
      </c>
      <c r="D257" s="8">
        <v>3.472222222222222E-3</v>
      </c>
    </row>
    <row r="258" spans="1:4" x14ac:dyDescent="0.25">
      <c r="A258" s="5">
        <v>43301</v>
      </c>
      <c r="B258" s="31"/>
      <c r="C258" s="6" t="s">
        <v>29</v>
      </c>
      <c r="D258" s="8">
        <v>2.7777777777777779E-3</v>
      </c>
    </row>
    <row r="259" spans="1:4" x14ac:dyDescent="0.25">
      <c r="A259" s="5">
        <v>43301</v>
      </c>
      <c r="B259" s="31"/>
      <c r="C259" s="6" t="s">
        <v>29</v>
      </c>
      <c r="D259" s="8">
        <v>5.5555555555555558E-3</v>
      </c>
    </row>
    <row r="260" spans="1:4" x14ac:dyDescent="0.25">
      <c r="A260" s="5">
        <v>43301</v>
      </c>
      <c r="B260" s="31"/>
      <c r="C260" s="6" t="s">
        <v>29</v>
      </c>
      <c r="D260" s="8">
        <v>6.2499999999999995E-3</v>
      </c>
    </row>
    <row r="261" spans="1:4" x14ac:dyDescent="0.25">
      <c r="A261" s="5">
        <v>43301</v>
      </c>
      <c r="B261" s="31"/>
      <c r="C261" s="6" t="s">
        <v>29</v>
      </c>
      <c r="D261" s="8">
        <v>5.5555555555555558E-3</v>
      </c>
    </row>
    <row r="262" spans="1:4" x14ac:dyDescent="0.25">
      <c r="A262" s="5">
        <v>43301</v>
      </c>
      <c r="B262" s="31"/>
      <c r="C262" s="6" t="s">
        <v>29</v>
      </c>
      <c r="D262" s="8">
        <v>6.9444444444444441E-3</v>
      </c>
    </row>
    <row r="263" spans="1:4" x14ac:dyDescent="0.25">
      <c r="A263" s="5">
        <v>43301</v>
      </c>
      <c r="B263" s="31"/>
      <c r="C263" s="6" t="s">
        <v>29</v>
      </c>
      <c r="D263" s="8">
        <v>2.7777777777777779E-3</v>
      </c>
    </row>
    <row r="264" spans="1:4" x14ac:dyDescent="0.25">
      <c r="A264" s="5">
        <v>43301</v>
      </c>
      <c r="B264" s="31"/>
      <c r="C264" s="6" t="s">
        <v>29</v>
      </c>
      <c r="D264" s="8">
        <v>6.2499999999999995E-3</v>
      </c>
    </row>
    <row r="265" spans="1:4" x14ac:dyDescent="0.25">
      <c r="A265" s="5">
        <v>43301</v>
      </c>
      <c r="B265" s="31"/>
      <c r="C265" s="6" t="s">
        <v>29</v>
      </c>
      <c r="D265" s="8">
        <v>3.472222222222222E-3</v>
      </c>
    </row>
    <row r="266" spans="1:4" x14ac:dyDescent="0.25">
      <c r="A266" s="5">
        <v>43306</v>
      </c>
      <c r="B266" s="31"/>
      <c r="C266" s="6" t="s">
        <v>6</v>
      </c>
      <c r="D266" s="8">
        <v>3.3333333333333333E-2</v>
      </c>
    </row>
    <row r="267" spans="1:4" x14ac:dyDescent="0.25">
      <c r="A267" s="5">
        <v>43306</v>
      </c>
      <c r="B267" s="31"/>
      <c r="C267" s="6" t="s">
        <v>6</v>
      </c>
      <c r="D267" s="8">
        <v>2.6388888888888889E-2</v>
      </c>
    </row>
    <row r="268" spans="1:4" ht="15.75" thickBot="1" x14ac:dyDescent="0.3">
      <c r="A268" s="13">
        <v>43306</v>
      </c>
      <c r="B268" s="31"/>
      <c r="C268" s="14" t="s">
        <v>6</v>
      </c>
      <c r="D268" s="15">
        <v>2.7777777777777776E-2</v>
      </c>
    </row>
    <row r="269" spans="1:4" x14ac:dyDescent="0.25">
      <c r="A269" s="10">
        <v>43314</v>
      </c>
      <c r="B269" s="31"/>
      <c r="C269" s="11" t="s">
        <v>6</v>
      </c>
      <c r="D269" s="12">
        <v>2.8472222222222222E-2</v>
      </c>
    </row>
    <row r="270" spans="1:4" x14ac:dyDescent="0.25">
      <c r="A270" s="5">
        <v>43321</v>
      </c>
      <c r="B270" s="31"/>
      <c r="C270" s="6" t="s">
        <v>6</v>
      </c>
      <c r="D270" s="8">
        <v>2.2222222222222223E-2</v>
      </c>
    </row>
    <row r="271" spans="1:4" x14ac:dyDescent="0.25">
      <c r="A271" s="5">
        <v>43321</v>
      </c>
      <c r="B271" s="31"/>
      <c r="C271" s="6" t="s">
        <v>6</v>
      </c>
      <c r="D271" s="8">
        <v>1.8055555555555557E-2</v>
      </c>
    </row>
    <row r="272" spans="1:4" x14ac:dyDescent="0.25">
      <c r="A272" s="5">
        <v>43321</v>
      </c>
      <c r="B272" s="31"/>
      <c r="C272" s="6" t="s">
        <v>6</v>
      </c>
      <c r="D272" s="8">
        <v>1.8749999999999999E-2</v>
      </c>
    </row>
    <row r="273" spans="1:4" x14ac:dyDescent="0.25">
      <c r="A273" s="5">
        <v>43328</v>
      </c>
      <c r="B273" s="31"/>
      <c r="C273" s="6" t="s">
        <v>9</v>
      </c>
      <c r="D273" s="8">
        <v>3.888888888888889E-2</v>
      </c>
    </row>
    <row r="274" spans="1:4" x14ac:dyDescent="0.25">
      <c r="A274" s="5">
        <v>43330</v>
      </c>
      <c r="B274" s="31"/>
      <c r="C274" s="6" t="s">
        <v>28</v>
      </c>
      <c r="D274" s="8">
        <v>2.7083333333333334E-2</v>
      </c>
    </row>
    <row r="275" spans="1:4" x14ac:dyDescent="0.25">
      <c r="A275" s="5">
        <v>43330</v>
      </c>
      <c r="B275" s="31"/>
      <c r="C275" s="6" t="s">
        <v>28</v>
      </c>
      <c r="D275" s="8">
        <v>1.6666666666666666E-2</v>
      </c>
    </row>
    <row r="276" spans="1:4" x14ac:dyDescent="0.25">
      <c r="A276" s="5">
        <v>43330</v>
      </c>
      <c r="B276" s="31"/>
      <c r="C276" s="6" t="s">
        <v>42</v>
      </c>
      <c r="D276" s="8">
        <v>1.7361111111111112E-2</v>
      </c>
    </row>
    <row r="277" spans="1:4" x14ac:dyDescent="0.25">
      <c r="A277" s="5">
        <v>43330</v>
      </c>
      <c r="B277" s="31"/>
      <c r="C277" s="6" t="s">
        <v>42</v>
      </c>
      <c r="D277" s="8">
        <v>1.7361111111111112E-2</v>
      </c>
    </row>
    <row r="278" spans="1:4" x14ac:dyDescent="0.25">
      <c r="A278" s="5">
        <v>43330</v>
      </c>
      <c r="B278" s="31"/>
      <c r="C278" s="6" t="s">
        <v>42</v>
      </c>
      <c r="D278" s="8">
        <v>2.4305555555555556E-2</v>
      </c>
    </row>
    <row r="279" spans="1:4" x14ac:dyDescent="0.25">
      <c r="A279" s="5">
        <v>43330</v>
      </c>
      <c r="B279" s="31"/>
      <c r="C279" s="6" t="s">
        <v>42</v>
      </c>
      <c r="D279" s="8">
        <v>1.3888888888888888E-2</v>
      </c>
    </row>
    <row r="280" spans="1:4" x14ac:dyDescent="0.25">
      <c r="A280" s="5">
        <v>43331</v>
      </c>
      <c r="B280" s="31"/>
      <c r="C280" s="6" t="s">
        <v>47</v>
      </c>
      <c r="D280" s="8">
        <v>1.9444444444444445E-2</v>
      </c>
    </row>
    <row r="281" spans="1:4" x14ac:dyDescent="0.25">
      <c r="A281" s="5">
        <v>43331</v>
      </c>
      <c r="B281" s="31"/>
      <c r="C281" s="6" t="s">
        <v>47</v>
      </c>
      <c r="D281" s="8">
        <v>3.8310185185185183E-3</v>
      </c>
    </row>
    <row r="282" spans="1:4" x14ac:dyDescent="0.25">
      <c r="A282" s="5">
        <v>43331</v>
      </c>
      <c r="B282" s="31"/>
      <c r="C282" s="6" t="s">
        <v>47</v>
      </c>
      <c r="D282" s="8">
        <v>1.8749999999999999E-2</v>
      </c>
    </row>
    <row r="283" spans="1:4" x14ac:dyDescent="0.25">
      <c r="A283" s="5">
        <v>43331</v>
      </c>
      <c r="B283" s="31"/>
      <c r="C283" s="6" t="s">
        <v>47</v>
      </c>
      <c r="D283" s="8">
        <v>3.1944444444444442E-3</v>
      </c>
    </row>
    <row r="284" spans="1:4" x14ac:dyDescent="0.25">
      <c r="A284" s="5">
        <v>43331</v>
      </c>
      <c r="B284" s="31"/>
      <c r="C284" s="6" t="s">
        <v>47</v>
      </c>
      <c r="D284" s="8">
        <v>6.2499999999999995E-3</v>
      </c>
    </row>
    <row r="285" spans="1:4" x14ac:dyDescent="0.25">
      <c r="A285" s="5">
        <v>43331</v>
      </c>
      <c r="B285" s="31"/>
      <c r="C285" s="6" t="s">
        <v>47</v>
      </c>
      <c r="D285" s="8">
        <v>1.5972222222222224E-2</v>
      </c>
    </row>
    <row r="286" spans="1:4" x14ac:dyDescent="0.25">
      <c r="A286" s="5">
        <v>43331</v>
      </c>
      <c r="B286" s="31"/>
      <c r="C286" s="6" t="s">
        <v>33</v>
      </c>
      <c r="D286" s="8">
        <v>1.2499999999999999E-2</v>
      </c>
    </row>
    <row r="287" spans="1:4" x14ac:dyDescent="0.25">
      <c r="A287" s="5">
        <v>43331</v>
      </c>
      <c r="B287" s="31"/>
      <c r="C287" s="6" t="s">
        <v>19</v>
      </c>
      <c r="D287" s="8">
        <v>3.6111111111111115E-2</v>
      </c>
    </row>
    <row r="288" spans="1:4" x14ac:dyDescent="0.25">
      <c r="A288" s="5">
        <v>43331</v>
      </c>
      <c r="B288" s="31"/>
      <c r="C288" s="6" t="s">
        <v>44</v>
      </c>
      <c r="D288" s="8">
        <v>2.4305555555555556E-2</v>
      </c>
    </row>
    <row r="289" spans="1:4" x14ac:dyDescent="0.25">
      <c r="A289" s="5">
        <v>43331</v>
      </c>
      <c r="B289" s="31"/>
      <c r="C289" s="6" t="s">
        <v>44</v>
      </c>
      <c r="D289" s="8">
        <v>2.0497685185185185E-2</v>
      </c>
    </row>
    <row r="290" spans="1:4" x14ac:dyDescent="0.25">
      <c r="A290" s="5">
        <v>43331</v>
      </c>
      <c r="B290" s="31"/>
      <c r="C290" s="6" t="s">
        <v>44</v>
      </c>
      <c r="D290" s="8">
        <v>2.4305555555555556E-2</v>
      </c>
    </row>
    <row r="291" spans="1:4" x14ac:dyDescent="0.25">
      <c r="A291" s="5">
        <v>43331</v>
      </c>
      <c r="B291" s="31"/>
      <c r="C291" s="6" t="s">
        <v>46</v>
      </c>
      <c r="D291" s="8">
        <v>1.1111111111111112E-2</v>
      </c>
    </row>
    <row r="292" spans="1:4" x14ac:dyDescent="0.25">
      <c r="A292" s="5">
        <v>43331</v>
      </c>
      <c r="B292" s="31"/>
      <c r="C292" s="6" t="s">
        <v>46</v>
      </c>
      <c r="D292" s="8">
        <v>6.2499999999999995E-3</v>
      </c>
    </row>
    <row r="293" spans="1:4" x14ac:dyDescent="0.25">
      <c r="A293" s="5">
        <v>43331</v>
      </c>
      <c r="B293" s="31"/>
      <c r="C293" s="6" t="s">
        <v>46</v>
      </c>
      <c r="D293" s="8">
        <v>1.5972222222222224E-2</v>
      </c>
    </row>
    <row r="294" spans="1:4" x14ac:dyDescent="0.25">
      <c r="A294" s="5">
        <v>43335</v>
      </c>
      <c r="B294" s="31"/>
      <c r="C294" s="6" t="s">
        <v>40</v>
      </c>
      <c r="D294" s="8">
        <v>4.9999999999999996E-2</v>
      </c>
    </row>
    <row r="295" spans="1:4" ht="15.75" thickBot="1" x14ac:dyDescent="0.3">
      <c r="A295" s="13">
        <v>43335</v>
      </c>
      <c r="B295" s="42"/>
      <c r="C295" s="14" t="s">
        <v>33</v>
      </c>
      <c r="D295" s="15">
        <v>1.2499999999999999E-2</v>
      </c>
    </row>
    <row r="296" spans="1:4" x14ac:dyDescent="0.25">
      <c r="A296" s="10">
        <v>43347</v>
      </c>
      <c r="B296" s="31"/>
      <c r="C296" s="11" t="s">
        <v>29</v>
      </c>
      <c r="D296" s="12">
        <v>1.3888888888888889E-3</v>
      </c>
    </row>
    <row r="297" spans="1:4" x14ac:dyDescent="0.25">
      <c r="A297" s="5">
        <v>43347</v>
      </c>
      <c r="B297" s="38"/>
      <c r="C297" s="6" t="s">
        <v>29</v>
      </c>
      <c r="D297" s="8">
        <v>4.1666666666666666E-3</v>
      </c>
    </row>
    <row r="298" spans="1:4" x14ac:dyDescent="0.25">
      <c r="A298" s="5">
        <v>43347</v>
      </c>
      <c r="B298" s="31"/>
      <c r="C298" s="6" t="s">
        <v>29</v>
      </c>
      <c r="D298" s="8">
        <v>2.7777777777777779E-3</v>
      </c>
    </row>
    <row r="299" spans="1:4" x14ac:dyDescent="0.25">
      <c r="A299" s="5">
        <v>43347</v>
      </c>
      <c r="B299" s="38"/>
      <c r="C299" s="6" t="s">
        <v>29</v>
      </c>
      <c r="D299" s="8">
        <v>3.472222222222222E-3</v>
      </c>
    </row>
    <row r="300" spans="1:4" x14ac:dyDescent="0.25">
      <c r="A300" s="5">
        <v>43347</v>
      </c>
      <c r="B300" s="31"/>
      <c r="C300" s="6" t="s">
        <v>29</v>
      </c>
      <c r="D300" s="8">
        <v>2.0833333333333333E-3</v>
      </c>
    </row>
    <row r="301" spans="1:4" x14ac:dyDescent="0.25">
      <c r="A301" s="5">
        <v>43368</v>
      </c>
      <c r="B301" s="38"/>
      <c r="C301" s="6" t="s">
        <v>41</v>
      </c>
      <c r="D301" s="8">
        <v>3.2638888888888891E-2</v>
      </c>
    </row>
    <row r="302" spans="1:4" x14ac:dyDescent="0.25">
      <c r="A302" s="5">
        <v>43373</v>
      </c>
      <c r="B302" s="31"/>
      <c r="C302" s="6" t="s">
        <v>43</v>
      </c>
      <c r="D302" s="8">
        <v>3.6805555555555557E-2</v>
      </c>
    </row>
    <row r="303" spans="1:4" ht="15.75" thickBot="1" x14ac:dyDescent="0.3">
      <c r="A303" s="13">
        <v>43373</v>
      </c>
      <c r="B303" s="38"/>
      <c r="C303" s="14" t="s">
        <v>43</v>
      </c>
      <c r="D303" s="15">
        <v>3.2638888888888891E-2</v>
      </c>
    </row>
    <row r="304" spans="1:4" x14ac:dyDescent="0.25">
      <c r="A304" s="10">
        <v>43379</v>
      </c>
      <c r="B304" s="38"/>
      <c r="C304" s="11" t="s">
        <v>40</v>
      </c>
      <c r="D304" s="12">
        <v>4.3055555555555562E-2</v>
      </c>
    </row>
    <row r="305" spans="1:4" x14ac:dyDescent="0.25">
      <c r="A305" s="5">
        <v>43382</v>
      </c>
      <c r="B305" s="38"/>
      <c r="C305" s="6" t="s">
        <v>28</v>
      </c>
      <c r="D305" s="8">
        <v>2.0902777777777781E-2</v>
      </c>
    </row>
    <row r="306" spans="1:4" x14ac:dyDescent="0.25">
      <c r="A306" s="5">
        <v>43382</v>
      </c>
      <c r="B306" s="38"/>
      <c r="C306" s="6" t="s">
        <v>28</v>
      </c>
      <c r="D306" s="8">
        <v>1.4780092592592595E-2</v>
      </c>
    </row>
    <row r="307" spans="1:4" x14ac:dyDescent="0.25">
      <c r="A307" s="5">
        <v>43382</v>
      </c>
      <c r="B307" s="38"/>
      <c r="C307" s="6" t="s">
        <v>28</v>
      </c>
      <c r="D307" s="8">
        <v>1.7361111111111112E-2</v>
      </c>
    </row>
    <row r="308" spans="1:4" x14ac:dyDescent="0.25">
      <c r="A308" s="5">
        <v>43383</v>
      </c>
      <c r="B308" s="38"/>
      <c r="C308" s="6" t="s">
        <v>35</v>
      </c>
      <c r="D308" s="8">
        <v>5.303240740740741E-2</v>
      </c>
    </row>
    <row r="309" spans="1:4" x14ac:dyDescent="0.25">
      <c r="A309" s="5">
        <v>43386</v>
      </c>
      <c r="B309" s="38"/>
      <c r="C309" s="6" t="s">
        <v>48</v>
      </c>
      <c r="D309" s="8">
        <v>7.2916666666666671E-2</v>
      </c>
    </row>
    <row r="310" spans="1:4" x14ac:dyDescent="0.25">
      <c r="A310" s="5">
        <v>43391</v>
      </c>
      <c r="B310" s="38"/>
      <c r="C310" s="6" t="s">
        <v>46</v>
      </c>
      <c r="D310" s="8">
        <v>7.6620370370370366E-3</v>
      </c>
    </row>
    <row r="311" spans="1:4" x14ac:dyDescent="0.25">
      <c r="A311" s="5">
        <v>43391</v>
      </c>
      <c r="B311" s="38"/>
      <c r="C311" s="6" t="s">
        <v>46</v>
      </c>
      <c r="D311" s="8">
        <v>1.3495370370370371E-2</v>
      </c>
    </row>
    <row r="312" spans="1:4" x14ac:dyDescent="0.25">
      <c r="A312" s="5">
        <v>43391</v>
      </c>
      <c r="B312" s="38"/>
      <c r="C312" s="6" t="s">
        <v>46</v>
      </c>
      <c r="D312" s="8">
        <v>3.005787037037037E-2</v>
      </c>
    </row>
    <row r="313" spans="1:4" x14ac:dyDescent="0.25">
      <c r="A313" s="5">
        <v>43391</v>
      </c>
      <c r="B313" s="38"/>
      <c r="C313" s="6" t="s">
        <v>46</v>
      </c>
      <c r="D313" s="8">
        <v>2.146990740740741E-2</v>
      </c>
    </row>
    <row r="314" spans="1:4" x14ac:dyDescent="0.25">
      <c r="A314" s="5">
        <v>43391</v>
      </c>
      <c r="B314" s="38"/>
      <c r="C314" s="6" t="s">
        <v>46</v>
      </c>
      <c r="D314" s="8">
        <v>1.8391203703703705E-2</v>
      </c>
    </row>
    <row r="315" spans="1:4" x14ac:dyDescent="0.25">
      <c r="A315" s="5">
        <v>43394</v>
      </c>
      <c r="B315" s="38"/>
      <c r="C315" s="6" t="s">
        <v>49</v>
      </c>
      <c r="D315" s="8">
        <v>6.5972222222222224E-2</v>
      </c>
    </row>
    <row r="316" spans="1:4" x14ac:dyDescent="0.25">
      <c r="A316" s="5">
        <v>43396</v>
      </c>
      <c r="B316" s="38"/>
      <c r="C316" s="6" t="s">
        <v>50</v>
      </c>
      <c r="D316" s="8">
        <v>1.3194444444444444E-2</v>
      </c>
    </row>
    <row r="317" spans="1:4" x14ac:dyDescent="0.25">
      <c r="A317" s="5">
        <v>43396</v>
      </c>
      <c r="B317" s="38"/>
      <c r="C317" s="6" t="s">
        <v>50</v>
      </c>
      <c r="D317" s="8">
        <v>1.7789351851851851E-2</v>
      </c>
    </row>
    <row r="318" spans="1:4" x14ac:dyDescent="0.25">
      <c r="A318" s="5">
        <v>43396</v>
      </c>
      <c r="B318" s="38"/>
      <c r="C318" s="6" t="s">
        <v>46</v>
      </c>
      <c r="D318" s="8">
        <v>1.1273148148148148E-2</v>
      </c>
    </row>
    <row r="319" spans="1:4" x14ac:dyDescent="0.25">
      <c r="A319" s="5">
        <v>43396</v>
      </c>
      <c r="B319" s="38"/>
      <c r="C319" s="6" t="s">
        <v>46</v>
      </c>
      <c r="D319" s="8">
        <v>4.0972222222222222E-2</v>
      </c>
    </row>
    <row r="320" spans="1:4" x14ac:dyDescent="0.25">
      <c r="A320" s="5">
        <v>43402</v>
      </c>
      <c r="B320" s="38"/>
      <c r="C320" s="6" t="s">
        <v>51</v>
      </c>
      <c r="D320" s="8">
        <v>1.6851851851851851E-2</v>
      </c>
    </row>
    <row r="321" spans="1:4" x14ac:dyDescent="0.25">
      <c r="A321" s="5">
        <v>43402</v>
      </c>
      <c r="B321" s="38"/>
      <c r="C321" s="6" t="s">
        <v>51</v>
      </c>
      <c r="D321" s="8">
        <v>2.4305555555555556E-2</v>
      </c>
    </row>
    <row r="322" spans="1:4" x14ac:dyDescent="0.25">
      <c r="A322" s="5">
        <v>43402</v>
      </c>
      <c r="B322" s="38"/>
      <c r="C322" s="6" t="s">
        <v>51</v>
      </c>
      <c r="D322" s="8">
        <v>2.4351851851851857E-2</v>
      </c>
    </row>
    <row r="323" spans="1:4" x14ac:dyDescent="0.25">
      <c r="A323" s="5">
        <v>43402</v>
      </c>
      <c r="B323" s="38"/>
      <c r="C323" s="6" t="s">
        <v>46</v>
      </c>
      <c r="D323" s="8">
        <v>1.0787037037037038E-2</v>
      </c>
    </row>
    <row r="324" spans="1:4" x14ac:dyDescent="0.25">
      <c r="A324" s="5">
        <v>43402</v>
      </c>
      <c r="B324" s="38"/>
      <c r="C324" s="6" t="s">
        <v>46</v>
      </c>
      <c r="D324" s="8">
        <v>1.7476851851851851E-2</v>
      </c>
    </row>
    <row r="325" spans="1:4" ht="15.75" thickBot="1" x14ac:dyDescent="0.3">
      <c r="A325" s="13">
        <v>43403</v>
      </c>
      <c r="B325" s="42"/>
      <c r="C325" s="14" t="s">
        <v>51</v>
      </c>
      <c r="D325" s="15">
        <v>2.3773148148148151E-2</v>
      </c>
    </row>
    <row r="326" spans="1:4" x14ac:dyDescent="0.25">
      <c r="A326" s="10">
        <v>43421</v>
      </c>
      <c r="B326" s="43"/>
      <c r="C326" s="11" t="s">
        <v>44</v>
      </c>
      <c r="D326" s="12">
        <v>1.6666666666666666E-2</v>
      </c>
    </row>
    <row r="327" spans="1:4" x14ac:dyDescent="0.25">
      <c r="A327" s="5">
        <v>43421</v>
      </c>
      <c r="B327" s="38"/>
      <c r="C327" s="6" t="s">
        <v>44</v>
      </c>
      <c r="D327" s="8">
        <v>9.3287037037037036E-3</v>
      </c>
    </row>
    <row r="328" spans="1:4" x14ac:dyDescent="0.25">
      <c r="A328" s="5">
        <v>43421</v>
      </c>
      <c r="B328" s="38"/>
      <c r="C328" s="6" t="s">
        <v>44</v>
      </c>
      <c r="D328" s="8">
        <v>9.0277777777777787E-3</v>
      </c>
    </row>
    <row r="329" spans="1:4" x14ac:dyDescent="0.25">
      <c r="A329" s="5">
        <v>43421</v>
      </c>
      <c r="B329" s="38"/>
      <c r="C329" s="6" t="s">
        <v>44</v>
      </c>
      <c r="D329" s="8">
        <v>2.0254629629629629E-2</v>
      </c>
    </row>
    <row r="330" spans="1:4" x14ac:dyDescent="0.25">
      <c r="A330" s="5">
        <v>43422</v>
      </c>
      <c r="B330" s="38"/>
      <c r="C330" s="44" t="s">
        <v>52</v>
      </c>
      <c r="D330" s="8">
        <v>6.0162037037037042E-2</v>
      </c>
    </row>
    <row r="331" spans="1:4" x14ac:dyDescent="0.25">
      <c r="A331" s="5">
        <v>43422</v>
      </c>
      <c r="B331" s="38"/>
      <c r="C331" s="6" t="s">
        <v>50</v>
      </c>
      <c r="D331" s="8">
        <v>1.8055555555555557E-2</v>
      </c>
    </row>
    <row r="332" spans="1:4" x14ac:dyDescent="0.25">
      <c r="A332" s="5">
        <v>43422</v>
      </c>
      <c r="B332" s="38"/>
      <c r="C332" s="6" t="s">
        <v>50</v>
      </c>
      <c r="D332" s="8">
        <v>2.2916666666666669E-2</v>
      </c>
    </row>
    <row r="333" spans="1:4" x14ac:dyDescent="0.25">
      <c r="A333" s="5">
        <v>43422</v>
      </c>
      <c r="B333" s="38"/>
      <c r="C333" s="6" t="s">
        <v>44</v>
      </c>
      <c r="D333" s="8">
        <v>1.2256944444444444E-2</v>
      </c>
    </row>
    <row r="334" spans="1:4" x14ac:dyDescent="0.25">
      <c r="A334" s="5">
        <v>43422</v>
      </c>
      <c r="B334" s="38"/>
      <c r="C334" s="6" t="s">
        <v>44</v>
      </c>
      <c r="D334" s="8">
        <v>1.4317129629629631E-2</v>
      </c>
    </row>
    <row r="335" spans="1:4" x14ac:dyDescent="0.25">
      <c r="A335" s="5">
        <v>43428</v>
      </c>
      <c r="B335" s="38"/>
      <c r="C335" s="6" t="s">
        <v>33</v>
      </c>
      <c r="D335" s="8">
        <v>5.9259259259259256E-3</v>
      </c>
    </row>
    <row r="336" spans="1:4" x14ac:dyDescent="0.25">
      <c r="A336" s="5">
        <v>43428</v>
      </c>
      <c r="B336" s="38"/>
      <c r="C336" s="6" t="s">
        <v>33</v>
      </c>
      <c r="D336" s="8">
        <v>2.1643518518518518E-3</v>
      </c>
    </row>
    <row r="337" spans="1:4" x14ac:dyDescent="0.25">
      <c r="A337" s="5">
        <v>43428</v>
      </c>
      <c r="B337" s="38"/>
      <c r="C337" s="6" t="s">
        <v>33</v>
      </c>
      <c r="D337" s="8">
        <v>7.6388888888888886E-3</v>
      </c>
    </row>
    <row r="338" spans="1:4" x14ac:dyDescent="0.25">
      <c r="A338" s="5">
        <v>43428</v>
      </c>
      <c r="B338" s="38"/>
      <c r="C338" s="6" t="s">
        <v>39</v>
      </c>
      <c r="D338" s="8">
        <v>2.2916666666666669E-2</v>
      </c>
    </row>
    <row r="339" spans="1:4" x14ac:dyDescent="0.25">
      <c r="A339" s="5">
        <v>43428</v>
      </c>
      <c r="B339" s="38"/>
      <c r="C339" s="6" t="s">
        <v>39</v>
      </c>
      <c r="D339" s="8">
        <v>1.8749999999999999E-2</v>
      </c>
    </row>
    <row r="340" spans="1:4" x14ac:dyDescent="0.25">
      <c r="A340" s="5">
        <v>43428</v>
      </c>
      <c r="B340" s="38"/>
      <c r="C340" s="6" t="s">
        <v>23</v>
      </c>
      <c r="D340" s="8">
        <v>3.125E-2</v>
      </c>
    </row>
    <row r="341" spans="1:4" x14ac:dyDescent="0.25">
      <c r="A341" s="5">
        <v>43428</v>
      </c>
      <c r="B341" s="38"/>
      <c r="C341" s="6" t="s">
        <v>42</v>
      </c>
      <c r="D341" s="8">
        <v>1.4722222222222222E-2</v>
      </c>
    </row>
    <row r="342" spans="1:4" x14ac:dyDescent="0.25">
      <c r="A342" s="5">
        <v>43429</v>
      </c>
      <c r="B342" s="38"/>
      <c r="C342" s="6" t="s">
        <v>40</v>
      </c>
      <c r="D342" s="8">
        <v>3.8946759259259257E-2</v>
      </c>
    </row>
    <row r="343" spans="1:4" x14ac:dyDescent="0.25">
      <c r="A343" s="5">
        <v>43429</v>
      </c>
      <c r="B343" s="38"/>
      <c r="C343" s="6" t="s">
        <v>53</v>
      </c>
      <c r="D343" s="8">
        <v>1.7465277777777777E-2</v>
      </c>
    </row>
    <row r="344" spans="1:4" x14ac:dyDescent="0.25">
      <c r="A344" s="5">
        <v>43429</v>
      </c>
      <c r="B344" s="38"/>
      <c r="C344" s="6" t="s">
        <v>53</v>
      </c>
      <c r="D344" s="8">
        <v>1.5509259259259257E-2</v>
      </c>
    </row>
    <row r="345" spans="1:4" x14ac:dyDescent="0.25">
      <c r="A345" s="5">
        <v>43430</v>
      </c>
      <c r="B345" s="38"/>
      <c r="C345" s="6" t="s">
        <v>53</v>
      </c>
      <c r="D345" s="8">
        <v>1.741898148148148E-2</v>
      </c>
    </row>
    <row r="346" spans="1:4" x14ac:dyDescent="0.25">
      <c r="A346" s="5">
        <v>43431</v>
      </c>
      <c r="B346" s="38"/>
      <c r="C346" s="6" t="s">
        <v>53</v>
      </c>
      <c r="D346" s="8">
        <v>1.9444444444444445E-2</v>
      </c>
    </row>
    <row r="347" spans="1:4" ht="15.75" thickBot="1" x14ac:dyDescent="0.3">
      <c r="A347" s="13">
        <v>43432</v>
      </c>
      <c r="B347" s="42"/>
      <c r="C347" s="14" t="s">
        <v>53</v>
      </c>
      <c r="D347" s="15">
        <v>1.1805555555555555E-2</v>
      </c>
    </row>
    <row r="348" spans="1:4" x14ac:dyDescent="0.25">
      <c r="A348" s="10">
        <v>43435</v>
      </c>
      <c r="B348" s="43"/>
      <c r="C348" s="11" t="s">
        <v>41</v>
      </c>
      <c r="D348" s="12">
        <v>1.7731481481481483E-2</v>
      </c>
    </row>
    <row r="349" spans="1:4" x14ac:dyDescent="0.25">
      <c r="A349" s="5">
        <v>43440</v>
      </c>
      <c r="B349" s="38"/>
      <c r="C349" s="6" t="s">
        <v>53</v>
      </c>
      <c r="D349" s="8">
        <v>1.8425925925925925E-2</v>
      </c>
    </row>
    <row r="350" spans="1:4" x14ac:dyDescent="0.25">
      <c r="A350" s="5">
        <v>43440</v>
      </c>
      <c r="B350" s="38"/>
      <c r="C350" s="6" t="s">
        <v>53</v>
      </c>
      <c r="D350" s="8">
        <v>2.6944444444444441E-2</v>
      </c>
    </row>
    <row r="351" spans="1:4" x14ac:dyDescent="0.25">
      <c r="A351" s="5">
        <v>43442</v>
      </c>
      <c r="B351" s="38"/>
      <c r="C351" s="6" t="s">
        <v>54</v>
      </c>
      <c r="D351" s="8">
        <v>5.649305555555556E-2</v>
      </c>
    </row>
    <row r="352" spans="1:4" x14ac:dyDescent="0.25">
      <c r="A352" s="5">
        <v>43443</v>
      </c>
      <c r="B352" s="38"/>
      <c r="C352" s="6" t="s">
        <v>40</v>
      </c>
      <c r="D352" s="8">
        <v>6.2893518518518529E-2</v>
      </c>
    </row>
    <row r="353" spans="1:4" x14ac:dyDescent="0.25">
      <c r="A353" s="5">
        <v>43454</v>
      </c>
      <c r="B353" s="38"/>
      <c r="C353" s="6" t="s">
        <v>46</v>
      </c>
      <c r="D353" s="8">
        <v>1.8449074074074073E-2</v>
      </c>
    </row>
    <row r="354" spans="1:4" x14ac:dyDescent="0.25">
      <c r="A354" s="5">
        <v>43454</v>
      </c>
      <c r="B354" s="38"/>
      <c r="C354" s="6" t="s">
        <v>46</v>
      </c>
      <c r="D354" s="8">
        <v>2.7777777777777776E-2</v>
      </c>
    </row>
    <row r="355" spans="1:4" x14ac:dyDescent="0.25">
      <c r="A355" s="5">
        <v>43454</v>
      </c>
      <c r="B355" s="38"/>
      <c r="C355" s="6" t="s">
        <v>46</v>
      </c>
      <c r="D355" s="8">
        <v>1.6921296296296299E-2</v>
      </c>
    </row>
    <row r="356" spans="1:4" x14ac:dyDescent="0.25">
      <c r="A356" s="5">
        <v>43455</v>
      </c>
      <c r="B356" s="38"/>
      <c r="C356" s="6" t="s">
        <v>55</v>
      </c>
      <c r="D356" s="8">
        <v>5.5312499999999994E-2</v>
      </c>
    </row>
    <row r="357" spans="1:4" x14ac:dyDescent="0.25">
      <c r="A357" s="5">
        <v>43458</v>
      </c>
      <c r="B357" s="38"/>
      <c r="C357" s="6" t="s">
        <v>56</v>
      </c>
      <c r="D357" s="8">
        <v>9.1550925925925931E-3</v>
      </c>
    </row>
    <row r="358" spans="1:4" x14ac:dyDescent="0.25">
      <c r="A358" s="5">
        <v>43458</v>
      </c>
      <c r="B358" s="38"/>
      <c r="C358" s="6" t="s">
        <v>56</v>
      </c>
      <c r="D358" s="8">
        <v>1.1307870370370371E-2</v>
      </c>
    </row>
    <row r="359" spans="1:4" x14ac:dyDescent="0.25">
      <c r="A359" s="5">
        <v>43459</v>
      </c>
      <c r="B359" s="38"/>
      <c r="C359" s="6" t="s">
        <v>17</v>
      </c>
      <c r="D359" s="8">
        <v>0.15347222222222223</v>
      </c>
    </row>
    <row r="360" spans="1:4" x14ac:dyDescent="0.25">
      <c r="A360" s="5">
        <v>43463</v>
      </c>
      <c r="B360" s="38"/>
      <c r="C360" s="6" t="s">
        <v>10</v>
      </c>
      <c r="D360" s="8">
        <v>4.9305555555555554E-2</v>
      </c>
    </row>
    <row r="361" spans="1:4" x14ac:dyDescent="0.25">
      <c r="A361" s="5">
        <v>43463</v>
      </c>
      <c r="B361" s="38"/>
      <c r="C361" s="6" t="s">
        <v>46</v>
      </c>
      <c r="D361" s="8">
        <v>1.1111111111111112E-2</v>
      </c>
    </row>
    <row r="362" spans="1:4" x14ac:dyDescent="0.25">
      <c r="A362" s="5">
        <v>43463</v>
      </c>
      <c r="B362" s="38"/>
      <c r="C362" s="6" t="s">
        <v>46</v>
      </c>
      <c r="D362" s="8">
        <v>1.5972222222222224E-2</v>
      </c>
    </row>
    <row r="363" spans="1:4" x14ac:dyDescent="0.25">
      <c r="A363" s="5">
        <v>43463</v>
      </c>
      <c r="B363" s="38"/>
      <c r="C363" s="6" t="s">
        <v>46</v>
      </c>
      <c r="D363" s="8">
        <v>1.3888888888888888E-2</v>
      </c>
    </row>
    <row r="364" spans="1:4" x14ac:dyDescent="0.25">
      <c r="A364" s="5">
        <v>43463</v>
      </c>
      <c r="B364" s="38"/>
      <c r="C364" s="6" t="s">
        <v>46</v>
      </c>
      <c r="D364" s="8">
        <v>1.3888888888888888E-2</v>
      </c>
    </row>
    <row r="365" spans="1:4" x14ac:dyDescent="0.25">
      <c r="A365" s="5">
        <v>43464</v>
      </c>
      <c r="B365" s="38"/>
      <c r="C365" s="6" t="s">
        <v>46</v>
      </c>
      <c r="D365" s="8">
        <v>7.2569444444444443E-3</v>
      </c>
    </row>
    <row r="366" spans="1:4" x14ac:dyDescent="0.25">
      <c r="A366" s="5">
        <v>43464</v>
      </c>
      <c r="B366" s="38"/>
      <c r="C366" s="6" t="s">
        <v>46</v>
      </c>
      <c r="D366" s="8">
        <v>1.6921296296296299E-2</v>
      </c>
    </row>
    <row r="367" spans="1:4" ht="15.75" thickBot="1" x14ac:dyDescent="0.3">
      <c r="A367" s="13">
        <v>43464</v>
      </c>
      <c r="B367" s="42"/>
      <c r="C367" s="14" t="s">
        <v>46</v>
      </c>
      <c r="D367" s="15">
        <v>2.0590277777777777E-2</v>
      </c>
    </row>
    <row r="368" spans="1:4" x14ac:dyDescent="0.25">
      <c r="A368" s="10">
        <v>43466</v>
      </c>
      <c r="B368" s="43"/>
      <c r="C368" s="11" t="s">
        <v>56</v>
      </c>
      <c r="D368" s="12">
        <v>1.7025462962962961E-2</v>
      </c>
    </row>
    <row r="369" spans="1:4" x14ac:dyDescent="0.25">
      <c r="A369" s="5">
        <v>43466</v>
      </c>
      <c r="B369" s="38"/>
      <c r="C369" s="6" t="s">
        <v>56</v>
      </c>
      <c r="D369" s="8">
        <v>1.1342592592592592E-2</v>
      </c>
    </row>
    <row r="370" spans="1:4" x14ac:dyDescent="0.25">
      <c r="A370" s="5">
        <v>43466</v>
      </c>
      <c r="B370" s="38"/>
      <c r="C370" s="6" t="s">
        <v>56</v>
      </c>
      <c r="D370" s="8">
        <v>1.8715277777777779E-2</v>
      </c>
    </row>
    <row r="371" spans="1:4" x14ac:dyDescent="0.25">
      <c r="A371" s="5">
        <v>43469</v>
      </c>
      <c r="B371" s="38"/>
      <c r="C371" s="6" t="s">
        <v>44</v>
      </c>
      <c r="D371" s="8">
        <v>3.5925925925925924E-2</v>
      </c>
    </row>
    <row r="372" spans="1:4" x14ac:dyDescent="0.25">
      <c r="A372" s="5">
        <v>43484</v>
      </c>
      <c r="B372" s="38"/>
      <c r="C372" s="6" t="s">
        <v>53</v>
      </c>
      <c r="D372" s="8">
        <v>1.6064814814814813E-2</v>
      </c>
    </row>
    <row r="373" spans="1:4" x14ac:dyDescent="0.25">
      <c r="A373" s="5">
        <v>43484</v>
      </c>
      <c r="B373" s="38"/>
      <c r="C373" s="6" t="s">
        <v>53</v>
      </c>
      <c r="D373" s="8">
        <v>2.3379629629629629E-2</v>
      </c>
    </row>
    <row r="374" spans="1:4" x14ac:dyDescent="0.25">
      <c r="A374" s="5">
        <v>43485</v>
      </c>
      <c r="B374" s="38"/>
      <c r="C374" s="6" t="s">
        <v>53</v>
      </c>
      <c r="D374" s="8">
        <v>2.0324074074074074E-2</v>
      </c>
    </row>
    <row r="375" spans="1:4" x14ac:dyDescent="0.25">
      <c r="A375" s="5">
        <v>43485</v>
      </c>
      <c r="B375" s="38"/>
      <c r="C375" s="6" t="s">
        <v>53</v>
      </c>
      <c r="D375" s="8">
        <v>1.9837962962962963E-2</v>
      </c>
    </row>
    <row r="376" spans="1:4" x14ac:dyDescent="0.25">
      <c r="A376" s="5">
        <v>43488</v>
      </c>
      <c r="B376" s="38"/>
      <c r="C376" s="6" t="s">
        <v>32</v>
      </c>
      <c r="D376" s="8">
        <v>2.4305555555555556E-2</v>
      </c>
    </row>
    <row r="377" spans="1:4" x14ac:dyDescent="0.25">
      <c r="A377" s="5">
        <v>43492</v>
      </c>
      <c r="B377" s="38"/>
      <c r="C377" s="6" t="s">
        <v>57</v>
      </c>
      <c r="D377" s="8">
        <v>1.4293981481481482E-2</v>
      </c>
    </row>
    <row r="378" spans="1:4" x14ac:dyDescent="0.25">
      <c r="A378" s="5">
        <v>43494</v>
      </c>
      <c r="B378" s="38"/>
      <c r="C378" s="6" t="s">
        <v>57</v>
      </c>
      <c r="D378" s="8">
        <v>1.0798611111111111E-2</v>
      </c>
    </row>
    <row r="379" spans="1:4" x14ac:dyDescent="0.25">
      <c r="A379" s="5">
        <v>43495</v>
      </c>
      <c r="B379" s="38"/>
      <c r="C379" s="6" t="s">
        <v>40</v>
      </c>
      <c r="D379" s="8">
        <v>5.2777777777777778E-2</v>
      </c>
    </row>
    <row r="380" spans="1:4" x14ac:dyDescent="0.25">
      <c r="A380" s="5">
        <v>43495</v>
      </c>
      <c r="B380" s="38"/>
      <c r="C380" s="6" t="s">
        <v>9</v>
      </c>
      <c r="D380" s="8">
        <v>4.6527777777777779E-2</v>
      </c>
    </row>
    <row r="381" spans="1:4" x14ac:dyDescent="0.25">
      <c r="A381" s="5">
        <v>43496</v>
      </c>
      <c r="B381" s="38"/>
      <c r="C381" s="6" t="s">
        <v>49</v>
      </c>
      <c r="D381" s="8">
        <v>7.2222222222222229E-2</v>
      </c>
    </row>
    <row r="382" spans="1:4" x14ac:dyDescent="0.25">
      <c r="A382" s="5">
        <v>43496</v>
      </c>
      <c r="B382" s="38"/>
      <c r="C382" s="6" t="s">
        <v>49</v>
      </c>
      <c r="D382" s="8">
        <v>6.5601851851851856E-2</v>
      </c>
    </row>
    <row r="383" spans="1:4" x14ac:dyDescent="0.25">
      <c r="A383" s="5">
        <v>43499</v>
      </c>
      <c r="B383" s="31"/>
      <c r="C383" s="6" t="s">
        <v>40</v>
      </c>
      <c r="D383" s="8">
        <v>5.3668981481481477E-2</v>
      </c>
    </row>
    <row r="384" spans="1:4" x14ac:dyDescent="0.25">
      <c r="A384" s="5">
        <v>43502</v>
      </c>
      <c r="B384" s="31"/>
      <c r="C384" s="6" t="s">
        <v>40</v>
      </c>
      <c r="D384" s="8">
        <v>4.0972222222222222E-2</v>
      </c>
    </row>
    <row r="385" spans="1:4" x14ac:dyDescent="0.25">
      <c r="A385" s="5">
        <v>43505</v>
      </c>
      <c r="B385" s="31"/>
      <c r="C385" s="6" t="s">
        <v>42</v>
      </c>
      <c r="D385" s="8">
        <v>2.7962962962962964E-2</v>
      </c>
    </row>
    <row r="386" spans="1:4" x14ac:dyDescent="0.25">
      <c r="A386" s="5">
        <v>43505</v>
      </c>
      <c r="B386" s="31"/>
      <c r="C386" s="6" t="s">
        <v>42</v>
      </c>
      <c r="D386" s="8">
        <v>1.8749999999999999E-2</v>
      </c>
    </row>
    <row r="387" spans="1:4" x14ac:dyDescent="0.25">
      <c r="A387" s="5">
        <v>43505</v>
      </c>
      <c r="B387" s="31"/>
      <c r="C387" s="6" t="s">
        <v>42</v>
      </c>
      <c r="D387" s="8">
        <v>1.8402777777777778E-2</v>
      </c>
    </row>
    <row r="388" spans="1:4" x14ac:dyDescent="0.25">
      <c r="A388" s="5">
        <v>43506</v>
      </c>
      <c r="B388" s="31"/>
      <c r="C388" s="6" t="s">
        <v>42</v>
      </c>
      <c r="D388" s="8">
        <v>1.5057870370370369E-2</v>
      </c>
    </row>
    <row r="389" spans="1:4" x14ac:dyDescent="0.25">
      <c r="A389" s="5">
        <v>43506</v>
      </c>
      <c r="B389" s="31"/>
      <c r="C389" s="6" t="s">
        <v>42</v>
      </c>
      <c r="D389" s="8">
        <v>1.9814814814814816E-2</v>
      </c>
    </row>
    <row r="390" spans="1:4" x14ac:dyDescent="0.25">
      <c r="A390" s="5">
        <v>43506</v>
      </c>
      <c r="B390" s="31"/>
      <c r="C390" s="6" t="s">
        <v>42</v>
      </c>
      <c r="D390" s="8">
        <v>2.2523148148148143E-2</v>
      </c>
    </row>
    <row r="391" spans="1:4" x14ac:dyDescent="0.25">
      <c r="A391" s="5">
        <v>43507</v>
      </c>
      <c r="B391" s="31"/>
      <c r="C391" s="6" t="s">
        <v>42</v>
      </c>
      <c r="D391" s="8">
        <v>1.5972222222222224E-2</v>
      </c>
    </row>
    <row r="392" spans="1:4" x14ac:dyDescent="0.25">
      <c r="A392" s="5">
        <v>43507</v>
      </c>
      <c r="B392" s="31"/>
      <c r="C392" s="6" t="s">
        <v>42</v>
      </c>
      <c r="D392" s="8">
        <v>1.7638888888888888E-2</v>
      </c>
    </row>
    <row r="393" spans="1:4" x14ac:dyDescent="0.25">
      <c r="A393" s="5">
        <v>43507</v>
      </c>
      <c r="B393" s="31"/>
      <c r="C393" s="6" t="s">
        <v>43</v>
      </c>
      <c r="D393" s="8">
        <v>5.6539351851851855E-2</v>
      </c>
    </row>
    <row r="394" spans="1:4" x14ac:dyDescent="0.25">
      <c r="A394" s="5">
        <v>43508</v>
      </c>
      <c r="B394" s="31"/>
      <c r="C394" s="6" t="s">
        <v>32</v>
      </c>
      <c r="D394" s="8">
        <v>2.7928240740740743E-2</v>
      </c>
    </row>
    <row r="395" spans="1:4" x14ac:dyDescent="0.25">
      <c r="A395" s="5">
        <v>43508</v>
      </c>
      <c r="B395" s="31"/>
      <c r="C395" s="6" t="s">
        <v>43</v>
      </c>
      <c r="D395" s="8">
        <v>3.9814814814814817E-2</v>
      </c>
    </row>
    <row r="396" spans="1:4" x14ac:dyDescent="0.25">
      <c r="A396" s="5">
        <v>43509</v>
      </c>
      <c r="B396" s="31"/>
      <c r="C396" s="6" t="s">
        <v>43</v>
      </c>
      <c r="D396" s="8">
        <v>3.3206018518518517E-2</v>
      </c>
    </row>
    <row r="397" spans="1:4" x14ac:dyDescent="0.25">
      <c r="A397" s="5">
        <v>43509</v>
      </c>
      <c r="B397" s="31"/>
      <c r="C397" s="6" t="s">
        <v>23</v>
      </c>
      <c r="D397" s="8">
        <v>2.6527777777777779E-2</v>
      </c>
    </row>
    <row r="398" spans="1:4" x14ac:dyDescent="0.25">
      <c r="A398" s="5">
        <v>43509</v>
      </c>
      <c r="B398" s="31"/>
      <c r="C398" s="6" t="s">
        <v>23</v>
      </c>
      <c r="D398" s="8">
        <v>2.3935185185185184E-2</v>
      </c>
    </row>
    <row r="399" spans="1:4" x14ac:dyDescent="0.25">
      <c r="A399" s="5">
        <v>43509</v>
      </c>
      <c r="B399" s="31"/>
      <c r="C399" s="6" t="s">
        <v>23</v>
      </c>
      <c r="D399" s="8">
        <v>2.5162037037037038E-2</v>
      </c>
    </row>
    <row r="400" spans="1:4" x14ac:dyDescent="0.25">
      <c r="A400" s="5">
        <v>43510</v>
      </c>
      <c r="B400" s="31"/>
      <c r="C400" s="6" t="s">
        <v>23</v>
      </c>
      <c r="D400" s="8">
        <v>3.0474537037037036E-2</v>
      </c>
    </row>
    <row r="401" spans="1:4" x14ac:dyDescent="0.25">
      <c r="A401" s="5">
        <v>43510</v>
      </c>
      <c r="B401" s="31"/>
      <c r="C401" s="6" t="s">
        <v>23</v>
      </c>
      <c r="D401" s="8">
        <v>2.6412037037037036E-2</v>
      </c>
    </row>
    <row r="402" spans="1:4" x14ac:dyDescent="0.25">
      <c r="A402" s="5">
        <v>43511</v>
      </c>
      <c r="B402" s="31"/>
      <c r="C402" s="6" t="s">
        <v>52</v>
      </c>
      <c r="D402" s="8">
        <v>3.8495370370370367E-2</v>
      </c>
    </row>
    <row r="403" spans="1:4" x14ac:dyDescent="0.25">
      <c r="A403" s="5">
        <v>43511</v>
      </c>
      <c r="B403" s="31"/>
      <c r="C403" s="6" t="s">
        <v>35</v>
      </c>
      <c r="D403" s="8">
        <v>3.7534722222222219E-2</v>
      </c>
    </row>
    <row r="404" spans="1:4" x14ac:dyDescent="0.25">
      <c r="A404" s="5">
        <v>43512</v>
      </c>
      <c r="B404" s="31"/>
      <c r="C404" s="6" t="s">
        <v>9</v>
      </c>
      <c r="D404" s="8">
        <v>7.2916666666666671E-2</v>
      </c>
    </row>
    <row r="405" spans="1:4" x14ac:dyDescent="0.25">
      <c r="A405" s="5">
        <v>43523</v>
      </c>
      <c r="B405" s="31"/>
      <c r="C405" s="6" t="s">
        <v>58</v>
      </c>
      <c r="D405" s="8">
        <v>2.4861111111111108E-2</v>
      </c>
    </row>
    <row r="406" spans="1:4" x14ac:dyDescent="0.25">
      <c r="A406" s="5">
        <v>43523</v>
      </c>
      <c r="B406" s="31"/>
      <c r="C406" s="6" t="s">
        <v>59</v>
      </c>
      <c r="D406" s="8">
        <v>1.7083333333333336E-2</v>
      </c>
    </row>
    <row r="407" spans="1:4" x14ac:dyDescent="0.25">
      <c r="A407" s="5">
        <v>43523</v>
      </c>
      <c r="B407" s="31"/>
      <c r="C407" s="6" t="s">
        <v>59</v>
      </c>
      <c r="D407" s="8">
        <v>2.3472222222222217E-2</v>
      </c>
    </row>
    <row r="408" spans="1:4" x14ac:dyDescent="0.25">
      <c r="A408" s="5">
        <v>43523</v>
      </c>
      <c r="B408" s="31"/>
      <c r="C408" s="6" t="s">
        <v>59</v>
      </c>
      <c r="D408" s="8">
        <v>2.1250000000000002E-2</v>
      </c>
    </row>
    <row r="409" spans="1:4" x14ac:dyDescent="0.25">
      <c r="A409" s="5">
        <v>43523</v>
      </c>
      <c r="B409" s="31"/>
      <c r="C409" s="6" t="s">
        <v>58</v>
      </c>
      <c r="D409" s="8">
        <v>1.818287037037037E-2</v>
      </c>
    </row>
    <row r="410" spans="1:4" x14ac:dyDescent="0.25">
      <c r="A410" s="5">
        <v>43523</v>
      </c>
      <c r="B410" s="31"/>
      <c r="C410" s="6" t="s">
        <v>58</v>
      </c>
      <c r="D410" s="8">
        <v>1.5127314814814816E-2</v>
      </c>
    </row>
    <row r="411" spans="1:4" x14ac:dyDescent="0.25">
      <c r="A411" s="5">
        <v>43527</v>
      </c>
      <c r="B411" s="31"/>
      <c r="C411" s="6" t="s">
        <v>59</v>
      </c>
      <c r="D411" s="8">
        <v>2.8472222222222222E-2</v>
      </c>
    </row>
    <row r="412" spans="1:4" x14ac:dyDescent="0.25">
      <c r="A412" s="5">
        <v>43527</v>
      </c>
      <c r="B412" s="31"/>
      <c r="C412" s="6" t="s">
        <v>3</v>
      </c>
      <c r="D412" s="8">
        <v>5.2083333333333336E-2</v>
      </c>
    </row>
    <row r="413" spans="1:4" x14ac:dyDescent="0.25">
      <c r="A413" s="5">
        <v>43534</v>
      </c>
      <c r="B413" s="31"/>
      <c r="C413" s="6" t="s">
        <v>10</v>
      </c>
      <c r="D413" s="8">
        <v>5.3321759259259256E-2</v>
      </c>
    </row>
    <row r="414" spans="1:4" x14ac:dyDescent="0.25">
      <c r="A414" s="5">
        <v>43537</v>
      </c>
      <c r="B414" s="31"/>
      <c r="C414" s="6" t="s">
        <v>29</v>
      </c>
      <c r="D414" s="8">
        <v>5.5787037037037038E-3</v>
      </c>
    </row>
    <row r="415" spans="1:4" x14ac:dyDescent="0.25">
      <c r="A415" s="5">
        <v>43537</v>
      </c>
      <c r="B415" s="31"/>
      <c r="C415" s="6" t="s">
        <v>29</v>
      </c>
      <c r="D415" s="8">
        <v>2.1759259259259258E-3</v>
      </c>
    </row>
    <row r="416" spans="1:4" x14ac:dyDescent="0.25">
      <c r="A416" s="5">
        <v>43537</v>
      </c>
      <c r="B416" s="31"/>
      <c r="C416" s="6" t="s">
        <v>29</v>
      </c>
      <c r="D416" s="8">
        <v>2.9398148148148148E-3</v>
      </c>
    </row>
    <row r="417" spans="1:4" x14ac:dyDescent="0.25">
      <c r="A417" s="5">
        <v>43537</v>
      </c>
      <c r="B417" s="31"/>
      <c r="C417" s="6" t="s">
        <v>29</v>
      </c>
      <c r="D417" s="8">
        <v>1.8981481481481482E-3</v>
      </c>
    </row>
    <row r="418" spans="1:4" x14ac:dyDescent="0.25">
      <c r="A418" s="5">
        <v>43537</v>
      </c>
      <c r="B418" s="31"/>
      <c r="C418" s="6" t="s">
        <v>47</v>
      </c>
      <c r="D418" s="8">
        <v>4.3055555555555555E-3</v>
      </c>
    </row>
    <row r="419" spans="1:4" x14ac:dyDescent="0.25">
      <c r="A419" s="5">
        <v>43537</v>
      </c>
      <c r="B419" s="31"/>
      <c r="C419" s="6" t="s">
        <v>47</v>
      </c>
      <c r="D419" s="8">
        <v>3.3217592592592591E-3</v>
      </c>
    </row>
    <row r="420" spans="1:4" x14ac:dyDescent="0.25">
      <c r="A420" s="5">
        <v>43537</v>
      </c>
      <c r="B420" s="31"/>
      <c r="C420" s="6" t="s">
        <v>41</v>
      </c>
      <c r="D420" s="8">
        <v>2.1539351851851851E-2</v>
      </c>
    </row>
    <row r="421" spans="1:4" x14ac:dyDescent="0.25">
      <c r="A421" s="5">
        <v>43538</v>
      </c>
      <c r="B421" s="31"/>
      <c r="C421" s="6" t="s">
        <v>57</v>
      </c>
      <c r="D421" s="8">
        <v>1.0694444444444444E-2</v>
      </c>
    </row>
    <row r="422" spans="1:4" x14ac:dyDescent="0.25">
      <c r="A422" s="5">
        <v>43538</v>
      </c>
      <c r="B422" s="31"/>
      <c r="C422" s="6" t="s">
        <v>57</v>
      </c>
      <c r="D422" s="8">
        <v>1.2905092592592591E-2</v>
      </c>
    </row>
    <row r="423" spans="1:4" x14ac:dyDescent="0.25">
      <c r="A423" s="5">
        <v>43541</v>
      </c>
      <c r="B423" s="31"/>
      <c r="C423" s="6" t="s">
        <v>57</v>
      </c>
      <c r="D423" s="8">
        <v>1.653935185185185E-2</v>
      </c>
    </row>
    <row r="424" spans="1:4" x14ac:dyDescent="0.25">
      <c r="A424" s="5">
        <v>43541</v>
      </c>
      <c r="B424" s="31"/>
      <c r="C424" s="6" t="s">
        <v>57</v>
      </c>
      <c r="D424" s="8">
        <v>1.082175925925926E-2</v>
      </c>
    </row>
    <row r="425" spans="1:4" x14ac:dyDescent="0.25">
      <c r="A425" s="5">
        <v>43545</v>
      </c>
      <c r="B425" s="31"/>
      <c r="C425" s="6" t="s">
        <v>59</v>
      </c>
      <c r="D425" s="8">
        <v>3.1006944444444445E-2</v>
      </c>
    </row>
    <row r="426" spans="1:4" x14ac:dyDescent="0.25">
      <c r="A426" s="5">
        <v>43547</v>
      </c>
      <c r="B426" s="31"/>
      <c r="C426" s="6" t="s">
        <v>60</v>
      </c>
      <c r="D426" s="8">
        <v>3.7013888888888888E-2</v>
      </c>
    </row>
    <row r="427" spans="1:4" x14ac:dyDescent="0.25">
      <c r="A427" s="5">
        <v>43549</v>
      </c>
      <c r="B427" s="31"/>
      <c r="C427" s="6" t="s">
        <v>58</v>
      </c>
      <c r="D427" s="8">
        <v>1.9618055555555555E-2</v>
      </c>
    </row>
    <row r="428" spans="1:4" x14ac:dyDescent="0.25">
      <c r="A428" s="5">
        <v>43550</v>
      </c>
      <c r="B428" s="31"/>
      <c r="C428" s="6" t="s">
        <v>26</v>
      </c>
      <c r="D428" s="8">
        <v>1.7280092592592593E-2</v>
      </c>
    </row>
    <row r="429" spans="1:4" x14ac:dyDescent="0.25">
      <c r="A429" s="5">
        <v>43550</v>
      </c>
      <c r="B429" s="31"/>
      <c r="C429" s="6" t="s">
        <v>26</v>
      </c>
      <c r="D429" s="8">
        <v>9.5949074074074079E-3</v>
      </c>
    </row>
    <row r="430" spans="1:4" x14ac:dyDescent="0.25">
      <c r="A430" s="5">
        <v>43552</v>
      </c>
      <c r="B430" s="31"/>
      <c r="C430" s="6" t="s">
        <v>61</v>
      </c>
      <c r="D430" s="8">
        <v>3.3333333333333333E-2</v>
      </c>
    </row>
    <row r="431" spans="1:4" x14ac:dyDescent="0.25">
      <c r="A431" s="5">
        <v>43552</v>
      </c>
      <c r="B431" s="31"/>
      <c r="C431" s="6" t="s">
        <v>57</v>
      </c>
      <c r="D431" s="8">
        <v>1.045138888888889E-2</v>
      </c>
    </row>
    <row r="432" spans="1:4" x14ac:dyDescent="0.25">
      <c r="A432" s="5">
        <v>43553</v>
      </c>
      <c r="B432" s="31"/>
      <c r="C432" s="6" t="s">
        <v>58</v>
      </c>
      <c r="D432" s="8">
        <v>1.7071759259259259E-2</v>
      </c>
    </row>
    <row r="433" spans="1:4" x14ac:dyDescent="0.25">
      <c r="A433" s="5">
        <v>43554</v>
      </c>
      <c r="B433" s="31"/>
      <c r="C433" s="6" t="s">
        <v>57</v>
      </c>
      <c r="D433" s="8">
        <v>9.780092592592592E-3</v>
      </c>
    </row>
    <row r="434" spans="1:4" x14ac:dyDescent="0.25">
      <c r="A434" s="5">
        <v>43555</v>
      </c>
      <c r="B434" s="31"/>
      <c r="C434" s="6" t="s">
        <v>20</v>
      </c>
      <c r="D434" s="8">
        <v>4.0162037037037038E-2</v>
      </c>
    </row>
    <row r="435" spans="1:4" x14ac:dyDescent="0.25">
      <c r="A435" s="5">
        <v>43555</v>
      </c>
      <c r="B435" s="31"/>
      <c r="C435" s="6" t="s">
        <v>20</v>
      </c>
      <c r="D435" s="8">
        <v>3.1597222222222221E-2</v>
      </c>
    </row>
    <row r="436" spans="1:4" x14ac:dyDescent="0.25">
      <c r="A436" s="5">
        <v>43556</v>
      </c>
      <c r="B436" s="31"/>
      <c r="C436" s="6" t="s">
        <v>62</v>
      </c>
      <c r="D436" s="8">
        <v>2.2789351851851852E-2</v>
      </c>
    </row>
    <row r="437" spans="1:4" x14ac:dyDescent="0.25">
      <c r="A437" s="5">
        <v>43556</v>
      </c>
      <c r="B437" s="31"/>
      <c r="C437" s="6" t="s">
        <v>62</v>
      </c>
      <c r="D437" s="8">
        <v>2.0844907407407406E-2</v>
      </c>
    </row>
    <row r="438" spans="1:4" x14ac:dyDescent="0.25">
      <c r="A438" s="5">
        <v>43556</v>
      </c>
      <c r="B438" s="31"/>
      <c r="C438" s="6" t="s">
        <v>57</v>
      </c>
      <c r="D438" s="8">
        <v>1.2025462962962962E-2</v>
      </c>
    </row>
    <row r="439" spans="1:4" x14ac:dyDescent="0.25">
      <c r="A439" s="5">
        <v>43559</v>
      </c>
      <c r="B439" s="31"/>
      <c r="C439" s="6" t="s">
        <v>62</v>
      </c>
      <c r="D439" s="8">
        <v>1.8993055555555558E-2</v>
      </c>
    </row>
    <row r="440" spans="1:4" x14ac:dyDescent="0.25">
      <c r="A440" s="5">
        <v>43565</v>
      </c>
      <c r="B440" s="31"/>
      <c r="C440" s="6" t="s">
        <v>57</v>
      </c>
      <c r="D440" s="8">
        <v>9.9768518518518531E-3</v>
      </c>
    </row>
    <row r="441" spans="1:4" x14ac:dyDescent="0.25">
      <c r="A441" s="5">
        <v>43565</v>
      </c>
      <c r="B441" s="31"/>
      <c r="C441" s="6" t="s">
        <v>62</v>
      </c>
      <c r="D441" s="8">
        <v>1.9074074074074073E-2</v>
      </c>
    </row>
    <row r="442" spans="1:4" x14ac:dyDescent="0.25">
      <c r="A442" s="5">
        <v>43575</v>
      </c>
      <c r="B442" s="31"/>
      <c r="C442" s="6" t="s">
        <v>41</v>
      </c>
      <c r="D442" s="8">
        <v>1.8333333333333333E-2</v>
      </c>
    </row>
    <row r="443" spans="1:4" x14ac:dyDescent="0.25">
      <c r="A443" s="5">
        <v>43575</v>
      </c>
      <c r="B443" s="31"/>
      <c r="C443" s="6" t="s">
        <v>24</v>
      </c>
      <c r="D443" s="8">
        <v>1.1111111111111112E-2</v>
      </c>
    </row>
    <row r="444" spans="1:4" x14ac:dyDescent="0.25">
      <c r="A444" s="5">
        <v>43577</v>
      </c>
      <c r="B444" s="31"/>
      <c r="C444" s="6" t="s">
        <v>62</v>
      </c>
      <c r="D444" s="8">
        <v>1.6574074074074074E-2</v>
      </c>
    </row>
    <row r="445" spans="1:4" x14ac:dyDescent="0.25">
      <c r="A445" s="5">
        <v>43581</v>
      </c>
      <c r="B445" s="31"/>
      <c r="C445" s="6" t="s">
        <v>63</v>
      </c>
      <c r="D445" s="8">
        <v>3.9259259259259258E-2</v>
      </c>
    </row>
    <row r="446" spans="1:4" x14ac:dyDescent="0.25">
      <c r="A446" s="5">
        <v>43581</v>
      </c>
      <c r="B446" s="38"/>
      <c r="C446" s="6" t="s">
        <v>64</v>
      </c>
      <c r="D446" s="8">
        <v>2.1898148148148149E-2</v>
      </c>
    </row>
    <row r="447" spans="1:4" x14ac:dyDescent="0.25">
      <c r="A447" s="5">
        <v>43584</v>
      </c>
      <c r="B447" s="38"/>
      <c r="C447" s="6" t="s">
        <v>65</v>
      </c>
      <c r="D447" s="8">
        <v>1.0416666666666666E-2</v>
      </c>
    </row>
    <row r="448" spans="1:4" x14ac:dyDescent="0.25">
      <c r="A448" s="5">
        <v>43584</v>
      </c>
      <c r="B448" s="38"/>
      <c r="C448" s="6" t="s">
        <v>65</v>
      </c>
      <c r="D448" s="8">
        <v>3.0983796296296297E-2</v>
      </c>
    </row>
    <row r="449" spans="1:4" x14ac:dyDescent="0.25">
      <c r="A449" s="5">
        <v>43585</v>
      </c>
      <c r="B449" s="38"/>
      <c r="C449" s="6" t="s">
        <v>9</v>
      </c>
      <c r="D449" s="8">
        <v>2.8159722222222221E-2</v>
      </c>
    </row>
    <row r="450" spans="1:4" x14ac:dyDescent="0.25">
      <c r="A450" s="5">
        <v>43585</v>
      </c>
      <c r="B450" s="38"/>
      <c r="C450" s="6" t="s">
        <v>66</v>
      </c>
      <c r="D450" s="8">
        <v>4.3854166666666666E-2</v>
      </c>
    </row>
    <row r="451" spans="1:4" x14ac:dyDescent="0.25">
      <c r="A451" s="5">
        <v>43586</v>
      </c>
      <c r="B451" s="38"/>
      <c r="C451" s="6" t="s">
        <v>58</v>
      </c>
      <c r="D451" s="8">
        <v>1.6481481481481482E-2</v>
      </c>
    </row>
    <row r="452" spans="1:4" x14ac:dyDescent="0.25">
      <c r="A452" s="5">
        <v>43587</v>
      </c>
      <c r="B452" s="38"/>
      <c r="C452" s="6" t="s">
        <v>57</v>
      </c>
      <c r="D452" s="8">
        <v>8.8425925925925911E-3</v>
      </c>
    </row>
    <row r="453" spans="1:4" x14ac:dyDescent="0.25">
      <c r="A453" s="5">
        <v>43587</v>
      </c>
      <c r="B453" s="38"/>
      <c r="C453" s="6" t="s">
        <v>62</v>
      </c>
      <c r="D453" s="8">
        <v>1.982638888888889E-2</v>
      </c>
    </row>
    <row r="454" spans="1:4" x14ac:dyDescent="0.25">
      <c r="A454" s="5">
        <v>43588</v>
      </c>
      <c r="B454" s="38"/>
      <c r="C454" s="6" t="s">
        <v>66</v>
      </c>
      <c r="D454" s="8">
        <v>3.9155092592592596E-2</v>
      </c>
    </row>
    <row r="455" spans="1:4" x14ac:dyDescent="0.25">
      <c r="A455" s="5">
        <v>43591</v>
      </c>
      <c r="B455" s="38"/>
      <c r="C455" s="6" t="s">
        <v>58</v>
      </c>
      <c r="D455" s="8">
        <v>1.8854166666666665E-2</v>
      </c>
    </row>
    <row r="456" spans="1:4" x14ac:dyDescent="0.25">
      <c r="A456" s="5">
        <v>43591</v>
      </c>
      <c r="B456" s="38"/>
      <c r="C456" s="6" t="s">
        <v>24</v>
      </c>
      <c r="D456" s="8">
        <v>2.6446759259259264E-2</v>
      </c>
    </row>
    <row r="457" spans="1:4" x14ac:dyDescent="0.25">
      <c r="A457" s="5">
        <v>43592</v>
      </c>
      <c r="B457" s="38"/>
      <c r="C457" s="6" t="s">
        <v>58</v>
      </c>
      <c r="D457" s="8" t="s">
        <v>67</v>
      </c>
    </row>
    <row r="458" spans="1:4" x14ac:dyDescent="0.25">
      <c r="A458" s="5">
        <v>43593</v>
      </c>
      <c r="B458" s="38"/>
      <c r="C458" s="6" t="s">
        <v>24</v>
      </c>
      <c r="D458" s="8">
        <v>1.7060185185185185E-2</v>
      </c>
    </row>
    <row r="459" spans="1:4" x14ac:dyDescent="0.25">
      <c r="A459" s="5">
        <v>43646</v>
      </c>
      <c r="B459" s="38"/>
      <c r="C459" s="6" t="s">
        <v>68</v>
      </c>
      <c r="D459" s="8">
        <v>2.6261574074074076E-2</v>
      </c>
    </row>
    <row r="460" spans="1:4" x14ac:dyDescent="0.25">
      <c r="A460" s="5">
        <v>43647</v>
      </c>
      <c r="B460" s="38"/>
      <c r="C460" s="6" t="s">
        <v>68</v>
      </c>
      <c r="D460" s="8">
        <v>1.4027777777777778E-2</v>
      </c>
    </row>
    <row r="461" spans="1:4" x14ac:dyDescent="0.25">
      <c r="A461" s="5">
        <v>43648</v>
      </c>
      <c r="B461" s="38"/>
      <c r="C461" s="6" t="s">
        <v>68</v>
      </c>
      <c r="D461" s="8">
        <v>1.5196759259259259E-2</v>
      </c>
    </row>
    <row r="462" spans="1:4" x14ac:dyDescent="0.25">
      <c r="A462" s="5">
        <v>43650</v>
      </c>
      <c r="B462" s="38"/>
      <c r="C462" s="6" t="s">
        <v>68</v>
      </c>
      <c r="D462" s="8">
        <v>1.1504629629629629E-2</v>
      </c>
    </row>
    <row r="463" spans="1:4" x14ac:dyDescent="0.25">
      <c r="A463" s="5">
        <v>43650</v>
      </c>
      <c r="B463" s="38"/>
      <c r="C463" s="6" t="s">
        <v>68</v>
      </c>
      <c r="D463" s="8">
        <v>1.5381944444444443E-2</v>
      </c>
    </row>
    <row r="464" spans="1:4" x14ac:dyDescent="0.25">
      <c r="A464" s="5">
        <v>43650</v>
      </c>
      <c r="B464" s="38"/>
      <c r="C464" s="6" t="s">
        <v>59</v>
      </c>
      <c r="D464" s="8">
        <v>2.6435185185185187E-2</v>
      </c>
    </row>
    <row r="465" spans="1:4" x14ac:dyDescent="0.25">
      <c r="A465" s="5">
        <v>43650</v>
      </c>
      <c r="B465" s="38"/>
      <c r="C465" s="6" t="s">
        <v>51</v>
      </c>
      <c r="D465" s="8">
        <v>3.9571759259259258E-2</v>
      </c>
    </row>
    <row r="466" spans="1:4" x14ac:dyDescent="0.25">
      <c r="A466" s="5">
        <v>43652</v>
      </c>
      <c r="B466" s="38"/>
      <c r="C466" s="6" t="s">
        <v>51</v>
      </c>
      <c r="D466" s="8">
        <v>2.2407407407407407E-2</v>
      </c>
    </row>
    <row r="467" spans="1:4" x14ac:dyDescent="0.25">
      <c r="A467" s="5">
        <v>43653</v>
      </c>
      <c r="B467" s="38"/>
      <c r="C467" s="6" t="s">
        <v>51</v>
      </c>
      <c r="D467" s="8">
        <v>1.9444444444444445E-2</v>
      </c>
    </row>
    <row r="468" spans="1:4" x14ac:dyDescent="0.25">
      <c r="A468" s="5">
        <v>43653</v>
      </c>
      <c r="B468" s="38"/>
      <c r="C468" s="6" t="s">
        <v>28</v>
      </c>
      <c r="D468" s="8">
        <v>2.0844907407407406E-2</v>
      </c>
    </row>
    <row r="469" spans="1:4" x14ac:dyDescent="0.25">
      <c r="A469" s="5">
        <v>43653</v>
      </c>
      <c r="B469" s="38"/>
      <c r="C469" s="6" t="s">
        <v>33</v>
      </c>
      <c r="D469" s="8">
        <v>8.7037037037037031E-3</v>
      </c>
    </row>
    <row r="470" spans="1:4" x14ac:dyDescent="0.25">
      <c r="A470" s="5">
        <v>43655</v>
      </c>
      <c r="B470" s="38"/>
      <c r="C470" s="6" t="s">
        <v>69</v>
      </c>
      <c r="D470" s="8">
        <v>0.1388888888888889</v>
      </c>
    </row>
    <row r="471" spans="1:4" x14ac:dyDescent="0.25">
      <c r="A471" s="5">
        <v>43660</v>
      </c>
      <c r="B471" s="38"/>
      <c r="C471" s="6" t="s">
        <v>44</v>
      </c>
      <c r="D471" s="8">
        <v>4.9652777777777777E-3</v>
      </c>
    </row>
    <row r="472" spans="1:4" x14ac:dyDescent="0.25">
      <c r="A472" s="5">
        <v>43660</v>
      </c>
      <c r="B472" s="38"/>
      <c r="C472" s="6" t="s">
        <v>44</v>
      </c>
      <c r="D472" s="8">
        <v>1.6006944444444445E-2</v>
      </c>
    </row>
    <row r="473" spans="1:4" x14ac:dyDescent="0.25">
      <c r="A473" s="5">
        <v>43660</v>
      </c>
      <c r="B473" s="38"/>
      <c r="C473" s="6" t="s">
        <v>44</v>
      </c>
      <c r="D473" s="8">
        <v>2.9490740740740744E-2</v>
      </c>
    </row>
    <row r="474" spans="1:4" x14ac:dyDescent="0.25">
      <c r="A474" s="5">
        <v>43660</v>
      </c>
      <c r="B474" s="38"/>
      <c r="C474" s="6" t="s">
        <v>42</v>
      </c>
      <c r="D474" s="8">
        <v>1.8831018518518518E-2</v>
      </c>
    </row>
    <row r="475" spans="1:4" x14ac:dyDescent="0.25">
      <c r="A475" s="5">
        <v>43660</v>
      </c>
      <c r="B475" s="38"/>
      <c r="C475" s="6" t="s">
        <v>42</v>
      </c>
      <c r="D475" s="8">
        <v>1.3842592592592594E-2</v>
      </c>
    </row>
    <row r="476" spans="1:4" x14ac:dyDescent="0.25">
      <c r="A476" s="5">
        <v>43660</v>
      </c>
      <c r="B476" s="38"/>
      <c r="C476" s="6" t="s">
        <v>57</v>
      </c>
      <c r="D476" s="8">
        <v>1.0555555555555554E-2</v>
      </c>
    </row>
    <row r="477" spans="1:4" x14ac:dyDescent="0.25">
      <c r="A477" s="5">
        <v>43660</v>
      </c>
      <c r="B477" s="38"/>
      <c r="C477" s="6" t="s">
        <v>57</v>
      </c>
      <c r="D477" s="8">
        <v>8.3449074074074085E-3</v>
      </c>
    </row>
    <row r="478" spans="1:4" x14ac:dyDescent="0.25">
      <c r="A478" s="5">
        <v>43665</v>
      </c>
      <c r="B478" s="38"/>
      <c r="C478" s="6" t="s">
        <v>39</v>
      </c>
      <c r="D478" s="8">
        <v>1.5462962962962963E-2</v>
      </c>
    </row>
    <row r="479" spans="1:4" x14ac:dyDescent="0.25">
      <c r="A479" s="5">
        <v>43665</v>
      </c>
      <c r="B479" s="38"/>
      <c r="C479" s="6" t="s">
        <v>56</v>
      </c>
      <c r="D479" s="8">
        <v>2.028935185185185E-2</v>
      </c>
    </row>
    <row r="480" spans="1:4" x14ac:dyDescent="0.25">
      <c r="A480" s="5">
        <v>43665</v>
      </c>
      <c r="B480" s="38"/>
      <c r="C480" s="6" t="s">
        <v>56</v>
      </c>
      <c r="D480" s="8">
        <v>1.9282407407407408E-2</v>
      </c>
    </row>
    <row r="481" spans="1:4" x14ac:dyDescent="0.25">
      <c r="A481" s="5">
        <v>43666</v>
      </c>
      <c r="B481" s="38"/>
      <c r="C481" s="6" t="s">
        <v>56</v>
      </c>
      <c r="D481" s="8">
        <v>1.6898148148148148E-2</v>
      </c>
    </row>
    <row r="482" spans="1:4" x14ac:dyDescent="0.25">
      <c r="A482" s="5">
        <v>43667</v>
      </c>
      <c r="B482" s="38"/>
      <c r="C482" s="6" t="s">
        <v>56</v>
      </c>
      <c r="D482" s="8">
        <v>1.4583333333333332E-2</v>
      </c>
    </row>
    <row r="483" spans="1:4" x14ac:dyDescent="0.25">
      <c r="A483" s="5">
        <v>43668</v>
      </c>
      <c r="B483" s="38"/>
      <c r="C483" s="6" t="s">
        <v>56</v>
      </c>
      <c r="D483" s="8">
        <v>1.5682870370370371E-2</v>
      </c>
    </row>
    <row r="484" spans="1:4" x14ac:dyDescent="0.25">
      <c r="A484" s="5">
        <v>43669</v>
      </c>
      <c r="B484" s="38"/>
      <c r="C484" s="6" t="s">
        <v>56</v>
      </c>
      <c r="D484" s="8">
        <v>1.9224537037037037E-2</v>
      </c>
    </row>
    <row r="485" spans="1:4" x14ac:dyDescent="0.25">
      <c r="A485" s="5">
        <v>43675</v>
      </c>
      <c r="B485" s="38"/>
      <c r="C485" s="6" t="s">
        <v>56</v>
      </c>
      <c r="D485" s="8">
        <v>2.4652777777777777E-2</v>
      </c>
    </row>
    <row r="486" spans="1:4" x14ac:dyDescent="0.25">
      <c r="A486" s="5">
        <v>43676</v>
      </c>
      <c r="B486" s="38"/>
      <c r="C486" s="6" t="s">
        <v>56</v>
      </c>
      <c r="D486" s="8">
        <v>1.9872685185185184E-2</v>
      </c>
    </row>
    <row r="487" spans="1:4" x14ac:dyDescent="0.25">
      <c r="A487" s="5">
        <v>43677</v>
      </c>
      <c r="B487" s="38"/>
      <c r="C487" s="6" t="s">
        <v>56</v>
      </c>
      <c r="D487" s="8">
        <v>2.478009259259259E-2</v>
      </c>
    </row>
    <row r="488" spans="1:4" x14ac:dyDescent="0.25">
      <c r="A488" s="5">
        <v>43678</v>
      </c>
      <c r="B488" s="38"/>
      <c r="C488" s="6" t="s">
        <v>56</v>
      </c>
      <c r="D488" s="8">
        <v>1.4594907407407405E-2</v>
      </c>
    </row>
    <row r="489" spans="1:4" x14ac:dyDescent="0.25">
      <c r="A489" s="5">
        <v>43702</v>
      </c>
      <c r="B489" s="38"/>
      <c r="C489" s="6" t="s">
        <v>39</v>
      </c>
      <c r="D489" s="8">
        <v>1.2499999999999999E-2</v>
      </c>
    </row>
    <row r="490" spans="1:4" x14ac:dyDescent="0.25">
      <c r="A490" s="5">
        <v>43728</v>
      </c>
      <c r="B490" s="38"/>
      <c r="C490" s="6" t="s">
        <v>64</v>
      </c>
      <c r="D490" s="8">
        <v>2.8715277777777781E-2</v>
      </c>
    </row>
    <row r="491" spans="1:4" x14ac:dyDescent="0.25">
      <c r="A491" s="5">
        <v>43729</v>
      </c>
      <c r="B491" s="38"/>
      <c r="C491" s="6" t="s">
        <v>58</v>
      </c>
      <c r="D491" s="8">
        <v>2.8182870370370372E-2</v>
      </c>
    </row>
    <row r="492" spans="1:4" x14ac:dyDescent="0.25">
      <c r="A492" s="5">
        <v>43730</v>
      </c>
      <c r="B492" s="38"/>
      <c r="C492" s="6" t="s">
        <v>41</v>
      </c>
      <c r="D492" s="8">
        <v>2.7511574074074074E-2</v>
      </c>
    </row>
    <row r="493" spans="1:4" x14ac:dyDescent="0.25">
      <c r="A493" s="5">
        <v>43731</v>
      </c>
      <c r="B493" s="38"/>
      <c r="C493" s="6" t="s">
        <v>25</v>
      </c>
      <c r="D493" s="8">
        <v>6.0231481481481476E-2</v>
      </c>
    </row>
    <row r="494" spans="1:4" x14ac:dyDescent="0.25">
      <c r="A494" s="5">
        <v>43732</v>
      </c>
      <c r="B494" s="38"/>
      <c r="C494" s="6" t="s">
        <v>62</v>
      </c>
      <c r="D494" s="8">
        <v>1.4710648148148148E-2</v>
      </c>
    </row>
    <row r="495" spans="1:4" x14ac:dyDescent="0.25">
      <c r="A495" s="5">
        <v>43764</v>
      </c>
      <c r="B495" s="38"/>
      <c r="C495" s="6" t="s">
        <v>28</v>
      </c>
      <c r="D495" s="8">
        <v>2.2291666666666668E-2</v>
      </c>
    </row>
    <row r="496" spans="1:4" x14ac:dyDescent="0.25">
      <c r="A496" s="5">
        <v>43765</v>
      </c>
      <c r="B496" s="38"/>
      <c r="C496" s="6" t="s">
        <v>69</v>
      </c>
      <c r="D496" s="8">
        <v>8.5243055555555558E-2</v>
      </c>
    </row>
    <row r="497" spans="1:4" x14ac:dyDescent="0.25">
      <c r="A497" s="5">
        <v>43767</v>
      </c>
      <c r="B497" s="38"/>
      <c r="C497" s="6" t="s">
        <v>28</v>
      </c>
      <c r="D497" s="8">
        <v>2.1238425925925924E-2</v>
      </c>
    </row>
    <row r="498" spans="1:4" x14ac:dyDescent="0.25">
      <c r="A498" s="5">
        <v>43768</v>
      </c>
      <c r="B498" s="38"/>
      <c r="C498" s="6" t="s">
        <v>9</v>
      </c>
      <c r="D498" s="8">
        <v>3.2673611111111105E-2</v>
      </c>
    </row>
    <row r="499" spans="1:4" x14ac:dyDescent="0.25">
      <c r="A499" s="5">
        <v>43769</v>
      </c>
      <c r="B499" s="38"/>
      <c r="C499" s="6" t="s">
        <v>9</v>
      </c>
      <c r="D499" s="8">
        <v>2.8125000000000001E-2</v>
      </c>
    </row>
    <row r="500" spans="1:4" x14ac:dyDescent="0.25">
      <c r="A500" s="5">
        <v>43770</v>
      </c>
      <c r="B500" s="38"/>
      <c r="C500" s="6" t="s">
        <v>33</v>
      </c>
      <c r="D500" s="8">
        <v>3.3564814814814811E-3</v>
      </c>
    </row>
    <row r="501" spans="1:4" x14ac:dyDescent="0.25">
      <c r="A501" s="5">
        <v>43770</v>
      </c>
      <c r="B501" s="38"/>
      <c r="C501" s="6" t="s">
        <v>33</v>
      </c>
      <c r="D501" s="8">
        <v>9.3171296296296283E-3</v>
      </c>
    </row>
    <row r="502" spans="1:4" x14ac:dyDescent="0.25">
      <c r="A502" s="5">
        <v>43770</v>
      </c>
      <c r="B502" s="38"/>
      <c r="C502" s="6" t="s">
        <v>33</v>
      </c>
      <c r="D502" s="8">
        <v>2.1643518518518518E-3</v>
      </c>
    </row>
    <row r="503" spans="1:4" x14ac:dyDescent="0.25">
      <c r="A503" s="5">
        <v>43770</v>
      </c>
      <c r="B503" s="38"/>
      <c r="C503" s="6" t="s">
        <v>33</v>
      </c>
      <c r="D503" s="8">
        <v>1.4236111111111111E-2</v>
      </c>
    </row>
    <row r="504" spans="1:4" x14ac:dyDescent="0.25">
      <c r="A504" s="5">
        <v>43770</v>
      </c>
      <c r="B504" s="38"/>
      <c r="C504" s="6" t="s">
        <v>33</v>
      </c>
      <c r="D504" s="8">
        <v>4.1666666666666666E-3</v>
      </c>
    </row>
    <row r="505" spans="1:4" x14ac:dyDescent="0.25">
      <c r="A505" s="5">
        <v>43770</v>
      </c>
      <c r="B505" s="38"/>
      <c r="C505" s="6" t="s">
        <v>47</v>
      </c>
      <c r="D505" s="8">
        <v>8.4606481481481494E-3</v>
      </c>
    </row>
    <row r="506" spans="1:4" x14ac:dyDescent="0.25">
      <c r="A506" s="5">
        <v>43770</v>
      </c>
      <c r="B506" s="38"/>
      <c r="C506" s="6" t="s">
        <v>47</v>
      </c>
      <c r="D506" s="8">
        <v>3.6342592592592594E-3</v>
      </c>
    </row>
    <row r="507" spans="1:4" x14ac:dyDescent="0.25">
      <c r="A507" s="5">
        <v>43770</v>
      </c>
      <c r="B507" s="38"/>
      <c r="C507" s="6" t="s">
        <v>47</v>
      </c>
      <c r="D507" s="8">
        <v>5.1041666666666666E-3</v>
      </c>
    </row>
    <row r="508" spans="1:4" x14ac:dyDescent="0.25">
      <c r="A508" s="5">
        <v>43775</v>
      </c>
      <c r="B508" s="38"/>
      <c r="C508" s="6" t="s">
        <v>44</v>
      </c>
      <c r="D508" s="8">
        <v>1.712962962962963E-2</v>
      </c>
    </row>
    <row r="509" spans="1:4" x14ac:dyDescent="0.25">
      <c r="A509" s="5">
        <v>43823</v>
      </c>
      <c r="B509" s="38"/>
      <c r="C509" s="6" t="s">
        <v>44</v>
      </c>
      <c r="D509" s="8">
        <v>2.179398148148148E-2</v>
      </c>
    </row>
    <row r="510" spans="1:4" x14ac:dyDescent="0.25">
      <c r="A510" s="5">
        <v>43823</v>
      </c>
      <c r="B510" s="38"/>
      <c r="C510" s="6" t="s">
        <v>44</v>
      </c>
      <c r="D510" s="8">
        <v>1.7951388888888888E-2</v>
      </c>
    </row>
    <row r="511" spans="1:4" x14ac:dyDescent="0.25">
      <c r="A511" s="5">
        <v>43823</v>
      </c>
      <c r="B511" s="31"/>
      <c r="C511" s="6" t="s">
        <v>44</v>
      </c>
      <c r="D511" s="8">
        <v>2.4884259259259259E-2</v>
      </c>
    </row>
    <row r="512" spans="1:4" x14ac:dyDescent="0.25">
      <c r="A512" s="5">
        <v>43824</v>
      </c>
      <c r="B512" s="38"/>
      <c r="C512" s="6" t="s">
        <v>29</v>
      </c>
      <c r="D512" s="8">
        <v>6.5393518518518517E-3</v>
      </c>
    </row>
    <row r="513" spans="1:4" x14ac:dyDescent="0.25">
      <c r="A513" s="5">
        <v>43824</v>
      </c>
      <c r="B513" s="38"/>
      <c r="C513" s="6" t="s">
        <v>29</v>
      </c>
      <c r="D513" s="8">
        <v>6.168981481481481E-3</v>
      </c>
    </row>
    <row r="514" spans="1:4" x14ac:dyDescent="0.25">
      <c r="A514" s="5">
        <v>43825</v>
      </c>
      <c r="B514" s="38"/>
      <c r="C514" s="6" t="s">
        <v>29</v>
      </c>
      <c r="D514" s="8">
        <v>2.0486111111111113E-3</v>
      </c>
    </row>
    <row r="515" spans="1:4" x14ac:dyDescent="0.25">
      <c r="A515" s="5">
        <v>43825</v>
      </c>
      <c r="B515" s="38"/>
      <c r="C515" s="6" t="s">
        <v>29</v>
      </c>
      <c r="D515" s="8">
        <v>3.5995370370370369E-3</v>
      </c>
    </row>
    <row r="516" spans="1:4" x14ac:dyDescent="0.25">
      <c r="A516" s="5">
        <v>43825</v>
      </c>
      <c r="B516" s="38"/>
      <c r="C516" s="6" t="s">
        <v>29</v>
      </c>
      <c r="D516" s="8">
        <v>4.4675925925925933E-3</v>
      </c>
    </row>
    <row r="517" spans="1:4" x14ac:dyDescent="0.25">
      <c r="A517" s="5">
        <v>43825</v>
      </c>
      <c r="B517" s="38"/>
      <c r="C517" s="6" t="s">
        <v>29</v>
      </c>
      <c r="D517" s="8">
        <v>3.5416666666666665E-3</v>
      </c>
    </row>
    <row r="518" spans="1:4" x14ac:dyDescent="0.25">
      <c r="A518" s="5">
        <v>43825</v>
      </c>
      <c r="B518" s="38"/>
      <c r="C518" s="6" t="s">
        <v>29</v>
      </c>
      <c r="D518" s="8">
        <v>3.0671296296296297E-3</v>
      </c>
    </row>
    <row r="519" spans="1:4" x14ac:dyDescent="0.25">
      <c r="A519" s="5">
        <v>43825</v>
      </c>
      <c r="B519" s="38"/>
      <c r="C519" s="6" t="s">
        <v>29</v>
      </c>
      <c r="D519" s="8">
        <v>3.5995370370370369E-3</v>
      </c>
    </row>
    <row r="520" spans="1:4" x14ac:dyDescent="0.25">
      <c r="A520" s="5">
        <v>43825</v>
      </c>
      <c r="B520" s="38"/>
      <c r="C520" s="6" t="s">
        <v>29</v>
      </c>
      <c r="D520" s="8">
        <v>4.4560185185185189E-3</v>
      </c>
    </row>
    <row r="521" spans="1:4" x14ac:dyDescent="0.25">
      <c r="A521" s="5">
        <v>43825</v>
      </c>
      <c r="B521" s="38"/>
      <c r="C521" s="6" t="s">
        <v>29</v>
      </c>
      <c r="D521" s="8">
        <v>6.076388888888889E-3</v>
      </c>
    </row>
    <row r="522" spans="1:4" x14ac:dyDescent="0.25">
      <c r="A522" s="5">
        <v>43825</v>
      </c>
      <c r="B522" s="38"/>
      <c r="C522" s="6" t="s">
        <v>29</v>
      </c>
      <c r="D522" s="8">
        <v>6.122685185185185E-3</v>
      </c>
    </row>
    <row r="523" spans="1:4" x14ac:dyDescent="0.25">
      <c r="A523" s="5">
        <v>43825</v>
      </c>
      <c r="B523" s="38"/>
      <c r="C523" s="6" t="s">
        <v>44</v>
      </c>
      <c r="D523" s="8">
        <v>2.0092592592592592E-2</v>
      </c>
    </row>
    <row r="524" spans="1:4" x14ac:dyDescent="0.25">
      <c r="A524" s="5">
        <v>43825</v>
      </c>
      <c r="B524" s="38"/>
      <c r="C524" s="6" t="s">
        <v>39</v>
      </c>
      <c r="D524" s="8">
        <v>2.2361111111111113E-2</v>
      </c>
    </row>
    <row r="525" spans="1:4" x14ac:dyDescent="0.25">
      <c r="A525" s="5">
        <v>43825</v>
      </c>
      <c r="B525" s="38"/>
      <c r="C525" s="6" t="s">
        <v>29</v>
      </c>
      <c r="D525" s="8">
        <v>3.6805555555555554E-3</v>
      </c>
    </row>
    <row r="526" spans="1:4" x14ac:dyDescent="0.25">
      <c r="A526" s="5">
        <v>43825</v>
      </c>
      <c r="B526" s="38"/>
      <c r="C526" s="6" t="s">
        <v>29</v>
      </c>
      <c r="D526" s="8">
        <v>4.1666666666666666E-3</v>
      </c>
    </row>
    <row r="527" spans="1:4" x14ac:dyDescent="0.25">
      <c r="A527" s="5">
        <v>43825</v>
      </c>
      <c r="B527" s="38"/>
      <c r="C527" s="6" t="s">
        <v>29</v>
      </c>
      <c r="D527" s="8">
        <v>3.5995370370370369E-3</v>
      </c>
    </row>
    <row r="528" spans="1:4" x14ac:dyDescent="0.25">
      <c r="A528" s="5">
        <v>43825</v>
      </c>
      <c r="B528" s="38"/>
      <c r="C528" s="6" t="s">
        <v>29</v>
      </c>
      <c r="D528" s="8">
        <v>3.6689814814814814E-3</v>
      </c>
    </row>
    <row r="529" spans="1:4" x14ac:dyDescent="0.25">
      <c r="A529" s="5">
        <v>43825</v>
      </c>
      <c r="B529" s="38"/>
      <c r="C529" s="6" t="s">
        <v>29</v>
      </c>
      <c r="D529" s="8">
        <v>5.6828703703703702E-3</v>
      </c>
    </row>
    <row r="530" spans="1:4" x14ac:dyDescent="0.25">
      <c r="A530" s="5">
        <v>43825</v>
      </c>
      <c r="B530" s="38"/>
      <c r="C530" s="6" t="s">
        <v>46</v>
      </c>
      <c r="D530" s="8">
        <v>4.1782407407407402E-3</v>
      </c>
    </row>
    <row r="531" spans="1:4" x14ac:dyDescent="0.25">
      <c r="A531" s="5">
        <v>43825</v>
      </c>
      <c r="B531" s="38"/>
      <c r="C531" s="6" t="s">
        <v>46</v>
      </c>
      <c r="D531" s="8">
        <v>3.4953703703703705E-3</v>
      </c>
    </row>
    <row r="532" spans="1:4" x14ac:dyDescent="0.25">
      <c r="A532" s="5">
        <v>43825</v>
      </c>
      <c r="B532" s="38"/>
      <c r="C532" s="6" t="s">
        <v>46</v>
      </c>
      <c r="D532" s="8">
        <v>9.0509259259259258E-3</v>
      </c>
    </row>
    <row r="533" spans="1:4" x14ac:dyDescent="0.25">
      <c r="A533" s="5">
        <v>43825</v>
      </c>
      <c r="B533" s="38"/>
      <c r="C533" s="6" t="s">
        <v>46</v>
      </c>
      <c r="D533" s="8">
        <v>4.1782407407407402E-3</v>
      </c>
    </row>
    <row r="534" spans="1:4" x14ac:dyDescent="0.25">
      <c r="A534" s="5">
        <v>43828</v>
      </c>
      <c r="B534" s="38"/>
      <c r="C534" s="6" t="s">
        <v>70</v>
      </c>
      <c r="D534" s="8">
        <v>1.7152777777777777E-2</v>
      </c>
    </row>
    <row r="535" spans="1:4" x14ac:dyDescent="0.25">
      <c r="A535" s="5">
        <v>43829</v>
      </c>
      <c r="B535" s="38"/>
      <c r="C535" s="6" t="s">
        <v>70</v>
      </c>
      <c r="D535" s="8">
        <v>1.4583333333333332E-2</v>
      </c>
    </row>
    <row r="536" spans="1:4" x14ac:dyDescent="0.25">
      <c r="A536" s="5">
        <v>43830</v>
      </c>
      <c r="B536" s="38"/>
      <c r="C536" s="6" t="s">
        <v>70</v>
      </c>
      <c r="D536" s="8">
        <v>1.3668981481481482E-2</v>
      </c>
    </row>
    <row r="537" spans="1:4" x14ac:dyDescent="0.25">
      <c r="A537" s="5">
        <v>43830</v>
      </c>
      <c r="B537" s="38"/>
      <c r="C537" s="6" t="s">
        <v>70</v>
      </c>
      <c r="D537" s="8">
        <v>1.486111111111111E-2</v>
      </c>
    </row>
    <row r="538" spans="1:4" x14ac:dyDescent="0.25">
      <c r="A538" s="5">
        <v>43830</v>
      </c>
      <c r="B538" s="38"/>
      <c r="C538" s="6" t="s">
        <v>70</v>
      </c>
      <c r="D538" s="8">
        <v>1.653935185185185E-2</v>
      </c>
    </row>
    <row r="539" spans="1:4" x14ac:dyDescent="0.25">
      <c r="A539" s="5">
        <v>43830</v>
      </c>
      <c r="B539" s="38"/>
      <c r="C539" s="6" t="s">
        <v>70</v>
      </c>
      <c r="D539" s="8">
        <v>1.4780092592592595E-2</v>
      </c>
    </row>
    <row r="540" spans="1:4" x14ac:dyDescent="0.25">
      <c r="A540" s="5">
        <v>43830</v>
      </c>
      <c r="B540" s="38"/>
      <c r="C540" s="6" t="s">
        <v>71</v>
      </c>
      <c r="D540" s="8">
        <v>5.8750000000000004E-2</v>
      </c>
    </row>
    <row r="541" spans="1:4" x14ac:dyDescent="0.25">
      <c r="A541" s="5">
        <v>43831</v>
      </c>
      <c r="B541" s="38"/>
      <c r="C541" s="6" t="s">
        <v>70</v>
      </c>
      <c r="D541" s="8">
        <v>8.773148148148148E-3</v>
      </c>
    </row>
    <row r="542" spans="1:4" x14ac:dyDescent="0.25">
      <c r="A542" s="5">
        <v>43831</v>
      </c>
      <c r="B542" s="38"/>
      <c r="C542" s="6" t="s">
        <v>70</v>
      </c>
      <c r="D542" s="8">
        <v>1.3888888888888888E-2</v>
      </c>
    </row>
    <row r="543" spans="1:4" x14ac:dyDescent="0.25">
      <c r="A543" s="5">
        <v>43831</v>
      </c>
      <c r="B543" s="38"/>
      <c r="C543" s="6" t="s">
        <v>71</v>
      </c>
      <c r="D543" s="8">
        <v>3.6111111111111115E-2</v>
      </c>
    </row>
    <row r="544" spans="1:4" x14ac:dyDescent="0.25">
      <c r="A544" s="5">
        <v>43831</v>
      </c>
      <c r="B544" s="38"/>
      <c r="C544" s="6" t="s">
        <v>71</v>
      </c>
      <c r="D544" s="8">
        <v>2.5115740740740741E-2</v>
      </c>
    </row>
    <row r="545" spans="1:4" x14ac:dyDescent="0.25">
      <c r="A545" s="5">
        <v>43837</v>
      </c>
      <c r="B545" s="38"/>
      <c r="C545" s="6" t="s">
        <v>59</v>
      </c>
      <c r="D545" s="8">
        <v>1.5856481481481482E-2</v>
      </c>
    </row>
    <row r="546" spans="1:4" x14ac:dyDescent="0.25">
      <c r="A546" s="5">
        <v>43839</v>
      </c>
      <c r="B546" s="38"/>
      <c r="C546" s="6" t="s">
        <v>59</v>
      </c>
      <c r="D546" s="8">
        <v>1.6527777777777777E-2</v>
      </c>
    </row>
    <row r="547" spans="1:4" x14ac:dyDescent="0.25">
      <c r="A547" s="5">
        <v>43840</v>
      </c>
      <c r="B547" s="38"/>
      <c r="C547" s="6" t="s">
        <v>72</v>
      </c>
      <c r="D547" s="8">
        <v>1.695601851851852E-2</v>
      </c>
    </row>
    <row r="548" spans="1:4" x14ac:dyDescent="0.25">
      <c r="A548" s="5">
        <v>43840</v>
      </c>
      <c r="B548" s="38"/>
      <c r="C548" s="6" t="s">
        <v>72</v>
      </c>
      <c r="D548" s="8">
        <v>2.297453703703704E-2</v>
      </c>
    </row>
    <row r="549" spans="1:4" x14ac:dyDescent="0.25">
      <c r="A549" s="5">
        <v>43840</v>
      </c>
      <c r="B549" s="38"/>
      <c r="C549" s="6" t="s">
        <v>72</v>
      </c>
      <c r="D549" s="8">
        <v>1.5752314814814813E-2</v>
      </c>
    </row>
    <row r="550" spans="1:4" x14ac:dyDescent="0.25">
      <c r="A550" s="5">
        <v>43840</v>
      </c>
      <c r="B550" s="38"/>
      <c r="C550" s="6" t="s">
        <v>9</v>
      </c>
      <c r="D550" s="8">
        <v>2.613425925925926E-2</v>
      </c>
    </row>
    <row r="551" spans="1:4" x14ac:dyDescent="0.25">
      <c r="A551" s="5">
        <v>43844</v>
      </c>
      <c r="B551" s="38"/>
      <c r="C551" s="6" t="s">
        <v>35</v>
      </c>
      <c r="D551" s="8">
        <v>3.4722222222222224E-2</v>
      </c>
    </row>
    <row r="552" spans="1:4" x14ac:dyDescent="0.25">
      <c r="A552" s="5">
        <v>43844</v>
      </c>
      <c r="B552" s="38"/>
      <c r="C552" s="6" t="s">
        <v>57</v>
      </c>
      <c r="D552" s="8">
        <v>1.082175925925926E-2</v>
      </c>
    </row>
    <row r="553" spans="1:4" x14ac:dyDescent="0.25">
      <c r="A553" s="5">
        <v>43846</v>
      </c>
      <c r="B553" s="38"/>
      <c r="C553" s="6" t="s">
        <v>73</v>
      </c>
      <c r="D553" s="8">
        <v>6.1168981481481477E-2</v>
      </c>
    </row>
    <row r="554" spans="1:4" x14ac:dyDescent="0.25">
      <c r="A554" s="5">
        <v>43847</v>
      </c>
      <c r="B554" s="38"/>
      <c r="C554" s="6" t="s">
        <v>58</v>
      </c>
      <c r="D554" s="8">
        <v>3.1192129629629629E-2</v>
      </c>
    </row>
    <row r="555" spans="1:4" x14ac:dyDescent="0.25">
      <c r="A555" s="5">
        <v>43847</v>
      </c>
      <c r="B555" s="38"/>
      <c r="C555" s="6" t="s">
        <v>58</v>
      </c>
      <c r="D555" s="8">
        <v>2.3171296296296297E-2</v>
      </c>
    </row>
    <row r="556" spans="1:4" x14ac:dyDescent="0.25">
      <c r="A556" s="5">
        <v>43848</v>
      </c>
      <c r="B556" s="38"/>
      <c r="C556" s="6" t="s">
        <v>32</v>
      </c>
      <c r="D556" s="8">
        <v>2.7870370370370368E-2</v>
      </c>
    </row>
    <row r="557" spans="1:4" x14ac:dyDescent="0.25">
      <c r="A557" s="5">
        <v>43848</v>
      </c>
      <c r="B557" s="38"/>
      <c r="C557" s="6" t="s">
        <v>32</v>
      </c>
      <c r="D557" s="8">
        <v>2.3055555555555555E-2</v>
      </c>
    </row>
    <row r="558" spans="1:4" x14ac:dyDescent="0.25">
      <c r="A558" s="5">
        <v>43848</v>
      </c>
      <c r="B558" s="38"/>
      <c r="C558" s="6" t="s">
        <v>32</v>
      </c>
      <c r="D558" s="8">
        <v>2.7743055555555559E-2</v>
      </c>
    </row>
    <row r="559" spans="1:4" x14ac:dyDescent="0.25">
      <c r="A559" s="5">
        <v>43849</v>
      </c>
      <c r="B559" s="38"/>
      <c r="C559" s="6" t="s">
        <v>72</v>
      </c>
      <c r="D559" s="8">
        <v>1.6238425925925924E-2</v>
      </c>
    </row>
    <row r="560" spans="1:4" x14ac:dyDescent="0.25">
      <c r="A560" s="5">
        <v>43849</v>
      </c>
      <c r="B560" s="38"/>
      <c r="C560" s="6" t="s">
        <v>72</v>
      </c>
      <c r="D560" s="8">
        <v>1.7962962962962962E-2</v>
      </c>
    </row>
    <row r="561" spans="1:4" x14ac:dyDescent="0.25">
      <c r="A561" s="5">
        <v>43852</v>
      </c>
      <c r="B561" s="38"/>
      <c r="C561" s="6" t="s">
        <v>72</v>
      </c>
      <c r="D561" s="8">
        <v>1.3888888888888888E-2</v>
      </c>
    </row>
    <row r="562" spans="1:4" x14ac:dyDescent="0.25">
      <c r="A562" s="5">
        <v>43858</v>
      </c>
      <c r="B562" s="38"/>
      <c r="C562" s="6" t="s">
        <v>57</v>
      </c>
      <c r="D562" s="8">
        <v>1.1041666666666667E-2</v>
      </c>
    </row>
    <row r="563" spans="1:4" x14ac:dyDescent="0.25">
      <c r="A563" s="5">
        <v>43859</v>
      </c>
      <c r="B563" s="38"/>
      <c r="C563" s="6" t="s">
        <v>41</v>
      </c>
      <c r="D563" s="8">
        <v>2.0949074074074075E-2</v>
      </c>
    </row>
    <row r="564" spans="1:4" x14ac:dyDescent="0.25">
      <c r="A564" s="5">
        <v>43884</v>
      </c>
      <c r="B564" s="38"/>
      <c r="C564" s="6" t="s">
        <v>74</v>
      </c>
      <c r="D564" s="8">
        <v>1.0543981481481481E-2</v>
      </c>
    </row>
    <row r="565" spans="1:4" x14ac:dyDescent="0.25">
      <c r="A565" s="5">
        <v>43885</v>
      </c>
      <c r="B565" s="38"/>
      <c r="C565" s="6" t="s">
        <v>74</v>
      </c>
      <c r="D565" s="8">
        <v>1.0462962962962964E-2</v>
      </c>
    </row>
    <row r="566" spans="1:4" x14ac:dyDescent="0.25">
      <c r="A566" s="5">
        <v>43885</v>
      </c>
      <c r="B566" s="38"/>
      <c r="C566" s="6" t="s">
        <v>74</v>
      </c>
      <c r="D566" s="8">
        <v>1.5497685185185186E-2</v>
      </c>
    </row>
    <row r="567" spans="1:4" x14ac:dyDescent="0.25">
      <c r="A567" s="5">
        <v>43885</v>
      </c>
      <c r="B567" s="38"/>
      <c r="C567" s="6" t="s">
        <v>74</v>
      </c>
      <c r="D567" s="8">
        <v>1.7453703703703704E-2</v>
      </c>
    </row>
    <row r="568" spans="1:4" x14ac:dyDescent="0.25">
      <c r="A568" s="5">
        <v>43887</v>
      </c>
      <c r="B568" s="38"/>
      <c r="C568" s="6" t="s">
        <v>75</v>
      </c>
      <c r="D568" s="8">
        <v>3.861111111111111E-2</v>
      </c>
    </row>
    <row r="569" spans="1:4" x14ac:dyDescent="0.25">
      <c r="A569" s="5">
        <v>43888</v>
      </c>
      <c r="B569" s="38"/>
      <c r="C569" s="6" t="s">
        <v>50</v>
      </c>
      <c r="D569" s="8">
        <v>2.1539351851851851E-2</v>
      </c>
    </row>
    <row r="570" spans="1:4" x14ac:dyDescent="0.25">
      <c r="A570" s="5">
        <v>43889</v>
      </c>
      <c r="B570" s="38"/>
      <c r="C570" s="6" t="s">
        <v>75</v>
      </c>
      <c r="D570" s="8">
        <v>2.2233796296296297E-2</v>
      </c>
    </row>
    <row r="571" spans="1:4" x14ac:dyDescent="0.25">
      <c r="A571" s="5">
        <v>43890</v>
      </c>
      <c r="B571" s="38"/>
      <c r="C571" s="6" t="s">
        <v>26</v>
      </c>
      <c r="D571" s="8">
        <v>2.6805555555555555E-2</v>
      </c>
    </row>
    <row r="572" spans="1:4" x14ac:dyDescent="0.25">
      <c r="A572" s="5">
        <v>43890</v>
      </c>
      <c r="B572" s="38"/>
      <c r="C572" s="6" t="s">
        <v>60</v>
      </c>
      <c r="D572" s="8">
        <v>5.7708333333333334E-2</v>
      </c>
    </row>
    <row r="573" spans="1:4" x14ac:dyDescent="0.25">
      <c r="A573" s="5">
        <v>43892</v>
      </c>
      <c r="B573" s="38"/>
      <c r="C573" s="6" t="s">
        <v>76</v>
      </c>
      <c r="D573" s="8">
        <v>2.7916666666666669E-2</v>
      </c>
    </row>
    <row r="574" spans="1:4" x14ac:dyDescent="0.25">
      <c r="A574" s="5">
        <v>43893</v>
      </c>
      <c r="B574" s="38"/>
      <c r="C574" s="6" t="s">
        <v>28</v>
      </c>
      <c r="D574" s="8">
        <v>2.6342592592592588E-2</v>
      </c>
    </row>
    <row r="575" spans="1:4" x14ac:dyDescent="0.25">
      <c r="A575" s="5">
        <v>43895</v>
      </c>
      <c r="B575" s="38"/>
      <c r="C575" s="6" t="s">
        <v>75</v>
      </c>
      <c r="D575" s="8">
        <v>1.7210648148148149E-2</v>
      </c>
    </row>
    <row r="576" spans="1:4" x14ac:dyDescent="0.25">
      <c r="A576" s="5">
        <v>43895</v>
      </c>
      <c r="B576" s="38"/>
      <c r="C576" s="6" t="s">
        <v>75</v>
      </c>
      <c r="D576" s="8">
        <v>2.6006944444444447E-2</v>
      </c>
    </row>
    <row r="577" spans="1:4" x14ac:dyDescent="0.25">
      <c r="A577" s="5">
        <v>43895</v>
      </c>
      <c r="B577" s="38"/>
      <c r="C577" s="6" t="s">
        <v>75</v>
      </c>
      <c r="D577" s="8">
        <v>2.5717592592592594E-2</v>
      </c>
    </row>
    <row r="578" spans="1:4" x14ac:dyDescent="0.25">
      <c r="A578" s="5">
        <v>43895</v>
      </c>
      <c r="B578" s="38"/>
      <c r="C578" s="6" t="s">
        <v>75</v>
      </c>
      <c r="D578" s="8">
        <v>2.4166666666666666E-2</v>
      </c>
    </row>
    <row r="579" spans="1:4" x14ac:dyDescent="0.25">
      <c r="A579" s="5">
        <v>43895</v>
      </c>
      <c r="B579" s="38"/>
      <c r="C579" s="6" t="s">
        <v>75</v>
      </c>
      <c r="D579" s="8">
        <v>3.1342592592592596E-2</v>
      </c>
    </row>
    <row r="580" spans="1:4" x14ac:dyDescent="0.25">
      <c r="A580" s="5">
        <v>43898</v>
      </c>
      <c r="B580" s="38"/>
      <c r="C580" s="6" t="s">
        <v>75</v>
      </c>
      <c r="D580" s="8">
        <v>3.876157407407408E-2</v>
      </c>
    </row>
    <row r="581" spans="1:4" x14ac:dyDescent="0.25">
      <c r="A581" s="5">
        <v>43904</v>
      </c>
      <c r="B581" s="38"/>
      <c r="C581" s="6" t="s">
        <v>75</v>
      </c>
      <c r="D581" s="8">
        <v>2.9363425925925921E-2</v>
      </c>
    </row>
    <row r="582" spans="1:4" x14ac:dyDescent="0.25">
      <c r="A582" s="5">
        <v>43904</v>
      </c>
      <c r="B582" s="38"/>
      <c r="C582" s="6" t="s">
        <v>75</v>
      </c>
      <c r="D582" s="8">
        <v>2.449074074074074E-2</v>
      </c>
    </row>
    <row r="583" spans="1:4" x14ac:dyDescent="0.25">
      <c r="A583" s="5">
        <v>43904</v>
      </c>
      <c r="B583" s="38"/>
      <c r="C583" s="6" t="s">
        <v>75</v>
      </c>
      <c r="D583" s="8">
        <v>2.5451388888888888E-2</v>
      </c>
    </row>
    <row r="584" spans="1:4" x14ac:dyDescent="0.25">
      <c r="A584" s="5">
        <v>43905</v>
      </c>
      <c r="B584" s="38"/>
      <c r="C584" s="6" t="s">
        <v>75</v>
      </c>
      <c r="D584" s="8">
        <v>9.9074074074074082E-3</v>
      </c>
    </row>
    <row r="585" spans="1:4" x14ac:dyDescent="0.25">
      <c r="A585" s="5">
        <v>43906</v>
      </c>
      <c r="B585" s="38"/>
      <c r="C585" s="6" t="s">
        <v>75</v>
      </c>
      <c r="D585" s="8">
        <v>2.6388888888888889E-2</v>
      </c>
    </row>
    <row r="586" spans="1:4" x14ac:dyDescent="0.25">
      <c r="A586" s="5">
        <v>43906</v>
      </c>
      <c r="B586" s="38"/>
      <c r="C586" s="6" t="s">
        <v>75</v>
      </c>
      <c r="D586" s="8">
        <v>2.8055555555555556E-2</v>
      </c>
    </row>
    <row r="587" spans="1:4" x14ac:dyDescent="0.25">
      <c r="A587" s="5">
        <v>43911</v>
      </c>
      <c r="B587" s="38"/>
      <c r="C587" s="6" t="s">
        <v>75</v>
      </c>
      <c r="D587" s="8">
        <v>6.8472222222222226E-2</v>
      </c>
    </row>
    <row r="588" spans="1:4" x14ac:dyDescent="0.25">
      <c r="A588" s="5">
        <v>43913</v>
      </c>
      <c r="B588" s="38"/>
      <c r="C588" s="6" t="s">
        <v>75</v>
      </c>
      <c r="D588" s="8">
        <v>1.0486111111111111E-2</v>
      </c>
    </row>
    <row r="589" spans="1:4" x14ac:dyDescent="0.25">
      <c r="A589" s="5">
        <v>43913</v>
      </c>
      <c r="B589" s="38"/>
      <c r="C589" s="6" t="s">
        <v>53</v>
      </c>
      <c r="D589" s="8">
        <v>1.7847222222222223E-2</v>
      </c>
    </row>
    <row r="590" spans="1:4" x14ac:dyDescent="0.25">
      <c r="A590" s="5">
        <v>43913</v>
      </c>
      <c r="B590" s="38"/>
      <c r="C590" s="6" t="s">
        <v>9</v>
      </c>
      <c r="D590" s="8">
        <v>4.5057870370370373E-2</v>
      </c>
    </row>
    <row r="591" spans="1:4" x14ac:dyDescent="0.25">
      <c r="A591" s="5">
        <v>43915</v>
      </c>
      <c r="B591" s="38"/>
      <c r="C591" s="6" t="s">
        <v>51</v>
      </c>
      <c r="D591" s="8">
        <v>2.3865740740740743E-2</v>
      </c>
    </row>
    <row r="592" spans="1:4" x14ac:dyDescent="0.25">
      <c r="A592" s="5">
        <v>43915</v>
      </c>
      <c r="B592" s="38"/>
      <c r="C592" s="6" t="s">
        <v>51</v>
      </c>
      <c r="D592" s="8">
        <v>2.417824074074074E-2</v>
      </c>
    </row>
    <row r="593" spans="1:4" x14ac:dyDescent="0.25">
      <c r="A593" s="5">
        <v>43916</v>
      </c>
      <c r="B593" s="38"/>
      <c r="C593" s="6" t="s">
        <v>75</v>
      </c>
      <c r="D593" s="8">
        <v>3.9895833333333332E-2</v>
      </c>
    </row>
    <row r="594" spans="1:4" x14ac:dyDescent="0.25">
      <c r="A594" s="5">
        <v>43918</v>
      </c>
      <c r="B594" s="38"/>
      <c r="C594" s="6" t="s">
        <v>24</v>
      </c>
      <c r="D594" s="8">
        <v>4.2997685185185187E-2</v>
      </c>
    </row>
    <row r="595" spans="1:4" x14ac:dyDescent="0.25">
      <c r="A595" s="5">
        <v>43918</v>
      </c>
      <c r="B595" s="38"/>
      <c r="C595" s="6" t="s">
        <v>25</v>
      </c>
      <c r="D595" s="8">
        <v>6.4479166666666657E-2</v>
      </c>
    </row>
    <row r="596" spans="1:4" x14ac:dyDescent="0.25">
      <c r="A596" s="5">
        <v>43918</v>
      </c>
      <c r="B596" s="38"/>
      <c r="C596" s="6" t="s">
        <v>28</v>
      </c>
      <c r="D596" s="8">
        <v>2.4583333333333332E-2</v>
      </c>
    </row>
    <row r="597" spans="1:4" x14ac:dyDescent="0.25">
      <c r="A597" s="5">
        <v>43919</v>
      </c>
      <c r="B597" s="38"/>
      <c r="C597" s="6" t="s">
        <v>64</v>
      </c>
      <c r="D597" s="8">
        <v>3.3969907407407407E-2</v>
      </c>
    </row>
    <row r="598" spans="1:4" x14ac:dyDescent="0.25">
      <c r="A598" s="5">
        <v>43921</v>
      </c>
      <c r="B598" s="38"/>
      <c r="C598" s="6" t="s">
        <v>74</v>
      </c>
      <c r="D598" s="8">
        <v>1.0578703703703703E-2</v>
      </c>
    </row>
    <row r="599" spans="1:4" x14ac:dyDescent="0.25">
      <c r="A599" s="5">
        <v>43921</v>
      </c>
      <c r="B599" s="38"/>
      <c r="C599" s="6" t="s">
        <v>74</v>
      </c>
      <c r="D599" s="8">
        <v>1.1226851851851854E-2</v>
      </c>
    </row>
    <row r="600" spans="1:4" x14ac:dyDescent="0.25">
      <c r="A600" s="5">
        <v>43921</v>
      </c>
      <c r="B600" s="38"/>
      <c r="C600" s="6" t="s">
        <v>74</v>
      </c>
      <c r="D600" s="8">
        <v>1.8159722222222219E-2</v>
      </c>
    </row>
    <row r="601" spans="1:4" x14ac:dyDescent="0.25">
      <c r="A601" s="5">
        <v>43926</v>
      </c>
      <c r="B601" s="38"/>
      <c r="C601" s="6" t="s">
        <v>75</v>
      </c>
      <c r="D601" s="8">
        <v>3.9583333333333331E-2</v>
      </c>
    </row>
    <row r="602" spans="1:4" x14ac:dyDescent="0.25">
      <c r="A602" s="5">
        <v>43931</v>
      </c>
      <c r="B602" s="38"/>
      <c r="C602" s="6" t="s">
        <v>72</v>
      </c>
      <c r="D602" s="8">
        <v>1.9791666666666666E-2</v>
      </c>
    </row>
    <row r="603" spans="1:4" x14ac:dyDescent="0.25">
      <c r="A603" s="5">
        <v>43931</v>
      </c>
      <c r="B603" s="38"/>
      <c r="C603" s="6" t="s">
        <v>72</v>
      </c>
      <c r="D603" s="8">
        <v>1.7106481481481483E-2</v>
      </c>
    </row>
    <row r="604" spans="1:4" x14ac:dyDescent="0.25">
      <c r="A604" s="5">
        <v>43931</v>
      </c>
      <c r="B604" s="38"/>
      <c r="C604" s="6" t="s">
        <v>70</v>
      </c>
      <c r="D604" s="8">
        <v>1.3784722222222224E-2</v>
      </c>
    </row>
    <row r="605" spans="1:4" x14ac:dyDescent="0.25">
      <c r="A605" s="5">
        <v>43932</v>
      </c>
      <c r="B605" s="38"/>
      <c r="C605" s="6" t="s">
        <v>70</v>
      </c>
      <c r="D605" s="8">
        <v>1.2743055555555556E-2</v>
      </c>
    </row>
    <row r="606" spans="1:4" x14ac:dyDescent="0.25">
      <c r="A606" s="5">
        <v>43932</v>
      </c>
      <c r="B606" s="38"/>
      <c r="C606" s="6" t="s">
        <v>70</v>
      </c>
      <c r="D606" s="8">
        <v>9.0393518518518522E-3</v>
      </c>
    </row>
    <row r="607" spans="1:4" x14ac:dyDescent="0.25">
      <c r="A607" s="5">
        <v>43932</v>
      </c>
      <c r="B607" s="38"/>
      <c r="C607" s="6" t="s">
        <v>70</v>
      </c>
      <c r="D607" s="8">
        <v>1.0173611111111111E-2</v>
      </c>
    </row>
    <row r="608" spans="1:4" x14ac:dyDescent="0.25">
      <c r="A608" s="5">
        <v>43933</v>
      </c>
      <c r="B608" s="38"/>
      <c r="C608" s="6" t="s">
        <v>77</v>
      </c>
      <c r="D608" s="8">
        <v>9.5532407407407413E-2</v>
      </c>
    </row>
    <row r="609" spans="1:4" x14ac:dyDescent="0.25">
      <c r="A609" s="5">
        <v>43934</v>
      </c>
      <c r="B609" s="38"/>
      <c r="C609" s="6" t="s">
        <v>70</v>
      </c>
      <c r="D609" s="8">
        <v>1.3310185185185187E-2</v>
      </c>
    </row>
    <row r="610" spans="1:4" x14ac:dyDescent="0.25">
      <c r="A610" s="5">
        <v>43934</v>
      </c>
      <c r="B610" s="38"/>
      <c r="C610" s="6" t="s">
        <v>62</v>
      </c>
      <c r="D610" s="8">
        <v>1.9722222222222221E-2</v>
      </c>
    </row>
    <row r="611" spans="1:4" x14ac:dyDescent="0.25">
      <c r="A611" s="5">
        <v>43935</v>
      </c>
      <c r="B611" s="38"/>
      <c r="C611" s="6" t="s">
        <v>16</v>
      </c>
      <c r="D611" s="8">
        <v>5.3530092592592594E-2</v>
      </c>
    </row>
    <row r="612" spans="1:4" x14ac:dyDescent="0.25">
      <c r="A612" s="5">
        <v>43935</v>
      </c>
      <c r="B612" s="38">
        <v>1</v>
      </c>
      <c r="C612" s="6" t="s">
        <v>58</v>
      </c>
      <c r="D612" s="8">
        <v>1.5358796296296296E-2</v>
      </c>
    </row>
    <row r="613" spans="1:4" x14ac:dyDescent="0.25">
      <c r="A613" s="5">
        <v>43936</v>
      </c>
      <c r="B613" s="38">
        <v>2</v>
      </c>
      <c r="C613" s="6" t="s">
        <v>70</v>
      </c>
      <c r="D613" s="8">
        <v>1.545138888888889E-2</v>
      </c>
    </row>
    <row r="614" spans="1:4" x14ac:dyDescent="0.25">
      <c r="A614" s="5">
        <v>43936</v>
      </c>
      <c r="B614" s="38">
        <v>3</v>
      </c>
      <c r="C614" s="6" t="s">
        <v>16</v>
      </c>
      <c r="D614" s="8">
        <v>3.9340277777777773E-2</v>
      </c>
    </row>
    <row r="615" spans="1:4" x14ac:dyDescent="0.25">
      <c r="A615" s="5">
        <v>43936</v>
      </c>
      <c r="B615" s="38">
        <v>4</v>
      </c>
      <c r="C615" s="6" t="s">
        <v>16</v>
      </c>
      <c r="D615" s="8">
        <v>4.2361111111111106E-2</v>
      </c>
    </row>
    <row r="616" spans="1:4" x14ac:dyDescent="0.25">
      <c r="A616" s="5">
        <v>43937</v>
      </c>
      <c r="B616" s="38">
        <v>5</v>
      </c>
      <c r="C616" s="6" t="s">
        <v>76</v>
      </c>
      <c r="D616" s="8">
        <v>1.9930555555555556E-2</v>
      </c>
    </row>
    <row r="617" spans="1:4" x14ac:dyDescent="0.25">
      <c r="A617" s="5">
        <v>43937</v>
      </c>
      <c r="B617" s="38">
        <v>6</v>
      </c>
      <c r="C617" s="6" t="s">
        <v>73</v>
      </c>
      <c r="D617" s="8">
        <v>6.6087962962962959E-2</v>
      </c>
    </row>
    <row r="618" spans="1:4" x14ac:dyDescent="0.25">
      <c r="A618" s="5">
        <v>43937</v>
      </c>
      <c r="B618" s="38">
        <v>7</v>
      </c>
      <c r="C618" s="6" t="s">
        <v>23</v>
      </c>
      <c r="D618" s="8">
        <v>2.1770833333333336E-2</v>
      </c>
    </row>
    <row r="619" spans="1:4" x14ac:dyDescent="0.25">
      <c r="A619" s="5">
        <v>43937</v>
      </c>
      <c r="B619" s="38">
        <v>8</v>
      </c>
      <c r="C619" s="6" t="s">
        <v>31</v>
      </c>
      <c r="D619" s="8">
        <v>4.7361111111111111E-2</v>
      </c>
    </row>
    <row r="620" spans="1:4" x14ac:dyDescent="0.25">
      <c r="A620" s="5">
        <v>43937</v>
      </c>
      <c r="B620" s="38">
        <v>9</v>
      </c>
      <c r="C620" s="6" t="s">
        <v>19</v>
      </c>
      <c r="D620" s="8">
        <v>2.8981481481481483E-2</v>
      </c>
    </row>
    <row r="621" spans="1:4" x14ac:dyDescent="0.25">
      <c r="A621" s="5">
        <v>43937</v>
      </c>
      <c r="B621" s="38">
        <v>10</v>
      </c>
      <c r="C621" s="6" t="s">
        <v>30</v>
      </c>
      <c r="D621" s="8">
        <v>5.0648148148148144E-2</v>
      </c>
    </row>
    <row r="622" spans="1:4" x14ac:dyDescent="0.25">
      <c r="A622" s="5">
        <v>43937</v>
      </c>
      <c r="B622" s="38">
        <v>11</v>
      </c>
      <c r="C622" s="6" t="s">
        <v>48</v>
      </c>
      <c r="D622" s="8">
        <v>4.6712962962962963E-2</v>
      </c>
    </row>
    <row r="623" spans="1:4" x14ac:dyDescent="0.25">
      <c r="A623" s="5">
        <v>43937</v>
      </c>
      <c r="B623" s="38">
        <v>12</v>
      </c>
      <c r="C623" s="6" t="s">
        <v>19</v>
      </c>
      <c r="D623" s="8">
        <v>2.9386574074074075E-2</v>
      </c>
    </row>
    <row r="624" spans="1:4" x14ac:dyDescent="0.25">
      <c r="A624" s="5">
        <v>43939</v>
      </c>
      <c r="B624" s="38">
        <v>13</v>
      </c>
      <c r="C624" s="6" t="s">
        <v>19</v>
      </c>
      <c r="D624" s="8">
        <v>2.9629629629629627E-2</v>
      </c>
    </row>
    <row r="625" spans="1:4" x14ac:dyDescent="0.25">
      <c r="A625" s="5">
        <v>43939</v>
      </c>
      <c r="B625" s="38">
        <v>14</v>
      </c>
      <c r="C625" s="6" t="s">
        <v>19</v>
      </c>
      <c r="D625" s="8">
        <v>2.5289351851851851E-2</v>
      </c>
    </row>
    <row r="626" spans="1:4" x14ac:dyDescent="0.25">
      <c r="A626" s="5">
        <v>43939</v>
      </c>
      <c r="B626" s="38">
        <v>15</v>
      </c>
      <c r="C626" s="6" t="s">
        <v>19</v>
      </c>
      <c r="D626" s="8">
        <v>2.5358796296296296E-2</v>
      </c>
    </row>
    <row r="627" spans="1:4" x14ac:dyDescent="0.25">
      <c r="A627" s="5">
        <v>43940</v>
      </c>
      <c r="B627" s="38">
        <v>16</v>
      </c>
      <c r="C627" s="6" t="s">
        <v>77</v>
      </c>
      <c r="D627" s="8">
        <v>7.9328703703703707E-2</v>
      </c>
    </row>
    <row r="628" spans="1:4" x14ac:dyDescent="0.25">
      <c r="A628" s="5">
        <v>43940</v>
      </c>
      <c r="B628" s="38">
        <v>17</v>
      </c>
      <c r="C628" s="6" t="s">
        <v>70</v>
      </c>
      <c r="D628" s="8">
        <v>1.0844907407407407E-2</v>
      </c>
    </row>
    <row r="629" spans="1:4" x14ac:dyDescent="0.25">
      <c r="A629" s="5">
        <v>43940</v>
      </c>
      <c r="B629" s="38">
        <v>18</v>
      </c>
      <c r="C629" s="6" t="s">
        <v>70</v>
      </c>
      <c r="D629" s="8">
        <v>1.207175925925926E-2</v>
      </c>
    </row>
    <row r="630" spans="1:4" x14ac:dyDescent="0.25">
      <c r="A630" s="5">
        <v>43941</v>
      </c>
      <c r="B630" s="38">
        <v>19</v>
      </c>
      <c r="C630" s="6" t="s">
        <v>23</v>
      </c>
      <c r="D630" s="8">
        <v>2.2037037037037036E-2</v>
      </c>
    </row>
    <row r="631" spans="1:4" x14ac:dyDescent="0.25">
      <c r="A631" s="5">
        <v>43941</v>
      </c>
      <c r="B631" s="38">
        <v>20</v>
      </c>
      <c r="C631" s="6" t="s">
        <v>75</v>
      </c>
      <c r="D631" s="8">
        <v>2.6238425925925925E-2</v>
      </c>
    </row>
    <row r="632" spans="1:4" x14ac:dyDescent="0.25">
      <c r="A632" s="5"/>
      <c r="B632" s="31"/>
      <c r="C632" s="6"/>
      <c r="D632" s="8"/>
    </row>
    <row r="633" spans="1:4" x14ac:dyDescent="0.25">
      <c r="A633" s="5"/>
      <c r="B633" s="38"/>
      <c r="C633" s="6"/>
      <c r="D633" s="8"/>
    </row>
    <row r="634" spans="1:4" x14ac:dyDescent="0.25">
      <c r="A634" s="5"/>
      <c r="B634" s="38"/>
      <c r="C634" s="6"/>
      <c r="D634" s="8"/>
    </row>
    <row r="635" spans="1:4" x14ac:dyDescent="0.25">
      <c r="A635" s="5"/>
      <c r="B635" s="31"/>
      <c r="C635" s="6"/>
      <c r="D635" s="8"/>
    </row>
    <row r="636" spans="1:4" x14ac:dyDescent="0.25">
      <c r="A636" s="5"/>
      <c r="B636" s="38"/>
      <c r="C636" s="6"/>
      <c r="D636" s="8"/>
    </row>
    <row r="637" spans="1:4" x14ac:dyDescent="0.25">
      <c r="A637" s="5"/>
      <c r="B637" s="38"/>
      <c r="C637" s="6"/>
      <c r="D637" s="8"/>
    </row>
    <row r="638" spans="1:4" x14ac:dyDescent="0.25">
      <c r="A638" s="5"/>
      <c r="B638" s="31"/>
      <c r="C638" s="6"/>
      <c r="D638" s="8"/>
    </row>
    <row r="639" spans="1:4" x14ac:dyDescent="0.25">
      <c r="A639" s="5"/>
      <c r="B639" s="38"/>
      <c r="C639" s="6"/>
      <c r="D639" s="8"/>
    </row>
    <row r="640" spans="1:4" x14ac:dyDescent="0.25">
      <c r="A640" s="5"/>
      <c r="B640" s="38"/>
      <c r="C640" s="6"/>
      <c r="D640" s="8"/>
    </row>
    <row r="641" spans="1:4" x14ac:dyDescent="0.25">
      <c r="A641" s="5"/>
      <c r="B641" s="31"/>
      <c r="C641" s="6"/>
      <c r="D641" s="8"/>
    </row>
    <row r="642" spans="1:4" x14ac:dyDescent="0.25">
      <c r="A642" s="5"/>
      <c r="B642" s="38"/>
      <c r="C642" s="6"/>
      <c r="D642" s="8"/>
    </row>
    <row r="643" spans="1:4" x14ac:dyDescent="0.25">
      <c r="A643" s="5"/>
      <c r="B643" s="38"/>
      <c r="C643" s="6"/>
      <c r="D643" s="8"/>
    </row>
    <row r="644" spans="1:4" x14ac:dyDescent="0.25">
      <c r="A644" s="5"/>
      <c r="B644" s="31"/>
      <c r="C644" s="6"/>
      <c r="D644" s="8"/>
    </row>
    <row r="645" spans="1:4" x14ac:dyDescent="0.25">
      <c r="A645" s="5"/>
      <c r="B645" s="38"/>
      <c r="C645" s="6"/>
      <c r="D645" s="8"/>
    </row>
    <row r="646" spans="1:4" x14ac:dyDescent="0.25">
      <c r="A646" s="5"/>
      <c r="B646" s="38"/>
      <c r="C646" s="6"/>
      <c r="D646" s="8"/>
    </row>
    <row r="647" spans="1:4" x14ac:dyDescent="0.25">
      <c r="A647" s="5"/>
      <c r="B647" s="31"/>
      <c r="C647" s="6"/>
      <c r="D647" s="8"/>
    </row>
    <row r="648" spans="1:4" x14ac:dyDescent="0.25">
      <c r="A648" s="5"/>
      <c r="B648" s="38"/>
      <c r="C648" s="6"/>
      <c r="D648" s="8"/>
    </row>
    <row r="649" spans="1:4" x14ac:dyDescent="0.25">
      <c r="A649" s="5"/>
      <c r="B649" s="38"/>
      <c r="C649" s="6"/>
      <c r="D649" s="8"/>
    </row>
    <row r="650" spans="1:4" x14ac:dyDescent="0.25">
      <c r="A650" s="5"/>
      <c r="B650" s="31"/>
      <c r="C650" s="6"/>
      <c r="D650" s="8"/>
    </row>
    <row r="651" spans="1:4" x14ac:dyDescent="0.25">
      <c r="A651" s="5"/>
      <c r="B651" s="38"/>
      <c r="C651" s="6"/>
      <c r="D651" s="8"/>
    </row>
    <row r="652" spans="1:4" x14ac:dyDescent="0.25">
      <c r="A652" s="5"/>
      <c r="B652" s="38"/>
      <c r="C652" s="6"/>
      <c r="D652" s="8"/>
    </row>
    <row r="653" spans="1:4" x14ac:dyDescent="0.25">
      <c r="A653" s="5"/>
      <c r="B653" s="31"/>
      <c r="C653" s="6"/>
      <c r="D653" s="8"/>
    </row>
    <row r="654" spans="1:4" x14ac:dyDescent="0.25">
      <c r="A654" s="5"/>
      <c r="B654" s="38"/>
      <c r="C654" s="6"/>
      <c r="D654" s="8"/>
    </row>
    <row r="655" spans="1:4" x14ac:dyDescent="0.25">
      <c r="A655" s="5"/>
      <c r="B655" s="38"/>
      <c r="C655" s="6"/>
      <c r="D655" s="8"/>
    </row>
    <row r="656" spans="1:4" x14ac:dyDescent="0.25">
      <c r="A656" s="5"/>
      <c r="B656" s="31"/>
      <c r="C656" s="6"/>
      <c r="D656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zoomScale="90" zoomScaleNormal="90" workbookViewId="0">
      <selection activeCell="K11" sqref="K11"/>
    </sheetView>
  </sheetViews>
  <sheetFormatPr baseColWidth="10" defaultRowHeight="15" x14ac:dyDescent="0.25"/>
  <cols>
    <col min="1" max="1" width="22.5703125" customWidth="1"/>
    <col min="4" max="4" width="2.5703125" customWidth="1"/>
    <col min="5" max="5" width="2.7109375" customWidth="1"/>
    <col min="7" max="7" width="30.28515625" customWidth="1"/>
    <col min="8" max="8" width="23" customWidth="1"/>
    <col min="9" max="9" width="25.7109375" customWidth="1"/>
    <col min="11" max="11" width="21.5703125" customWidth="1"/>
    <col min="12" max="12" width="26.85546875" customWidth="1"/>
  </cols>
  <sheetData>
    <row r="1" spans="1:12" ht="30.75" thickBot="1" x14ac:dyDescent="0.3">
      <c r="A1" s="45" t="s">
        <v>1</v>
      </c>
      <c r="B1" s="45" t="s">
        <v>78</v>
      </c>
      <c r="C1" s="45" t="s">
        <v>79</v>
      </c>
    </row>
    <row r="2" spans="1:12" ht="15" customHeight="1" thickBot="1" x14ac:dyDescent="0.3">
      <c r="A2" s="46" t="s">
        <v>3</v>
      </c>
      <c r="B2" s="47">
        <f>COUNTIF([2]Stats!$C$541:$C$761,$A2)</f>
        <v>0</v>
      </c>
      <c r="C2" s="48">
        <f>SUMIF([2]Stats!$C$541:$C$761,$A2,[2]Stats!$D$540:$D$761)</f>
        <v>0</v>
      </c>
      <c r="D2">
        <f>RANK(B2,$B$2:B$71)</f>
        <v>32</v>
      </c>
      <c r="E2">
        <f>RANK(C2,$C$2:C$71)</f>
        <v>32</v>
      </c>
      <c r="G2" s="128" t="s">
        <v>85</v>
      </c>
      <c r="H2" s="129" t="s">
        <v>86</v>
      </c>
      <c r="I2" s="130" t="s">
        <v>87</v>
      </c>
    </row>
    <row r="3" spans="1:12" ht="15" customHeight="1" x14ac:dyDescent="0.3">
      <c r="A3" s="49" t="s">
        <v>6</v>
      </c>
      <c r="B3" s="50">
        <f>COUNTIF([2]Stats!$C$541:$C$761,$A3)</f>
        <v>0</v>
      </c>
      <c r="C3" s="51">
        <f>SUMIF([2]Stats!$C$541:$C$761,$A3,[2]Stats!$D$541:$D$761)</f>
        <v>0</v>
      </c>
      <c r="D3">
        <f>RANK(B3,$B$2:B$71)</f>
        <v>32</v>
      </c>
      <c r="E3">
        <f>RANK(C3,$C$2:C$71)</f>
        <v>32</v>
      </c>
      <c r="G3" s="262">
        <v>1</v>
      </c>
      <c r="H3" s="263" t="s">
        <v>88</v>
      </c>
      <c r="I3" s="264" t="s">
        <v>89</v>
      </c>
      <c r="K3" t="str">
        <f>INDEX($A$2:$A$72,MATCH(LARGE($B$2:$B$71,1),$B$2:$B$71,0))&amp;"("&amp;LARGE($B$2:$B$71,1)&amp;")"</f>
        <v>Marvel Champions(19)</v>
      </c>
      <c r="L3" t="str">
        <f>INDEX($A$2:$A$72,MATCH(LARGE($C$2:$C$71,1),$C$2:$C$71,0))&amp;"("&amp;TEXT(LARGE($C$2:$C$71,1),"HH:MM")&amp;")"</f>
        <v>Marvel Champions(13:15)</v>
      </c>
    </row>
    <row r="4" spans="1:12" ht="15" customHeight="1" x14ac:dyDescent="0.3">
      <c r="A4" s="52" t="s">
        <v>9</v>
      </c>
      <c r="B4" s="53">
        <f>COUNTIF([2]Stats!$C$541:$C$761,$A4)</f>
        <v>2</v>
      </c>
      <c r="C4" s="54">
        <f>SUMIF([2]Stats!$C$541:$C$761,$A4,[2]Stats!$D$541:$D$761)</f>
        <v>7.1192129629629633E-2</v>
      </c>
      <c r="D4">
        <f>RANK(B4,$B$2:B$71)</f>
        <v>9</v>
      </c>
      <c r="E4">
        <f>RANK(C4,$C$2:C$71)</f>
        <v>10</v>
      </c>
      <c r="G4" s="259">
        <v>2</v>
      </c>
      <c r="H4" s="260" t="s">
        <v>90</v>
      </c>
      <c r="I4" s="265" t="s">
        <v>91</v>
      </c>
      <c r="K4" t="str">
        <f>INDEX($A$2:$A$72,MATCH(LARGE($B$2:$B$71,2),$B$2:$B$71,0))&amp;"("&amp;LARGE($B$2:$B$71,2)&amp;")"</f>
        <v>Conspiracy(10)</v>
      </c>
      <c r="L4" t="str">
        <f>INDEX($A$2:$A$72,MATCH(LARGE($C$2:$C$71,2),$C$2:$C$71,0))&amp;"("&amp;TEXT(LARGE($C$2:$C$71,2),"HH:MM")&amp;")"</f>
        <v>7th Continent(04:11)</v>
      </c>
    </row>
    <row r="5" spans="1:12" ht="15" customHeight="1" x14ac:dyDescent="0.3">
      <c r="A5" s="55" t="s">
        <v>20</v>
      </c>
      <c r="B5" s="56">
        <f>COUNTIF([2]Stats!$C$541:$C$761,$A5)</f>
        <v>0</v>
      </c>
      <c r="C5" s="57">
        <f>SUMIF([2]Stats!$C$541:$C$761,$A5,[2]Stats!$D$541:$D$761)</f>
        <v>0</v>
      </c>
      <c r="D5">
        <f>RANK(B5,$B$2:B$71)</f>
        <v>32</v>
      </c>
      <c r="E5">
        <f>RANK(C5,$C$2:C$71)</f>
        <v>32</v>
      </c>
      <c r="G5" s="259">
        <v>3</v>
      </c>
      <c r="H5" s="260" t="s">
        <v>92</v>
      </c>
      <c r="I5" s="265" t="s">
        <v>93</v>
      </c>
      <c r="K5" t="str">
        <f>INDEX($A$2:$A$72,MATCH(LARGE($B$2:$B$71,3),$B$2:$B$71,0))&amp;"("&amp;LARGE($B$2:$B$71,3)&amp;")"</f>
        <v>Queenz(8)</v>
      </c>
      <c r="L5" t="str">
        <f>INDEX($A$2:$A$72,MATCH(LARGE($C$2:$C$71,3),$C$2:$C$71,0))&amp;"("&amp;TEXT(LARGE($C$2:$C$71,3),"HH:MM")&amp;")"</f>
        <v>Queenz(03:22)</v>
      </c>
    </row>
    <row r="6" spans="1:12" ht="15" customHeight="1" x14ac:dyDescent="0.3">
      <c r="A6" s="58" t="s">
        <v>10</v>
      </c>
      <c r="B6" s="59">
        <f>COUNTIF([2]Stats!$C$541:$C$761,$A6)</f>
        <v>0</v>
      </c>
      <c r="C6" s="60">
        <f>SUMIF([2]Stats!$C$541:$C$761,$A6,[2]Stats!$D$541:$D$761)</f>
        <v>0</v>
      </c>
      <c r="D6">
        <f>RANK(B6,$B$2:B$71)</f>
        <v>32</v>
      </c>
      <c r="E6">
        <f>RANK(C6,$C$2:C$71)</f>
        <v>32</v>
      </c>
      <c r="G6" s="259">
        <v>4</v>
      </c>
      <c r="H6" s="266" t="s">
        <v>94</v>
      </c>
      <c r="I6" s="265" t="s">
        <v>95</v>
      </c>
      <c r="K6" t="str">
        <f>INDEX($A$2:$A$72,MATCH(LARGE($B$2:$B$71,4),$B$2:$B$71,0))&amp;"("&amp;LARGE($B$2:$B$71,4)&amp;")"</f>
        <v>Montmartre(7)</v>
      </c>
      <c r="L6" t="str">
        <f>INDEX($A$2:$A$72,MATCH(LARGE($C$2:$C$71,4),$C$2:$C$71,0))&amp;"("&amp;TEXT(LARGE($C$2:$C$71,4),"HH:MM")&amp;")"</f>
        <v>7 Wonders Duel(03:19)</v>
      </c>
    </row>
    <row r="7" spans="1:12" ht="15" customHeight="1" thickBot="1" x14ac:dyDescent="0.35">
      <c r="A7" s="61" t="s">
        <v>80</v>
      </c>
      <c r="B7" s="62">
        <f>COUNTIF([2]Stats!$C$541:$C$761,$A7)</f>
        <v>0</v>
      </c>
      <c r="C7" s="63">
        <f>SUMIF([2]Stats!$C$541:$C$761,$A7,[2]Stats!$D$541:$D$761)</f>
        <v>0</v>
      </c>
      <c r="D7">
        <f>RANK(B7,$B$2:B$71)</f>
        <v>32</v>
      </c>
      <c r="E7">
        <f>RANK(C7,$C$2:C$71)</f>
        <v>32</v>
      </c>
      <c r="G7" s="261">
        <v>5</v>
      </c>
      <c r="H7" s="267" t="s">
        <v>96</v>
      </c>
      <c r="I7" s="268" t="s">
        <v>97</v>
      </c>
      <c r="K7" t="str">
        <f>INDEX($A$2:$A$72,MATCH(LARGE($B$2:$B$71,5),$B$2:$B$71,0))&amp;"("&amp;LARGE($B$2:$B$71,5)&amp;")"</f>
        <v>7 Wonders Duel(5)</v>
      </c>
      <c r="L7" t="str">
        <f>INDEX($A$2:$A$72,MATCH(LARGE($C$2:$C$71,5),$C$2:$C$71,0))&amp;"("&amp;TEXT(LARGE($C$2:$C$71,5),"HH:MM")&amp;")"</f>
        <v>Terres d'Arle(03:14)</v>
      </c>
    </row>
    <row r="8" spans="1:12" ht="15" customHeight="1" x14ac:dyDescent="0.3">
      <c r="A8" s="64" t="s">
        <v>16</v>
      </c>
      <c r="B8" s="65">
        <f>COUNTIF([2]Stats!$C$541:$C$761,$A8)</f>
        <v>3</v>
      </c>
      <c r="C8" s="66">
        <f>SUMIF([2]Stats!$C$541:$C$761,$A8,[2]Stats!$D$541:$D$761)</f>
        <v>0.13523148148148148</v>
      </c>
      <c r="D8">
        <f>RANK(B8,$B$2:B$71)</f>
        <v>6</v>
      </c>
      <c r="E8">
        <f>RANK(C8,$C$2:C$71)</f>
        <v>5</v>
      </c>
    </row>
    <row r="9" spans="1:12" ht="15" customHeight="1" x14ac:dyDescent="0.3">
      <c r="A9" s="44" t="s">
        <v>25</v>
      </c>
      <c r="B9" s="67">
        <f>COUNTIF([2]Stats!$C$541:$C$761,$A9)</f>
        <v>1</v>
      </c>
      <c r="C9" s="68">
        <f>SUMIF([2]Stats!$C$541:$C$761,$A9,[2]Stats!$D$541:$D$761)</f>
        <v>6.4479166666666657E-2</v>
      </c>
      <c r="D9">
        <f>RANK(B9,$B$2:B$71)</f>
        <v>19</v>
      </c>
      <c r="E9">
        <f>RANK(C9,$C$2:C$71)</f>
        <v>12</v>
      </c>
      <c r="G9" s="269"/>
      <c r="H9" s="269"/>
      <c r="I9" s="269"/>
      <c r="J9" s="269"/>
    </row>
    <row r="10" spans="1:12" ht="15" customHeight="1" x14ac:dyDescent="0.3">
      <c r="A10" s="69" t="s">
        <v>81</v>
      </c>
      <c r="B10" s="70">
        <f>COUNTIF([2]Stats!$C$541:$C$761,$A10)</f>
        <v>0</v>
      </c>
      <c r="C10" s="71">
        <f>SUMIF([2]Stats!$C$541:$C$761,$A10,[2]Stats!$D$541:$D$761)</f>
        <v>0</v>
      </c>
      <c r="D10">
        <f>RANK(B10,$B$2:B$71)</f>
        <v>32</v>
      </c>
      <c r="E10">
        <f>RANK(C10,$C$2:C$71)</f>
        <v>32</v>
      </c>
      <c r="G10" s="273"/>
      <c r="H10" s="274"/>
      <c r="I10" s="269"/>
      <c r="J10" s="269"/>
    </row>
    <row r="11" spans="1:12" ht="15" customHeight="1" x14ac:dyDescent="0.3">
      <c r="A11" s="6" t="s">
        <v>17</v>
      </c>
      <c r="B11" s="72">
        <f>COUNTIF([2]Stats!$C$541:$C$761,$A11)</f>
        <v>0</v>
      </c>
      <c r="C11" s="73">
        <f>SUMIF([2]Stats!$C$541:$C$761,$A11,[2]Stats!$D$541:$D$761)</f>
        <v>0</v>
      </c>
      <c r="D11">
        <f>RANK(B11,$B$2:B$71)</f>
        <v>32</v>
      </c>
      <c r="E11">
        <f>RANK(C11,$C$2:C$71)</f>
        <v>32</v>
      </c>
      <c r="G11" s="273"/>
      <c r="H11" s="274"/>
      <c r="I11" s="269"/>
      <c r="J11" s="269"/>
    </row>
    <row r="12" spans="1:12" ht="15" customHeight="1" x14ac:dyDescent="0.3">
      <c r="A12" s="74" t="s">
        <v>82</v>
      </c>
      <c r="B12" s="75">
        <f>COUNTIF([2]Stats!$C$541:$C$761,$A12)</f>
        <v>0</v>
      </c>
      <c r="C12" s="76">
        <f>SUMIF([2]Stats!$C$541:$C$761,$A12,[2]Stats!$D$541:$D$761)</f>
        <v>0</v>
      </c>
      <c r="D12">
        <f>RANK(B12,$B$2:B$71)</f>
        <v>32</v>
      </c>
      <c r="E12">
        <f>RANK(C12,$C$2:C$71)</f>
        <v>32</v>
      </c>
      <c r="G12" s="269"/>
      <c r="H12" s="269"/>
      <c r="I12" s="269"/>
      <c r="J12" s="269"/>
    </row>
    <row r="13" spans="1:12" ht="15" customHeight="1" x14ac:dyDescent="0.3">
      <c r="A13" s="77" t="s">
        <v>18</v>
      </c>
      <c r="B13" s="78">
        <f>COUNTIF([2]Stats!$C$541:$C$761,$A13)</f>
        <v>0</v>
      </c>
      <c r="C13" s="79">
        <f>SUMIF([2]Stats!$C$541:$C$761,$A13,[2]Stats!$D$541:$D$761)</f>
        <v>0</v>
      </c>
      <c r="D13">
        <f>RANK(B13,$B$2:B$71)</f>
        <v>32</v>
      </c>
      <c r="E13">
        <f>RANK(C13,$C$2:C$71)</f>
        <v>32</v>
      </c>
      <c r="G13" s="272"/>
      <c r="H13" s="274"/>
      <c r="I13" s="273"/>
      <c r="J13" s="272"/>
    </row>
    <row r="14" spans="1:12" ht="15" customHeight="1" x14ac:dyDescent="0.3">
      <c r="A14" s="80" t="s">
        <v>21</v>
      </c>
      <c r="B14" s="81">
        <f>COUNTIF([2]Stats!$C$541:$C$761,$A14)</f>
        <v>0</v>
      </c>
      <c r="C14" s="82">
        <f>SUMIF([2]Stats!$C$541:$C$761,$A14,[2]Stats!$D$541:$D$761)</f>
        <v>0</v>
      </c>
      <c r="D14">
        <f>RANK(B14,$B$2:B$71)</f>
        <v>32</v>
      </c>
      <c r="E14">
        <f>RANK(C14,$C$2:C$71)</f>
        <v>32</v>
      </c>
      <c r="G14" s="272"/>
      <c r="H14" s="272"/>
      <c r="I14" s="273"/>
      <c r="J14" s="272"/>
    </row>
    <row r="15" spans="1:12" ht="14.45" customHeight="1" x14ac:dyDescent="0.3">
      <c r="A15" s="83" t="s">
        <v>22</v>
      </c>
      <c r="B15" s="84">
        <f>COUNTIF([2]Stats!$C$541:$C$761,$A15)</f>
        <v>0</v>
      </c>
      <c r="C15" s="85">
        <f>SUMIF([2]Stats!$C$541:$C$761,$A15,[2]Stats!$D$541:$D$761)</f>
        <v>0</v>
      </c>
      <c r="D15">
        <f>RANK(B15,$B$2:B$71)</f>
        <v>32</v>
      </c>
      <c r="E15">
        <f>RANK(C15,$C$2:C$71)</f>
        <v>32</v>
      </c>
      <c r="G15" s="269"/>
      <c r="H15" s="269"/>
      <c r="I15" s="269"/>
      <c r="J15" s="269"/>
    </row>
    <row r="16" spans="1:12" ht="15" customHeight="1" x14ac:dyDescent="0.3">
      <c r="A16" s="86" t="s">
        <v>15</v>
      </c>
      <c r="B16" s="87">
        <f>COUNTIF([2]Stats!$C$541:$C$761,$A16)</f>
        <v>0</v>
      </c>
      <c r="C16" s="88">
        <f>SUMIF([2]Stats!$C$541:$C$761,$A16,[2]Stats!$D$541:$D$761)</f>
        <v>0</v>
      </c>
      <c r="D16">
        <f>RANK(B16,$B$2:B$71)</f>
        <v>32</v>
      </c>
      <c r="E16">
        <f>RANK(C16,$C$2:C$71)</f>
        <v>32</v>
      </c>
      <c r="G16" s="272"/>
      <c r="H16" s="272"/>
      <c r="I16" s="272"/>
      <c r="J16" s="272"/>
    </row>
    <row r="17" spans="1:10" ht="15" customHeight="1" x14ac:dyDescent="0.3">
      <c r="A17" s="89" t="s">
        <v>19</v>
      </c>
      <c r="B17" s="90">
        <f>COUNTIF([2]Stats!$C$541:$C$761,$A17)</f>
        <v>5</v>
      </c>
      <c r="C17" s="91">
        <f>SUMIF([2]Stats!$C$541:$C$761,$A17,[2]Stats!$D$541:$D$761)</f>
        <v>0.13864583333333336</v>
      </c>
      <c r="D17">
        <f>RANK(B17,$B$2:B$71)</f>
        <v>5</v>
      </c>
      <c r="E17">
        <f>RANK(C17,$C$2:C$71)</f>
        <v>4</v>
      </c>
      <c r="G17" s="272"/>
      <c r="H17" s="272"/>
      <c r="I17" s="272"/>
      <c r="J17" s="272"/>
    </row>
    <row r="18" spans="1:10" ht="15" customHeight="1" x14ac:dyDescent="0.3">
      <c r="A18" s="92" t="s">
        <v>23</v>
      </c>
      <c r="B18" s="93">
        <f>COUNTIF([2]Stats!$C$541:$C$761,$A18)</f>
        <v>2</v>
      </c>
      <c r="C18" s="94">
        <f>SUMIF([2]Stats!$C$541:$C$761,$A18,[2]Stats!$D$541:$D$761)</f>
        <v>4.3807870370370372E-2</v>
      </c>
      <c r="D18">
        <f>RANK(B18,$B$2:B$71)</f>
        <v>9</v>
      </c>
      <c r="E18">
        <f>RANK(C18,$C$2:C$71)</f>
        <v>21</v>
      </c>
      <c r="G18" s="269"/>
      <c r="H18" s="269"/>
      <c r="I18" s="269"/>
      <c r="J18" s="269"/>
    </row>
    <row r="19" spans="1:10" ht="15" customHeight="1" x14ac:dyDescent="0.3">
      <c r="A19" s="95" t="s">
        <v>26</v>
      </c>
      <c r="B19" s="96">
        <f>COUNTIF([2]Stats!$C$541:$C$761,$A19)</f>
        <v>1</v>
      </c>
      <c r="C19" s="97">
        <f>SUMIF([2]Stats!$C$541:$C$761,$A19,[2]Stats!$D$541:$D$761)</f>
        <v>2.6805555555555555E-2</v>
      </c>
      <c r="D19">
        <f>RANK(B19,$B$2:B$71)</f>
        <v>19</v>
      </c>
      <c r="E19">
        <f>RANK(C19,$C$2:C$71)</f>
        <v>26</v>
      </c>
      <c r="G19" s="270"/>
      <c r="H19" s="271"/>
      <c r="I19" s="269"/>
      <c r="J19" s="269"/>
    </row>
    <row r="20" spans="1:10" ht="15" customHeight="1" x14ac:dyDescent="0.3">
      <c r="A20" s="98" t="s">
        <v>30</v>
      </c>
      <c r="B20" s="99">
        <f>COUNTIF([2]Stats!$C$541:$C$761,$A20)</f>
        <v>1</v>
      </c>
      <c r="C20" s="100">
        <f>SUMIF([2]Stats!$C$541:$C$761,$A20,[2]Stats!$D$541:$D$761)</f>
        <v>5.0648148148148144E-2</v>
      </c>
      <c r="D20">
        <f>RANK(B20,$B$2:B$71)</f>
        <v>19</v>
      </c>
      <c r="E20">
        <f>RANK(C20,$C$2:C$71)</f>
        <v>16</v>
      </c>
    </row>
    <row r="21" spans="1:10" ht="15" customHeight="1" x14ac:dyDescent="0.3">
      <c r="A21" s="101" t="s">
        <v>27</v>
      </c>
      <c r="B21" s="102">
        <f>COUNTIF([2]Stats!$C$541:$C$761,$A21)</f>
        <v>0</v>
      </c>
      <c r="C21" s="103">
        <f>SUMIF([2]Stats!$C$541:$C$761,$A21,[2]Stats!$D$541:$D$761)</f>
        <v>0</v>
      </c>
      <c r="D21">
        <f>RANK(B21,$B$2:B$71)</f>
        <v>32</v>
      </c>
      <c r="E21">
        <f>RANK(C21,$C$2:C$71)</f>
        <v>32</v>
      </c>
    </row>
    <row r="22" spans="1:10" ht="15" customHeight="1" x14ac:dyDescent="0.3">
      <c r="A22" s="104" t="s">
        <v>28</v>
      </c>
      <c r="B22" s="105">
        <f>COUNTIF([2]Stats!$C$541:$C$761,$A22)</f>
        <v>2</v>
      </c>
      <c r="C22" s="106">
        <f>SUMIF([2]Stats!$C$541:$C$761,$A22,[2]Stats!$D$541:$D$761)</f>
        <v>5.0925925925925916E-2</v>
      </c>
      <c r="D22">
        <f>RANK(B22,$B$2:B$71)</f>
        <v>9</v>
      </c>
      <c r="E22">
        <f>RANK(C22,$C$2:C$71)</f>
        <v>15</v>
      </c>
    </row>
    <row r="23" spans="1:10" ht="15" customHeight="1" x14ac:dyDescent="0.3">
      <c r="A23" s="107" t="s">
        <v>31</v>
      </c>
      <c r="B23" s="108">
        <f>COUNTIF([2]Stats!$C$541:$C$761,$A23)</f>
        <v>1</v>
      </c>
      <c r="C23" s="109">
        <f>SUMIF([2]Stats!$C$541:$C$761,$A23,[2]Stats!$D$541:$D$761)</f>
        <v>4.7361111111111111E-2</v>
      </c>
      <c r="D23">
        <f>RANK(B23,$B$2:B$71)</f>
        <v>19</v>
      </c>
      <c r="E23">
        <f>RANK(C23,$C$2:C$71)</f>
        <v>19</v>
      </c>
    </row>
    <row r="24" spans="1:10" ht="15" customHeight="1" x14ac:dyDescent="0.3">
      <c r="A24" s="110" t="s">
        <v>29</v>
      </c>
      <c r="B24" s="111">
        <f>COUNTIF([2]Stats!$C$541:$C$761,$A24)</f>
        <v>0</v>
      </c>
      <c r="C24" s="112">
        <f>SUMIF([2]Stats!$C$541:$C$761,$A24,[2]Stats!$D$541:$D$761)</f>
        <v>0</v>
      </c>
      <c r="D24">
        <f>RANK(B24,$B$2:B$71)</f>
        <v>32</v>
      </c>
      <c r="E24">
        <f>RANK(C24,$C$2:C$71)</f>
        <v>32</v>
      </c>
    </row>
    <row r="25" spans="1:10" ht="15" customHeight="1" x14ac:dyDescent="0.3">
      <c r="A25" s="113" t="s">
        <v>32</v>
      </c>
      <c r="B25" s="114">
        <f>COUNTIF([2]Stats!$C$541:$C$761,$A25)</f>
        <v>3</v>
      </c>
      <c r="C25" s="115">
        <f>SUMIF([2]Stats!$C$541:$C$761,$A25,[2]Stats!$D$541:$D$761)</f>
        <v>7.8668981481481479E-2</v>
      </c>
      <c r="D25">
        <f>RANK(B25,$B$2:B$71)</f>
        <v>6</v>
      </c>
      <c r="E25">
        <f>RANK(C25,$C$2:C$71)</f>
        <v>9</v>
      </c>
    </row>
    <row r="26" spans="1:10" ht="15" customHeight="1" x14ac:dyDescent="0.3">
      <c r="A26" s="116" t="s">
        <v>83</v>
      </c>
      <c r="B26" s="117">
        <f>COUNTIF([2]Stats!$C$541:$C$761,$A26)</f>
        <v>1</v>
      </c>
      <c r="C26" s="118">
        <f>SUMIF([2]Stats!$C$541:$C$761,$A26,[2]Stats!$D$541:$D$761)</f>
        <v>3.4722222222222224E-2</v>
      </c>
      <c r="D26">
        <f>RANK(B26,$B$2:B$71)</f>
        <v>19</v>
      </c>
      <c r="E26">
        <f>RANK(C26,$C$2:C$71)</f>
        <v>23</v>
      </c>
    </row>
    <row r="27" spans="1:10" ht="15" customHeight="1" x14ac:dyDescent="0.25">
      <c r="A27" s="119" t="s">
        <v>37</v>
      </c>
      <c r="B27" s="120">
        <f>COUNTIF([2]Stats!$C$541:$C$761,$A27)</f>
        <v>0</v>
      </c>
      <c r="C27" s="121">
        <f>SUMIF([2]Stats!$C$541:$C$761,$A27,[2]Stats!$D$541:$D$761)</f>
        <v>0</v>
      </c>
      <c r="D27">
        <f>RANK(B27,$B$2:B$71)</f>
        <v>32</v>
      </c>
      <c r="E27">
        <f>RANK(C27,$C$2:C$71)</f>
        <v>32</v>
      </c>
    </row>
    <row r="28" spans="1:10" ht="15" customHeight="1" x14ac:dyDescent="0.3">
      <c r="A28" s="122" t="s">
        <v>84</v>
      </c>
      <c r="B28" s="123">
        <f>COUNTIF([2]Stats!$C$541:$C$761,$A28)</f>
        <v>0</v>
      </c>
      <c r="C28" s="124">
        <f>SUMIF([2]Stats!$C$541:$C$761,$A28,[2]Stats!$D$541:$D$761)</f>
        <v>0</v>
      </c>
      <c r="D28">
        <f>RANK(B28,$B$2:B$71)</f>
        <v>32</v>
      </c>
      <c r="E28">
        <f>RANK(C28,$C$2:C$71)</f>
        <v>32</v>
      </c>
    </row>
    <row r="29" spans="1:10" ht="15" customHeight="1" x14ac:dyDescent="0.25">
      <c r="A29" s="125" t="s">
        <v>33</v>
      </c>
      <c r="B29" s="126">
        <f>COUNTIF([2]Stats!$C$541:$C$761,$A29)</f>
        <v>0</v>
      </c>
      <c r="C29" s="127">
        <f>SUMIF([2]Stats!$C$541:$C$761,$A29,[2]Stats!$D$541:$D$761)</f>
        <v>0</v>
      </c>
      <c r="D29">
        <f>RANK(B29,$B$2:B$71)</f>
        <v>32</v>
      </c>
      <c r="E29">
        <f>RANK(C29,$C$2:C$71)</f>
        <v>32</v>
      </c>
    </row>
    <row r="30" spans="1:10" ht="15" customHeight="1" x14ac:dyDescent="0.25">
      <c r="A30" s="131" t="s">
        <v>47</v>
      </c>
      <c r="B30" s="132">
        <f>COUNTIF([2]Stats!$C$541:$C$761,$A30)</f>
        <v>0</v>
      </c>
      <c r="C30" s="133">
        <f>SUMIF([2]Stats!$C$541:$C$761,$A30,[2]Stats!$D$541:$D$761)</f>
        <v>0</v>
      </c>
      <c r="D30">
        <f>RANK(B30,$B$2:B$71)</f>
        <v>32</v>
      </c>
      <c r="E30">
        <f>RANK(C30,$C$2:C$71)</f>
        <v>32</v>
      </c>
    </row>
    <row r="31" spans="1:10" ht="15" customHeight="1" x14ac:dyDescent="0.3">
      <c r="A31" s="134" t="s">
        <v>39</v>
      </c>
      <c r="B31" s="135">
        <f>COUNTIF([2]Stats!$C$541:$C$761,$A31)</f>
        <v>0</v>
      </c>
      <c r="C31" s="136">
        <f>SUMIF([2]Stats!$C$541:$C$761,$A31,[2]Stats!$D$541:$D$761)</f>
        <v>0</v>
      </c>
      <c r="D31">
        <f>RANK(B31,$B$2:B$71)</f>
        <v>32</v>
      </c>
      <c r="E31">
        <f>RANK(C31,$C$2:C$71)</f>
        <v>32</v>
      </c>
    </row>
    <row r="32" spans="1:10" ht="15" customHeight="1" x14ac:dyDescent="0.3">
      <c r="A32" s="137" t="s">
        <v>46</v>
      </c>
      <c r="B32" s="138">
        <f>COUNTIF([2]Stats!$C$541:$C$761,$A32)</f>
        <v>0</v>
      </c>
      <c r="C32" s="139">
        <f>SUMIF([2]Stats!$C$541:$C$761,$A32,[2]Stats!$D$541:$D$761)</f>
        <v>0</v>
      </c>
      <c r="D32">
        <f>RANK(B32,$B$2:B$71)</f>
        <v>32</v>
      </c>
      <c r="E32">
        <f>RANK(C32,$C$2:C$71)</f>
        <v>32</v>
      </c>
    </row>
    <row r="33" spans="1:5" ht="15" customHeight="1" x14ac:dyDescent="0.3">
      <c r="A33" s="140" t="s">
        <v>57</v>
      </c>
      <c r="B33" s="141">
        <f>COUNTIF([2]Stats!$C$541:$C$761,$A33)</f>
        <v>2</v>
      </c>
      <c r="C33" s="142">
        <f>SUMIF([2]Stats!$C$541:$C$761,$A33,[2]Stats!$D$541:$D$761)</f>
        <v>2.1863425925925925E-2</v>
      </c>
      <c r="D33">
        <f>RANK(B33,$B$2:B$71)</f>
        <v>9</v>
      </c>
      <c r="E33">
        <f>RANK(C33,$C$2:C$71)</f>
        <v>27</v>
      </c>
    </row>
    <row r="34" spans="1:5" ht="15" customHeight="1" x14ac:dyDescent="0.25">
      <c r="A34" s="143" t="s">
        <v>41</v>
      </c>
      <c r="B34" s="144">
        <f>COUNTIF([2]Stats!$C$541:$C$761,$A34)</f>
        <v>1</v>
      </c>
      <c r="C34" s="145">
        <f>SUMIF([2]Stats!$C$541:$C$761,$A34,[2]Stats!$D$541:$D$761)</f>
        <v>2.0949074074074075E-2</v>
      </c>
      <c r="D34">
        <f>RANK(B34,$B$2:B$71)</f>
        <v>19</v>
      </c>
      <c r="E34">
        <f>RANK(C34,$C$2:C$71)</f>
        <v>29</v>
      </c>
    </row>
    <row r="35" spans="1:5" ht="15" customHeight="1" x14ac:dyDescent="0.3">
      <c r="A35" s="146" t="s">
        <v>42</v>
      </c>
      <c r="B35" s="147">
        <f>COUNTIF([2]Stats!$C$541:$C$761,$A35)</f>
        <v>0</v>
      </c>
      <c r="C35" s="148">
        <f>SUMIF([2]Stats!$C$541:$C$761,$A35,[2]Stats!$D$541:$D$761)</f>
        <v>0</v>
      </c>
      <c r="D35">
        <f>RANK(B35,$B$2:B$71)</f>
        <v>32</v>
      </c>
      <c r="E35">
        <f>RANK(C35,$C$2:C$71)</f>
        <v>32</v>
      </c>
    </row>
    <row r="36" spans="1:5" ht="15" customHeight="1" x14ac:dyDescent="0.3">
      <c r="A36" s="149" t="s">
        <v>45</v>
      </c>
      <c r="B36" s="150">
        <f>COUNTIF([2]Stats!$C$541:$C$761,$A36)</f>
        <v>0</v>
      </c>
      <c r="C36" s="151">
        <f>SUMIF([2]Stats!$C$541:$C$761,$A36,[2]Stats!$D$541:$D$761)</f>
        <v>0</v>
      </c>
      <c r="D36">
        <f>RANK(B36,$B$2:B$71)</f>
        <v>32</v>
      </c>
      <c r="E36">
        <f>RANK(C36,$C$2:C$71)</f>
        <v>32</v>
      </c>
    </row>
    <row r="37" spans="1:5" ht="15" customHeight="1" x14ac:dyDescent="0.3">
      <c r="A37" s="152" t="s">
        <v>44</v>
      </c>
      <c r="B37" s="153">
        <f>COUNTIF([2]Stats!$C$541:$C$761,$A37)</f>
        <v>0</v>
      </c>
      <c r="C37" s="154">
        <f>SUMIF([2]Stats!$C$541:$C$761,$A37,[2]Stats!$D$541:$D$761)</f>
        <v>0</v>
      </c>
      <c r="D37">
        <f>RANK(B37,$B$2:B$71)</f>
        <v>32</v>
      </c>
      <c r="E37">
        <f>RANK(C37,$C$2:C$71)</f>
        <v>32</v>
      </c>
    </row>
    <row r="38" spans="1:5" ht="15" customHeight="1" x14ac:dyDescent="0.3">
      <c r="A38" s="155" t="s">
        <v>43</v>
      </c>
      <c r="B38" s="156">
        <f>COUNTIF([2]Stats!$C$541:$C$761,$A38)</f>
        <v>0</v>
      </c>
      <c r="C38" s="157">
        <f>SUMIF([2]Stats!$C$541:$C$761,$A38,[2]Stats!$D$541:$D$761)</f>
        <v>0</v>
      </c>
      <c r="D38">
        <f>RANK(B38,$B$2:B$71)</f>
        <v>32</v>
      </c>
      <c r="E38">
        <f>RANK(C38,$C$2:C$71)</f>
        <v>32</v>
      </c>
    </row>
    <row r="39" spans="1:5" ht="15" customHeight="1" x14ac:dyDescent="0.3">
      <c r="A39" s="158" t="s">
        <v>40</v>
      </c>
      <c r="B39" s="159">
        <f>COUNTIF([2]Stats!$C$541:$C$761,$A39)</f>
        <v>0</v>
      </c>
      <c r="C39" s="160">
        <f>SUMIF([2]Stats!$C$541:$C$761,$A39,[2]Stats!$D$541:$D$761)</f>
        <v>0</v>
      </c>
      <c r="D39">
        <f>RANK(B39,$B$2:B$71)</f>
        <v>32</v>
      </c>
      <c r="E39">
        <f>RANK(C39,$C$2:C$71)</f>
        <v>32</v>
      </c>
    </row>
    <row r="40" spans="1:5" ht="15" customHeight="1" x14ac:dyDescent="0.25">
      <c r="A40" s="161" t="s">
        <v>49</v>
      </c>
      <c r="B40" s="162">
        <f>COUNTIF([2]Stats!$C$541:$C$761,$A40)</f>
        <v>0</v>
      </c>
      <c r="C40" s="163">
        <f>SUMIF([2]Stats!$C$541:$C$761,$A40,[2]Stats!$D$541:$D$761)</f>
        <v>0</v>
      </c>
      <c r="D40">
        <f>RANK(B40,$B$2:B$71)</f>
        <v>32</v>
      </c>
      <c r="E40">
        <f>RANK(C40,$C$2:C$71)</f>
        <v>32</v>
      </c>
    </row>
    <row r="41" spans="1:5" ht="15" customHeight="1" x14ac:dyDescent="0.25">
      <c r="A41" s="164" t="s">
        <v>73</v>
      </c>
      <c r="B41" s="165">
        <f>COUNTIF([2]Stats!$C$541:$C$761,$A41)</f>
        <v>2</v>
      </c>
      <c r="C41" s="166">
        <f>SUMIF([2]Stats!$C$541:$C$761,$A41,[2]Stats!$D$541:$D$761)</f>
        <v>0.12725694444444444</v>
      </c>
      <c r="D41">
        <f>RANK(B41,$B$2:B$71)</f>
        <v>9</v>
      </c>
      <c r="E41">
        <f>RANK(C41,$C$2:C$71)</f>
        <v>6</v>
      </c>
    </row>
    <row r="42" spans="1:5" ht="15" customHeight="1" x14ac:dyDescent="0.25">
      <c r="A42" s="167" t="s">
        <v>50</v>
      </c>
      <c r="B42" s="168">
        <f>COUNTIF([2]Stats!$C$541:$C$761,$A42)</f>
        <v>1</v>
      </c>
      <c r="C42" s="169">
        <f>SUMIF([2]Stats!$C$541:$C$761,$A42,[2]Stats!$D$541:$D$761)</f>
        <v>2.1539351851851851E-2</v>
      </c>
      <c r="D42">
        <f>RANK(B42,$B$2:B$71)</f>
        <v>19</v>
      </c>
      <c r="E42">
        <f>RANK(C42,$C$2:C$71)</f>
        <v>28</v>
      </c>
    </row>
    <row r="43" spans="1:5" ht="15" customHeight="1" x14ac:dyDescent="0.25">
      <c r="A43" s="170" t="s">
        <v>54</v>
      </c>
      <c r="B43" s="171">
        <f>COUNTIF([2]Stats!$C$541:$C$761,$A43)</f>
        <v>0</v>
      </c>
      <c r="C43" s="172">
        <f>SUMIF([2]Stats!$C$541:$C$761,$A43,[2]Stats!$D$541:$D$761)</f>
        <v>0</v>
      </c>
      <c r="D43">
        <f>RANK(B43,$B$2:B$71)</f>
        <v>32</v>
      </c>
      <c r="E43">
        <f>RANK(C43,$C$2:C$71)</f>
        <v>32</v>
      </c>
    </row>
    <row r="44" spans="1:5" ht="15" customHeight="1" x14ac:dyDescent="0.25">
      <c r="A44" s="173" t="s">
        <v>61</v>
      </c>
      <c r="B44" s="174">
        <f>COUNTIF([2]Stats!$C$541:$C$761,$A44)</f>
        <v>0</v>
      </c>
      <c r="C44" s="175">
        <f>SUMIF([2]Stats!$C$541:$C$761,$A44,[2]Stats!$D$541:$D$761)</f>
        <v>0</v>
      </c>
      <c r="D44">
        <f>RANK(B44,$B$2:B$71)</f>
        <v>32</v>
      </c>
      <c r="E44">
        <f>RANK(C44,$C$2:C$71)</f>
        <v>32</v>
      </c>
    </row>
    <row r="45" spans="1:5" ht="15" customHeight="1" x14ac:dyDescent="0.25">
      <c r="A45" s="176" t="s">
        <v>53</v>
      </c>
      <c r="B45" s="177">
        <f>COUNTIF([2]Stats!$C$541:$C$761,$A45)</f>
        <v>1</v>
      </c>
      <c r="C45" s="178">
        <f>SUMIF([2]Stats!$C$541:$C$761,$A45,[2]Stats!$D$541:$D$761)</f>
        <v>1.7847222222222223E-2</v>
      </c>
      <c r="D45">
        <f>RANK(B45,$B$2:B$71)</f>
        <v>19</v>
      </c>
      <c r="E45">
        <f>RANK(C45,$C$2:C$71)</f>
        <v>31</v>
      </c>
    </row>
    <row r="46" spans="1:5" ht="15" customHeight="1" x14ac:dyDescent="0.25">
      <c r="A46" s="179" t="s">
        <v>52</v>
      </c>
      <c r="B46" s="180">
        <f>COUNTIF([2]Stats!$C$541:$C$761,$A46)</f>
        <v>0</v>
      </c>
      <c r="C46" s="181">
        <f>SUMIF([2]Stats!$C$541:$C$761,$A46,[2]Stats!$D$541:$D$761)</f>
        <v>0</v>
      </c>
      <c r="D46">
        <f>RANK(B46,$B$2:B$71)</f>
        <v>32</v>
      </c>
      <c r="E46">
        <f>RANK(C46,$C$2:C$71)</f>
        <v>32</v>
      </c>
    </row>
    <row r="47" spans="1:5" ht="15" customHeight="1" x14ac:dyDescent="0.25">
      <c r="A47" s="182" t="s">
        <v>51</v>
      </c>
      <c r="B47" s="183">
        <f>COUNTIF([2]Stats!$C$541:$C$761,$A47)</f>
        <v>2</v>
      </c>
      <c r="C47" s="184">
        <f>SUMIF([2]Stats!$C$541:$C$761,$A47,[2]Stats!$D$541:$D$761)</f>
        <v>4.8043981481481479E-2</v>
      </c>
      <c r="D47">
        <f>RANK(B47,$B$2:B$71)</f>
        <v>9</v>
      </c>
      <c r="E47">
        <f>RANK(C47,$C$2:C$71)</f>
        <v>17</v>
      </c>
    </row>
    <row r="48" spans="1:5" ht="15" customHeight="1" x14ac:dyDescent="0.25">
      <c r="A48" s="185" t="s">
        <v>56</v>
      </c>
      <c r="B48" s="186">
        <f>COUNTIF([2]Stats!$C$541:$C$761,$A48)</f>
        <v>0</v>
      </c>
      <c r="C48" s="187">
        <f>SUMIF([2]Stats!$C$541:$C$761,$A48,[2]Stats!$D$541:$D$761)</f>
        <v>0</v>
      </c>
      <c r="D48">
        <f>RANK(B48,$B$2:B$71)</f>
        <v>32</v>
      </c>
      <c r="E48">
        <f>RANK(C48,$C$2:C$71)</f>
        <v>32</v>
      </c>
    </row>
    <row r="49" spans="1:5" ht="15" customHeight="1" x14ac:dyDescent="0.25">
      <c r="A49" s="188" t="s">
        <v>98</v>
      </c>
      <c r="B49" s="189">
        <f>COUNTIF([2]Stats!$C$541:$C$761,$A49)</f>
        <v>0</v>
      </c>
      <c r="C49" s="190">
        <f>SUMIF([2]Stats!$C$541:$C$761,$A49,[2]Stats!$D$541:$D$761)</f>
        <v>0</v>
      </c>
      <c r="D49">
        <f>RANK(B49,$B$2:B$71)</f>
        <v>32</v>
      </c>
      <c r="E49">
        <f>RANK(C49,$C$2:C$71)</f>
        <v>32</v>
      </c>
    </row>
    <row r="50" spans="1:5" ht="15" customHeight="1" x14ac:dyDescent="0.25">
      <c r="A50" s="191" t="s">
        <v>59</v>
      </c>
      <c r="B50" s="192">
        <f>COUNTIF([2]Stats!$C$541:$C$761,$A50)</f>
        <v>2</v>
      </c>
      <c r="C50" s="193">
        <f>SUMIF([2]Stats!$C$541:$C$761,$A50,[2]Stats!$D$541:$D$761)</f>
        <v>3.2384259259259258E-2</v>
      </c>
      <c r="D50">
        <f>RANK(B50,$B$2:B$71)</f>
        <v>9</v>
      </c>
      <c r="E50">
        <f>RANK(C50,$C$2:C$71)</f>
        <v>25</v>
      </c>
    </row>
    <row r="51" spans="1:5" ht="15" customHeight="1" x14ac:dyDescent="0.25">
      <c r="A51" s="194" t="s">
        <v>58</v>
      </c>
      <c r="B51" s="195">
        <f>COUNTIF([2]Stats!$C$541:$C$761,$A51)</f>
        <v>3</v>
      </c>
      <c r="C51" s="196">
        <f>SUMIF([2]Stats!$C$541:$C$761,$A51,[2]Stats!$D$541:$D$761)</f>
        <v>6.9722222222222227E-2</v>
      </c>
      <c r="D51">
        <f>RANK(B51,$B$2:B$71)</f>
        <v>6</v>
      </c>
      <c r="E51">
        <f>RANK(C51,$C$2:C$71)</f>
        <v>11</v>
      </c>
    </row>
    <row r="52" spans="1:5" ht="15" customHeight="1" x14ac:dyDescent="0.25">
      <c r="A52" s="197" t="s">
        <v>62</v>
      </c>
      <c r="B52" s="198">
        <f>COUNTIF([2]Stats!$C$541:$C$761,$A52)</f>
        <v>1</v>
      </c>
      <c r="C52" s="199">
        <f>SUMIF([2]Stats!$C$541:$C$761,$A52,[2]Stats!$D$541:$D$761)</f>
        <v>1.9722222222222221E-2</v>
      </c>
      <c r="D52">
        <f>RANK(B52,$B$2:B$71)</f>
        <v>19</v>
      </c>
      <c r="E52">
        <f>RANK(C52,$C$2:C$71)</f>
        <v>30</v>
      </c>
    </row>
    <row r="53" spans="1:5" ht="15" customHeight="1" x14ac:dyDescent="0.25">
      <c r="A53" s="200" t="s">
        <v>60</v>
      </c>
      <c r="B53" s="201">
        <f>COUNTIF([2]Stats!$C$541:$C$761,$A53)</f>
        <v>1</v>
      </c>
      <c r="C53" s="202">
        <f>SUMIF([2]Stats!$C$541:$C$761,$A53,[2]Stats!$D$541:$D$761)</f>
        <v>5.7708333333333334E-2</v>
      </c>
      <c r="D53">
        <f>RANK(B53,$B$2:B$71)</f>
        <v>19</v>
      </c>
      <c r="E53">
        <f>RANK(C53,$C$2:C$71)</f>
        <v>14</v>
      </c>
    </row>
    <row r="54" spans="1:5" ht="15" customHeight="1" x14ac:dyDescent="0.25">
      <c r="A54" s="203" t="s">
        <v>48</v>
      </c>
      <c r="B54" s="204">
        <f>COUNTIF([2]Stats!$C$541:$C$761,$A54)</f>
        <v>1</v>
      </c>
      <c r="C54" s="60">
        <f>SUMIF([2]Stats!$C$541:$C$761,$A54,[2]Stats!$D$541:$D$761)</f>
        <v>4.6712962962962963E-2</v>
      </c>
      <c r="D54">
        <f>RANK(B54,$B$2:B$71)</f>
        <v>19</v>
      </c>
      <c r="E54">
        <f>RANK(C54,$C$2:C$71)</f>
        <v>20</v>
      </c>
    </row>
    <row r="55" spans="1:5" ht="15" customHeight="1" x14ac:dyDescent="0.25">
      <c r="A55" s="205" t="s">
        <v>24</v>
      </c>
      <c r="B55" s="206">
        <f>COUNTIF([2]Stats!$C$541:$C$761,$A55)</f>
        <v>1</v>
      </c>
      <c r="C55" s="207">
        <f>SUMIF([2]Stats!$C$541:$C$761,$A55,[2]Stats!$D$541:$D$761)</f>
        <v>4.2997685185185187E-2</v>
      </c>
      <c r="D55">
        <f>RANK(B55,$B$2:B$71)</f>
        <v>19</v>
      </c>
      <c r="E55">
        <f>RANK(C55,$C$2:C$71)</f>
        <v>22</v>
      </c>
    </row>
    <row r="56" spans="1:5" ht="15" customHeight="1" x14ac:dyDescent="0.25">
      <c r="A56" s="208" t="s">
        <v>63</v>
      </c>
      <c r="B56" s="209">
        <f>COUNTIF([2]Stats!$C$541:$C$761,$A56)</f>
        <v>0</v>
      </c>
      <c r="C56" s="210">
        <f>SUMIF([2]Stats!$C$541:$C$761,$A56,[2]Stats!$D$541:$D$761)</f>
        <v>0</v>
      </c>
      <c r="D56">
        <f>RANK(B56,$B$2:B$71)</f>
        <v>32</v>
      </c>
      <c r="E56">
        <f>RANK(C56,$C$2:C$71)</f>
        <v>32</v>
      </c>
    </row>
    <row r="57" spans="1:5" ht="15" customHeight="1" x14ac:dyDescent="0.25">
      <c r="A57" s="211" t="s">
        <v>64</v>
      </c>
      <c r="B57" s="212">
        <f>COUNTIF([2]Stats!$C$541:$C$761,$A57)</f>
        <v>1</v>
      </c>
      <c r="C57" s="213">
        <f>SUMIF([2]Stats!$C$541:$C$761,$A57,[2]Stats!$D$541:$D$761)</f>
        <v>3.3969907407407407E-2</v>
      </c>
      <c r="D57">
        <f>RANK(B57,$B$2:B$71)</f>
        <v>19</v>
      </c>
      <c r="E57">
        <f>RANK(C57,$C$2:C$71)</f>
        <v>24</v>
      </c>
    </row>
    <row r="58" spans="1:5" ht="15" customHeight="1" x14ac:dyDescent="0.25">
      <c r="A58" s="214" t="s">
        <v>65</v>
      </c>
      <c r="B58" s="215">
        <f>COUNTIF([2]Stats!$C$541:$C$761,$A58)</f>
        <v>0</v>
      </c>
      <c r="C58" s="216">
        <f>SUMIF([2]Stats!$C$541:$C$761,$A58,[2]Stats!$D$541:$D$761)</f>
        <v>0</v>
      </c>
      <c r="D58">
        <f>RANK(B58,$B$2:B$71)</f>
        <v>32</v>
      </c>
      <c r="E58">
        <f>RANK(C58,$C$2:C$71)</f>
        <v>32</v>
      </c>
    </row>
    <row r="59" spans="1:5" ht="15" customHeight="1" x14ac:dyDescent="0.25">
      <c r="A59" s="217" t="s">
        <v>66</v>
      </c>
      <c r="B59" s="218">
        <f>COUNTIF([2]Stats!$C$541:$C$761,$A59)</f>
        <v>0</v>
      </c>
      <c r="C59" s="219">
        <f>SUMIF([2]Stats!$C$541:$C$761,$A59,[2]Stats!$D$541:$D$761)</f>
        <v>0</v>
      </c>
      <c r="D59">
        <f>RANK(B59,$B$2:B$71)</f>
        <v>32</v>
      </c>
      <c r="E59">
        <f>RANK(C59,$C$2:C$71)</f>
        <v>32</v>
      </c>
    </row>
    <row r="60" spans="1:5" ht="15" customHeight="1" x14ac:dyDescent="0.25">
      <c r="A60" s="220" t="s">
        <v>68</v>
      </c>
      <c r="B60" s="221">
        <f>COUNTIF([2]Stats!$C$541:$C$761,$A60)</f>
        <v>0</v>
      </c>
      <c r="C60" s="222">
        <f>SUMIF([2]Stats!$C$541:$C$761,$A60,[2]Stats!$D$541:$D$761)</f>
        <v>0</v>
      </c>
      <c r="D60">
        <f>RANK(B60,$B$2:B$71)</f>
        <v>32</v>
      </c>
      <c r="E60">
        <f>RANK(C60,$C$2:C$71)</f>
        <v>32</v>
      </c>
    </row>
    <row r="61" spans="1:5" ht="15" customHeight="1" x14ac:dyDescent="0.25">
      <c r="A61" s="223" t="s">
        <v>69</v>
      </c>
      <c r="B61" s="224">
        <f>COUNTIF([2]Stats!$C$541:$C$761,$A61)</f>
        <v>0</v>
      </c>
      <c r="C61" s="225">
        <f>SUMIF([2]Stats!$C$541:$C$761,$A61,[2]Stats!$D$541:$D$761)</f>
        <v>0</v>
      </c>
      <c r="D61">
        <f>RANK(B61,$B$2:B$71)</f>
        <v>32</v>
      </c>
      <c r="E61">
        <f>RANK(C61,$C$2:C$71)</f>
        <v>32</v>
      </c>
    </row>
    <row r="62" spans="1:5" ht="15" customHeight="1" x14ac:dyDescent="0.25">
      <c r="A62" s="226" t="s">
        <v>70</v>
      </c>
      <c r="B62" s="227">
        <f>COUNTIF([2]Stats!$C$541:$C$761,$A62)</f>
        <v>10</v>
      </c>
      <c r="C62" s="228">
        <f>SUMIF([2]Stats!$C$541:$C$761,$A62,[2]Stats!$D$541:$D$761)</f>
        <v>0.12008101851851853</v>
      </c>
      <c r="D62">
        <f>RANK(B62,$B$2:B$71)</f>
        <v>2</v>
      </c>
      <c r="E62">
        <f>RANK(C62,$C$2:C$71)</f>
        <v>7</v>
      </c>
    </row>
    <row r="63" spans="1:5" ht="15" customHeight="1" x14ac:dyDescent="0.25">
      <c r="A63" s="229" t="s">
        <v>71</v>
      </c>
      <c r="B63" s="230">
        <f>COUNTIF([2]Stats!$C$541:$C$761,$A63)</f>
        <v>2</v>
      </c>
      <c r="C63" s="231">
        <f>SUMIF([2]Stats!$C$541:$C$761,$A63,[2]Stats!$D$541:$D$761)</f>
        <v>6.1226851851851852E-2</v>
      </c>
      <c r="D63">
        <f>RANK(B63,$B$2:B$71)</f>
        <v>9</v>
      </c>
      <c r="E63">
        <f>RANK(C63,$C$2:C$71)</f>
        <v>13</v>
      </c>
    </row>
    <row r="64" spans="1:5" x14ac:dyDescent="0.25">
      <c r="A64" s="232" t="s">
        <v>99</v>
      </c>
      <c r="B64" s="233">
        <f>COUNTIF([2]Stats!$C$541:$C$761,$A64)</f>
        <v>0</v>
      </c>
      <c r="C64" s="234">
        <f>SUMIF([2]Stats!$C$541:$C$761,$A64,[2]Stats!$D$541:$D$761)</f>
        <v>0</v>
      </c>
      <c r="D64">
        <f>RANK(B64,$B$2:B$71)</f>
        <v>32</v>
      </c>
      <c r="E64">
        <f>RANK(C64,$C$2:C$71)</f>
        <v>32</v>
      </c>
    </row>
    <row r="65" spans="1:5" x14ac:dyDescent="0.25">
      <c r="A65" s="235" t="s">
        <v>76</v>
      </c>
      <c r="B65" s="236">
        <f>COUNTIF([2]Stats!$C$541:$C$761,$A65)</f>
        <v>2</v>
      </c>
      <c r="C65" s="237">
        <f>SUMIF([2]Stats!$C$541:$C$761,$A65,[2]Stats!$D$541:$D$761)</f>
        <v>4.7847222222222222E-2</v>
      </c>
      <c r="D65">
        <f>RANK(B65,$B$2:B$71)</f>
        <v>9</v>
      </c>
      <c r="E65">
        <f>RANK(C65,$C$2:C$71)</f>
        <v>18</v>
      </c>
    </row>
    <row r="66" spans="1:5" x14ac:dyDescent="0.25">
      <c r="A66" s="238" t="s">
        <v>72</v>
      </c>
      <c r="B66" s="239">
        <f>COUNTIF([2]Stats!$C$541:$C$761,$A66)</f>
        <v>8</v>
      </c>
      <c r="C66" s="240">
        <f>SUMIF([2]Stats!$C$541:$C$761,$A66,[2]Stats!$D$541:$D$761)</f>
        <v>0.14067129629629629</v>
      </c>
      <c r="D66">
        <f>RANK(B66,$B$2:B$71)</f>
        <v>3</v>
      </c>
      <c r="E66">
        <f>RANK(C66,$C$2:C$71)</f>
        <v>3</v>
      </c>
    </row>
    <row r="67" spans="1:5" x14ac:dyDescent="0.25">
      <c r="A67" s="241" t="s">
        <v>100</v>
      </c>
      <c r="B67" s="242">
        <f>COUNTIF([2]Stats!$C$541:$C$761,$A67)</f>
        <v>0</v>
      </c>
      <c r="C67" s="243">
        <f>SUMIF([2]Stats!$C$541:$C$761,$A67,[2]Stats!$D$541:$D$761)</f>
        <v>0</v>
      </c>
      <c r="D67">
        <f>RANK(B67,$B$2:B$71)</f>
        <v>32</v>
      </c>
      <c r="E67">
        <f>RANK(C67,$C$2:C$71)</f>
        <v>32</v>
      </c>
    </row>
    <row r="68" spans="1:5" x14ac:dyDescent="0.25">
      <c r="A68" s="244" t="s">
        <v>74</v>
      </c>
      <c r="B68" s="245">
        <f>COUNTIF([2]Stats!$C$541:$C$761,$A68)</f>
        <v>7</v>
      </c>
      <c r="C68" s="246">
        <f>SUMIF([2]Stats!$C$541:$C$761,$A68,[2]Stats!$D$541:$D$761)</f>
        <v>9.3923611111111097E-2</v>
      </c>
      <c r="D68">
        <f>RANK(B68,$B$2:B$71)</f>
        <v>4</v>
      </c>
      <c r="E68">
        <f>RANK(C68,$C$2:C$71)</f>
        <v>8</v>
      </c>
    </row>
    <row r="69" spans="1:5" x14ac:dyDescent="0.25">
      <c r="A69" s="247" t="s">
        <v>75</v>
      </c>
      <c r="B69" s="248">
        <f>COUNTIF([2]Stats!$C$541:$C$761,$A69)</f>
        <v>19</v>
      </c>
      <c r="C69" s="249">
        <f>SUMIF([2]Stats!$C$541:$C$761,$A69,[2]Stats!$D$541:$D$761)</f>
        <v>0.55238425925925927</v>
      </c>
      <c r="D69">
        <f>RANK(B69,$B$2:B$71)</f>
        <v>1</v>
      </c>
      <c r="E69">
        <f>RANK(C69,$C$2:C$71)</f>
        <v>1</v>
      </c>
    </row>
    <row r="70" spans="1:5" x14ac:dyDescent="0.25">
      <c r="A70" s="250" t="s">
        <v>36</v>
      </c>
      <c r="B70" s="251">
        <f>COUNTIF([2]Stats!$C$541:$C$761,$A70)</f>
        <v>0</v>
      </c>
      <c r="C70" s="252">
        <f>SUMIF([2]Stats!$C$541:$C$761,$A70,[2]Stats!$D$541:$D$761)</f>
        <v>0</v>
      </c>
      <c r="D70">
        <f>RANK(B70,$B$2:B$71)</f>
        <v>32</v>
      </c>
      <c r="E70">
        <f>RANK(C70,$C$2:C$71)</f>
        <v>32</v>
      </c>
    </row>
    <row r="71" spans="1:5" ht="15.75" thickBot="1" x14ac:dyDescent="0.3">
      <c r="A71" s="253" t="s">
        <v>77</v>
      </c>
      <c r="B71" s="254">
        <f>COUNTIF([2]Stats!$C$541:$C$761,$A71)</f>
        <v>2</v>
      </c>
      <c r="C71" s="255">
        <f>SUMIF([2]Stats!$C$541:$C$761,$A71,[2]Stats!$D$541:$D$761)</f>
        <v>0.17486111111111113</v>
      </c>
      <c r="D71">
        <f>RANK(B71,$B$2:B$71)</f>
        <v>9</v>
      </c>
      <c r="E71">
        <f>RANK(C71,$C$2:C$71)</f>
        <v>2</v>
      </c>
    </row>
    <row r="72" spans="1:5" ht="15.75" thickBot="1" x14ac:dyDescent="0.3">
      <c r="A72" s="256" t="s">
        <v>101</v>
      </c>
      <c r="B72" s="257">
        <f>SUM(B$2:B70)</f>
        <v>89</v>
      </c>
      <c r="C72" s="258">
        <f>SUM(C$2:C71)</f>
        <v>2.4942013888888894</v>
      </c>
    </row>
  </sheetData>
  <conditionalFormatting sqref="D2:E71">
    <cfRule type="cellIs" dxfId="1" priority="2" operator="between">
      <formula>1</formula>
      <formula>5</formula>
    </cfRule>
  </conditionalFormatting>
  <conditionalFormatting sqref="D72:E72">
    <cfRule type="cellIs" dxfId="0" priority="1" operator="between">
      <formula>1</formula>
      <formula>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</vt:lpstr>
      <vt:lpstr>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maison</cp:lastModifiedBy>
  <dcterms:created xsi:type="dcterms:W3CDTF">2015-06-05T18:19:34Z</dcterms:created>
  <dcterms:modified xsi:type="dcterms:W3CDTF">2020-04-20T15:00:29Z</dcterms:modified>
</cp:coreProperties>
</file>